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lockStructure="1"/>
  <bookViews>
    <workbookView xWindow="465" yWindow="330" windowWidth="24150" windowHeight="9795" activeTab="1"/>
  </bookViews>
  <sheets>
    <sheet name="AgSTAR Vendor Directory Intro" sheetId="2" r:id="rId1"/>
    <sheet name="AgSTAR Vendor Directory 6.16" sheetId="1" r:id="rId2"/>
  </sheets>
  <definedNames>
    <definedName name="_xlnm._FilterDatabase" localSheetId="1" hidden="1">'AgSTAR Vendor Directory 6.16'!$A$1:$X$256</definedName>
  </definedNames>
  <calcPr calcId="145621"/>
</workbook>
</file>

<file path=xl/calcChain.xml><?xml version="1.0" encoding="utf-8"?>
<calcChain xmlns="http://schemas.openxmlformats.org/spreadsheetml/2006/main">
  <c r="M256" i="1" l="1"/>
  <c r="L256" i="1"/>
  <c r="K256" i="1"/>
  <c r="J256" i="1"/>
  <c r="I256" i="1"/>
  <c r="H256" i="1"/>
  <c r="G256" i="1"/>
  <c r="F256" i="1"/>
  <c r="E256" i="1"/>
  <c r="D256" i="1"/>
  <c r="C256" i="1"/>
  <c r="M255" i="1"/>
  <c r="L255" i="1"/>
  <c r="K255" i="1"/>
  <c r="J255" i="1"/>
  <c r="I255" i="1"/>
  <c r="H255" i="1"/>
  <c r="G255" i="1"/>
  <c r="F255" i="1"/>
  <c r="E255" i="1"/>
  <c r="D255" i="1"/>
  <c r="C255" i="1"/>
  <c r="M254" i="1"/>
  <c r="L254" i="1"/>
  <c r="K254" i="1"/>
  <c r="J254" i="1"/>
  <c r="I254" i="1"/>
  <c r="H254" i="1"/>
  <c r="G254" i="1"/>
  <c r="F254" i="1"/>
  <c r="E254" i="1"/>
  <c r="D254" i="1"/>
  <c r="C254" i="1"/>
  <c r="M253" i="1"/>
  <c r="L253" i="1"/>
  <c r="K253" i="1"/>
  <c r="J253" i="1"/>
  <c r="I253" i="1"/>
  <c r="H253" i="1"/>
  <c r="G253" i="1"/>
  <c r="F253" i="1"/>
  <c r="E253" i="1"/>
  <c r="D253" i="1"/>
  <c r="C253" i="1"/>
  <c r="M252" i="1"/>
  <c r="L252" i="1"/>
  <c r="K252" i="1"/>
  <c r="J252" i="1"/>
  <c r="I252" i="1"/>
  <c r="H252" i="1"/>
  <c r="G252" i="1"/>
  <c r="F252" i="1"/>
  <c r="E252" i="1"/>
  <c r="D252" i="1"/>
  <c r="C252" i="1"/>
  <c r="M251" i="1"/>
  <c r="L251" i="1"/>
  <c r="K251" i="1"/>
  <c r="J251" i="1"/>
  <c r="I251" i="1"/>
  <c r="H251" i="1"/>
  <c r="G251" i="1"/>
  <c r="F251" i="1"/>
  <c r="E251" i="1"/>
  <c r="D251" i="1"/>
  <c r="C251" i="1"/>
  <c r="M250" i="1"/>
  <c r="L250" i="1"/>
  <c r="K250" i="1"/>
  <c r="J250" i="1"/>
  <c r="I250" i="1"/>
  <c r="H250" i="1"/>
  <c r="G250" i="1"/>
  <c r="F250" i="1"/>
  <c r="E250" i="1"/>
  <c r="D250" i="1"/>
  <c r="C250" i="1"/>
  <c r="M249" i="1"/>
  <c r="L249" i="1"/>
  <c r="K249" i="1"/>
  <c r="J249" i="1"/>
  <c r="I249" i="1"/>
  <c r="H249" i="1"/>
  <c r="G249" i="1"/>
  <c r="F249" i="1"/>
  <c r="E249" i="1"/>
  <c r="D249" i="1"/>
  <c r="C249" i="1"/>
  <c r="M248" i="1"/>
  <c r="L248" i="1"/>
  <c r="K248" i="1"/>
  <c r="J248" i="1"/>
  <c r="I248" i="1"/>
  <c r="H248" i="1"/>
  <c r="G248" i="1"/>
  <c r="F248" i="1"/>
  <c r="E248" i="1"/>
  <c r="D248" i="1"/>
  <c r="C248" i="1"/>
  <c r="M247" i="1"/>
  <c r="L247" i="1"/>
  <c r="K247" i="1"/>
  <c r="J247" i="1"/>
  <c r="I247" i="1"/>
  <c r="H247" i="1"/>
  <c r="G247" i="1"/>
  <c r="F247" i="1"/>
  <c r="E247" i="1"/>
  <c r="D247" i="1"/>
  <c r="C247" i="1"/>
  <c r="M246" i="1"/>
  <c r="L246" i="1"/>
  <c r="K246" i="1"/>
  <c r="J246" i="1"/>
  <c r="I246" i="1"/>
  <c r="H246" i="1"/>
  <c r="G246" i="1"/>
  <c r="F246" i="1"/>
  <c r="E246" i="1"/>
  <c r="D246" i="1"/>
  <c r="C246" i="1"/>
  <c r="M245" i="1"/>
  <c r="L245" i="1"/>
  <c r="K245" i="1"/>
  <c r="J245" i="1"/>
  <c r="I245" i="1"/>
  <c r="H245" i="1"/>
  <c r="G245" i="1"/>
  <c r="F245" i="1"/>
  <c r="E245" i="1"/>
  <c r="D245" i="1"/>
  <c r="C245" i="1"/>
  <c r="M244" i="1"/>
  <c r="L244" i="1"/>
  <c r="K244" i="1"/>
  <c r="J244" i="1"/>
  <c r="I244" i="1"/>
  <c r="H244" i="1"/>
  <c r="G244" i="1"/>
  <c r="F244" i="1"/>
  <c r="E244" i="1"/>
  <c r="D244" i="1"/>
  <c r="C244" i="1"/>
  <c r="M243" i="1"/>
  <c r="L243" i="1"/>
  <c r="K243" i="1"/>
  <c r="J243" i="1"/>
  <c r="I243" i="1"/>
  <c r="H243" i="1"/>
  <c r="G243" i="1"/>
  <c r="F243" i="1"/>
  <c r="E243" i="1"/>
  <c r="D243" i="1"/>
  <c r="C243" i="1"/>
  <c r="M242" i="1"/>
  <c r="L242" i="1"/>
  <c r="K242" i="1"/>
  <c r="J242" i="1"/>
  <c r="I242" i="1"/>
  <c r="H242" i="1"/>
  <c r="G242" i="1"/>
  <c r="F242" i="1"/>
  <c r="E242" i="1"/>
  <c r="D242" i="1"/>
  <c r="C242" i="1"/>
  <c r="M241" i="1"/>
  <c r="L241" i="1"/>
  <c r="K241" i="1"/>
  <c r="J241" i="1"/>
  <c r="I241" i="1"/>
  <c r="H241" i="1"/>
  <c r="G241" i="1"/>
  <c r="F241" i="1"/>
  <c r="E241" i="1"/>
  <c r="D241" i="1"/>
  <c r="C241" i="1"/>
  <c r="M240" i="1"/>
  <c r="L240" i="1"/>
  <c r="K240" i="1"/>
  <c r="J240" i="1"/>
  <c r="I240" i="1"/>
  <c r="H240" i="1"/>
  <c r="G240" i="1"/>
  <c r="F240" i="1"/>
  <c r="E240" i="1"/>
  <c r="D240" i="1"/>
  <c r="C240" i="1"/>
  <c r="M239" i="1"/>
  <c r="L239" i="1"/>
  <c r="K239" i="1"/>
  <c r="J239" i="1"/>
  <c r="I239" i="1"/>
  <c r="H239" i="1"/>
  <c r="G239" i="1"/>
  <c r="F239" i="1"/>
  <c r="E239" i="1"/>
  <c r="D239" i="1"/>
  <c r="C239" i="1"/>
  <c r="M238" i="1"/>
  <c r="L238" i="1"/>
  <c r="K238" i="1"/>
  <c r="J238" i="1"/>
  <c r="I238" i="1"/>
  <c r="H238" i="1"/>
  <c r="G238" i="1"/>
  <c r="F238" i="1"/>
  <c r="E238" i="1"/>
  <c r="D238" i="1"/>
  <c r="C238" i="1"/>
  <c r="M237" i="1"/>
  <c r="L237" i="1"/>
  <c r="K237" i="1"/>
  <c r="J237" i="1"/>
  <c r="I237" i="1"/>
  <c r="H237" i="1"/>
  <c r="G237" i="1"/>
  <c r="F237" i="1"/>
  <c r="E237" i="1"/>
  <c r="D237" i="1"/>
  <c r="C237" i="1"/>
  <c r="M236" i="1"/>
  <c r="L236" i="1"/>
  <c r="K236" i="1"/>
  <c r="J236" i="1"/>
  <c r="I236" i="1"/>
  <c r="H236" i="1"/>
  <c r="G236" i="1"/>
  <c r="F236" i="1"/>
  <c r="E236" i="1"/>
  <c r="D236" i="1"/>
  <c r="C236" i="1"/>
  <c r="M235" i="1"/>
  <c r="L235" i="1"/>
  <c r="K235" i="1"/>
  <c r="J235" i="1"/>
  <c r="I235" i="1"/>
  <c r="H235" i="1"/>
  <c r="G235" i="1"/>
  <c r="F235" i="1"/>
  <c r="E235" i="1"/>
  <c r="D235" i="1"/>
  <c r="C235" i="1"/>
  <c r="M234" i="1"/>
  <c r="L234" i="1"/>
  <c r="K234" i="1"/>
  <c r="J234" i="1"/>
  <c r="I234" i="1"/>
  <c r="H234" i="1"/>
  <c r="G234" i="1"/>
  <c r="F234" i="1"/>
  <c r="E234" i="1"/>
  <c r="D234" i="1"/>
  <c r="C234" i="1"/>
  <c r="M233" i="1"/>
  <c r="L233" i="1"/>
  <c r="K233" i="1"/>
  <c r="J233" i="1"/>
  <c r="I233" i="1"/>
  <c r="H233" i="1"/>
  <c r="G233" i="1"/>
  <c r="F233" i="1"/>
  <c r="E233" i="1"/>
  <c r="D233" i="1"/>
  <c r="C233" i="1"/>
  <c r="M232" i="1"/>
  <c r="L232" i="1"/>
  <c r="K232" i="1"/>
  <c r="J232" i="1"/>
  <c r="I232" i="1"/>
  <c r="H232" i="1"/>
  <c r="G232" i="1"/>
  <c r="F232" i="1"/>
  <c r="E232" i="1"/>
  <c r="D232" i="1"/>
  <c r="C232" i="1"/>
  <c r="M231" i="1"/>
  <c r="L231" i="1"/>
  <c r="K231" i="1"/>
  <c r="J231" i="1"/>
  <c r="I231" i="1"/>
  <c r="H231" i="1"/>
  <c r="G231" i="1"/>
  <c r="F231" i="1"/>
  <c r="E231" i="1"/>
  <c r="D231" i="1"/>
  <c r="C231" i="1"/>
  <c r="M230" i="1"/>
  <c r="L230" i="1"/>
  <c r="K230" i="1"/>
  <c r="J230" i="1"/>
  <c r="I230" i="1"/>
  <c r="H230" i="1"/>
  <c r="G230" i="1"/>
  <c r="F230" i="1"/>
  <c r="E230" i="1"/>
  <c r="D230" i="1"/>
  <c r="C230" i="1"/>
  <c r="M229" i="1"/>
  <c r="L229" i="1"/>
  <c r="K229" i="1"/>
  <c r="J229" i="1"/>
  <c r="I229" i="1"/>
  <c r="H229" i="1"/>
  <c r="G229" i="1"/>
  <c r="F229" i="1"/>
  <c r="E229" i="1"/>
  <c r="D229" i="1"/>
  <c r="C229" i="1"/>
  <c r="M228" i="1"/>
  <c r="L228" i="1"/>
  <c r="K228" i="1"/>
  <c r="J228" i="1"/>
  <c r="I228" i="1"/>
  <c r="H228" i="1"/>
  <c r="G228" i="1"/>
  <c r="F228" i="1"/>
  <c r="E228" i="1"/>
  <c r="D228" i="1"/>
  <c r="C228" i="1"/>
  <c r="M227" i="1"/>
  <c r="L227" i="1"/>
  <c r="K227" i="1"/>
  <c r="J227" i="1"/>
  <c r="I227" i="1"/>
  <c r="H227" i="1"/>
  <c r="G227" i="1"/>
  <c r="F227" i="1"/>
  <c r="E227" i="1"/>
  <c r="D227" i="1"/>
  <c r="C227" i="1"/>
  <c r="M226" i="1"/>
  <c r="L226" i="1"/>
  <c r="K226" i="1"/>
  <c r="J226" i="1"/>
  <c r="I226" i="1"/>
  <c r="H226" i="1"/>
  <c r="G226" i="1"/>
  <c r="F226" i="1"/>
  <c r="E226" i="1"/>
  <c r="D226" i="1"/>
  <c r="C226" i="1"/>
  <c r="M225" i="1"/>
  <c r="L225" i="1"/>
  <c r="K225" i="1"/>
  <c r="J225" i="1"/>
  <c r="I225" i="1"/>
  <c r="H225" i="1"/>
  <c r="G225" i="1"/>
  <c r="F225" i="1"/>
  <c r="E225" i="1"/>
  <c r="D225" i="1"/>
  <c r="C225" i="1"/>
  <c r="M224" i="1"/>
  <c r="L224" i="1"/>
  <c r="K224" i="1"/>
  <c r="J224" i="1"/>
  <c r="I224" i="1"/>
  <c r="H224" i="1"/>
  <c r="G224" i="1"/>
  <c r="F224" i="1"/>
  <c r="E224" i="1"/>
  <c r="D224" i="1"/>
  <c r="C224" i="1"/>
  <c r="M223" i="1"/>
  <c r="L223" i="1"/>
  <c r="K223" i="1"/>
  <c r="J223" i="1"/>
  <c r="I223" i="1"/>
  <c r="H223" i="1"/>
  <c r="G223" i="1"/>
  <c r="F223" i="1"/>
  <c r="E223" i="1"/>
  <c r="D223" i="1"/>
  <c r="C223" i="1"/>
  <c r="M222" i="1"/>
  <c r="L222" i="1"/>
  <c r="K222" i="1"/>
  <c r="J222" i="1"/>
  <c r="I222" i="1"/>
  <c r="H222" i="1"/>
  <c r="G222" i="1"/>
  <c r="F222" i="1"/>
  <c r="E222" i="1"/>
  <c r="D222" i="1"/>
  <c r="C222" i="1"/>
  <c r="M221" i="1"/>
  <c r="L221" i="1"/>
  <c r="K221" i="1"/>
  <c r="J221" i="1"/>
  <c r="I221" i="1"/>
  <c r="H221" i="1"/>
  <c r="G221" i="1"/>
  <c r="F221" i="1"/>
  <c r="E221" i="1"/>
  <c r="D221" i="1"/>
  <c r="C221" i="1"/>
  <c r="M220" i="1"/>
  <c r="L220" i="1"/>
  <c r="K220" i="1"/>
  <c r="J220" i="1"/>
  <c r="I220" i="1"/>
  <c r="H220" i="1"/>
  <c r="G220" i="1"/>
  <c r="F220" i="1"/>
  <c r="E220" i="1"/>
  <c r="D220" i="1"/>
  <c r="C220" i="1"/>
  <c r="M219" i="1"/>
  <c r="L219" i="1"/>
  <c r="K219" i="1"/>
  <c r="J219" i="1"/>
  <c r="I219" i="1"/>
  <c r="H219" i="1"/>
  <c r="G219" i="1"/>
  <c r="F219" i="1"/>
  <c r="E219" i="1"/>
  <c r="D219" i="1"/>
  <c r="C219" i="1"/>
  <c r="M218" i="1"/>
  <c r="L218" i="1"/>
  <c r="K218" i="1"/>
  <c r="J218" i="1"/>
  <c r="I218" i="1"/>
  <c r="H218" i="1"/>
  <c r="G218" i="1"/>
  <c r="F218" i="1"/>
  <c r="E218" i="1"/>
  <c r="D218" i="1"/>
  <c r="C218" i="1"/>
  <c r="M217" i="1"/>
  <c r="L217" i="1"/>
  <c r="K217" i="1"/>
  <c r="J217" i="1"/>
  <c r="I217" i="1"/>
  <c r="H217" i="1"/>
  <c r="G217" i="1"/>
  <c r="F217" i="1"/>
  <c r="E217" i="1"/>
  <c r="D217" i="1"/>
  <c r="C217" i="1"/>
  <c r="M216" i="1"/>
  <c r="L216" i="1"/>
  <c r="K216" i="1"/>
  <c r="J216" i="1"/>
  <c r="I216" i="1"/>
  <c r="H216" i="1"/>
  <c r="G216" i="1"/>
  <c r="F216" i="1"/>
  <c r="E216" i="1"/>
  <c r="D216" i="1"/>
  <c r="C216" i="1"/>
  <c r="M215" i="1"/>
  <c r="L215" i="1"/>
  <c r="K215" i="1"/>
  <c r="J215" i="1"/>
  <c r="I215" i="1"/>
  <c r="H215" i="1"/>
  <c r="G215" i="1"/>
  <c r="F215" i="1"/>
  <c r="E215" i="1"/>
  <c r="D215" i="1"/>
  <c r="C215" i="1"/>
  <c r="M214" i="1"/>
  <c r="L214" i="1"/>
  <c r="K214" i="1"/>
  <c r="J214" i="1"/>
  <c r="I214" i="1"/>
  <c r="H214" i="1"/>
  <c r="G214" i="1"/>
  <c r="F214" i="1"/>
  <c r="E214" i="1"/>
  <c r="D214" i="1"/>
  <c r="C214" i="1"/>
  <c r="M213" i="1"/>
  <c r="L213" i="1"/>
  <c r="K213" i="1"/>
  <c r="J213" i="1"/>
  <c r="I213" i="1"/>
  <c r="H213" i="1"/>
  <c r="G213" i="1"/>
  <c r="F213" i="1"/>
  <c r="E213" i="1"/>
  <c r="D213" i="1"/>
  <c r="C213" i="1"/>
  <c r="M212" i="1"/>
  <c r="L212" i="1"/>
  <c r="K212" i="1"/>
  <c r="J212" i="1"/>
  <c r="I212" i="1"/>
  <c r="H212" i="1"/>
  <c r="G212" i="1"/>
  <c r="F212" i="1"/>
  <c r="E212" i="1"/>
  <c r="D212" i="1"/>
  <c r="C212" i="1"/>
  <c r="M211" i="1"/>
  <c r="L211" i="1"/>
  <c r="K211" i="1"/>
  <c r="J211" i="1"/>
  <c r="I211" i="1"/>
  <c r="H211" i="1"/>
  <c r="G211" i="1"/>
  <c r="F211" i="1"/>
  <c r="E211" i="1"/>
  <c r="D211" i="1"/>
  <c r="C211" i="1"/>
  <c r="M210" i="1"/>
  <c r="L210" i="1"/>
  <c r="K210" i="1"/>
  <c r="J210" i="1"/>
  <c r="I210" i="1"/>
  <c r="H210" i="1"/>
  <c r="G210" i="1"/>
  <c r="F210" i="1"/>
  <c r="E210" i="1"/>
  <c r="D210" i="1"/>
  <c r="C210" i="1"/>
  <c r="M209" i="1"/>
  <c r="L209" i="1"/>
  <c r="K209" i="1"/>
  <c r="J209" i="1"/>
  <c r="I209" i="1"/>
  <c r="H209" i="1"/>
  <c r="G209" i="1"/>
  <c r="F209" i="1"/>
  <c r="E209" i="1"/>
  <c r="D209" i="1"/>
  <c r="C209" i="1"/>
  <c r="M208" i="1"/>
  <c r="L208" i="1"/>
  <c r="K208" i="1"/>
  <c r="J208" i="1"/>
  <c r="I208" i="1"/>
  <c r="H208" i="1"/>
  <c r="G208" i="1"/>
  <c r="F208" i="1"/>
  <c r="E208" i="1"/>
  <c r="D208" i="1"/>
  <c r="C208" i="1"/>
  <c r="M207" i="1"/>
  <c r="L207" i="1"/>
  <c r="K207" i="1"/>
  <c r="J207" i="1"/>
  <c r="I207" i="1"/>
  <c r="H207" i="1"/>
  <c r="G207" i="1"/>
  <c r="F207" i="1"/>
  <c r="E207" i="1"/>
  <c r="D207" i="1"/>
  <c r="C207" i="1"/>
  <c r="M206" i="1"/>
  <c r="L206" i="1"/>
  <c r="K206" i="1"/>
  <c r="J206" i="1"/>
  <c r="I206" i="1"/>
  <c r="H206" i="1"/>
  <c r="G206" i="1"/>
  <c r="F206" i="1"/>
  <c r="E206" i="1"/>
  <c r="D206" i="1"/>
  <c r="C206" i="1"/>
  <c r="M205" i="1"/>
  <c r="L205" i="1"/>
  <c r="K205" i="1"/>
  <c r="J205" i="1"/>
  <c r="I205" i="1"/>
  <c r="H205" i="1"/>
  <c r="G205" i="1"/>
  <c r="F205" i="1"/>
  <c r="E205" i="1"/>
  <c r="D205" i="1"/>
  <c r="C205" i="1"/>
  <c r="M204" i="1"/>
  <c r="L204" i="1"/>
  <c r="K204" i="1"/>
  <c r="J204" i="1"/>
  <c r="I204" i="1"/>
  <c r="H204" i="1"/>
  <c r="G204" i="1"/>
  <c r="F204" i="1"/>
  <c r="E204" i="1"/>
  <c r="D204" i="1"/>
  <c r="C204" i="1"/>
  <c r="M203" i="1"/>
  <c r="L203" i="1"/>
  <c r="K203" i="1"/>
  <c r="J203" i="1"/>
  <c r="I203" i="1"/>
  <c r="H203" i="1"/>
  <c r="G203" i="1"/>
  <c r="F203" i="1"/>
  <c r="E203" i="1"/>
  <c r="D203" i="1"/>
  <c r="C203" i="1"/>
  <c r="M202" i="1"/>
  <c r="L202" i="1"/>
  <c r="K202" i="1"/>
  <c r="J202" i="1"/>
  <c r="I202" i="1"/>
  <c r="H202" i="1"/>
  <c r="G202" i="1"/>
  <c r="F202" i="1"/>
  <c r="E202" i="1"/>
  <c r="D202" i="1"/>
  <c r="C202" i="1"/>
  <c r="M201" i="1"/>
  <c r="L201" i="1"/>
  <c r="K201" i="1"/>
  <c r="J201" i="1"/>
  <c r="I201" i="1"/>
  <c r="H201" i="1"/>
  <c r="G201" i="1"/>
  <c r="F201" i="1"/>
  <c r="E201" i="1"/>
  <c r="D201" i="1"/>
  <c r="C201" i="1"/>
  <c r="M200" i="1"/>
  <c r="L200" i="1"/>
  <c r="K200" i="1"/>
  <c r="J200" i="1"/>
  <c r="I200" i="1"/>
  <c r="H200" i="1"/>
  <c r="G200" i="1"/>
  <c r="F200" i="1"/>
  <c r="E200" i="1"/>
  <c r="D200" i="1"/>
  <c r="C200" i="1"/>
  <c r="M199" i="1"/>
  <c r="L199" i="1"/>
  <c r="K199" i="1"/>
  <c r="J199" i="1"/>
  <c r="I199" i="1"/>
  <c r="H199" i="1"/>
  <c r="G199" i="1"/>
  <c r="F199" i="1"/>
  <c r="E199" i="1"/>
  <c r="D199" i="1"/>
  <c r="C199" i="1"/>
  <c r="M198" i="1"/>
  <c r="L198" i="1"/>
  <c r="K198" i="1"/>
  <c r="J198" i="1"/>
  <c r="I198" i="1"/>
  <c r="H198" i="1"/>
  <c r="G198" i="1"/>
  <c r="F198" i="1"/>
  <c r="E198" i="1"/>
  <c r="D198" i="1"/>
  <c r="C198" i="1"/>
  <c r="M197" i="1"/>
  <c r="L197" i="1"/>
  <c r="K197" i="1"/>
  <c r="J197" i="1"/>
  <c r="I197" i="1"/>
  <c r="H197" i="1"/>
  <c r="G197" i="1"/>
  <c r="F197" i="1"/>
  <c r="E197" i="1"/>
  <c r="D197" i="1"/>
  <c r="C197" i="1"/>
  <c r="M196" i="1"/>
  <c r="L196" i="1"/>
  <c r="K196" i="1"/>
  <c r="J196" i="1"/>
  <c r="I196" i="1"/>
  <c r="H196" i="1"/>
  <c r="G196" i="1"/>
  <c r="F196" i="1"/>
  <c r="E196" i="1"/>
  <c r="D196" i="1"/>
  <c r="C196" i="1"/>
  <c r="M195" i="1"/>
  <c r="L195" i="1"/>
  <c r="K195" i="1"/>
  <c r="J195" i="1"/>
  <c r="I195" i="1"/>
  <c r="H195" i="1"/>
  <c r="G195" i="1"/>
  <c r="F195" i="1"/>
  <c r="E195" i="1"/>
  <c r="D195" i="1"/>
  <c r="C195" i="1"/>
  <c r="M194" i="1"/>
  <c r="L194" i="1"/>
  <c r="K194" i="1"/>
  <c r="J194" i="1"/>
  <c r="I194" i="1"/>
  <c r="H194" i="1"/>
  <c r="G194" i="1"/>
  <c r="F194" i="1"/>
  <c r="E194" i="1"/>
  <c r="D194" i="1"/>
  <c r="C194" i="1"/>
  <c r="M193" i="1"/>
  <c r="L193" i="1"/>
  <c r="K193" i="1"/>
  <c r="J193" i="1"/>
  <c r="I193" i="1"/>
  <c r="H193" i="1"/>
  <c r="G193" i="1"/>
  <c r="F193" i="1"/>
  <c r="E193" i="1"/>
  <c r="D193" i="1"/>
  <c r="C193" i="1"/>
  <c r="M192" i="1"/>
  <c r="L192" i="1"/>
  <c r="K192" i="1"/>
  <c r="J192" i="1"/>
  <c r="I192" i="1"/>
  <c r="H192" i="1"/>
  <c r="G192" i="1"/>
  <c r="F192" i="1"/>
  <c r="E192" i="1"/>
  <c r="D192" i="1"/>
  <c r="C192" i="1"/>
  <c r="M191" i="1"/>
  <c r="L191" i="1"/>
  <c r="K191" i="1"/>
  <c r="J191" i="1"/>
  <c r="I191" i="1"/>
  <c r="H191" i="1"/>
  <c r="G191" i="1"/>
  <c r="F191" i="1"/>
  <c r="E191" i="1"/>
  <c r="D191" i="1"/>
  <c r="C191" i="1"/>
  <c r="M190" i="1"/>
  <c r="L190" i="1"/>
  <c r="K190" i="1"/>
  <c r="J190" i="1"/>
  <c r="I190" i="1"/>
  <c r="H190" i="1"/>
  <c r="G190" i="1"/>
  <c r="F190" i="1"/>
  <c r="E190" i="1"/>
  <c r="D190" i="1"/>
  <c r="C190" i="1"/>
  <c r="M189" i="1"/>
  <c r="L189" i="1"/>
  <c r="K189" i="1"/>
  <c r="J189" i="1"/>
  <c r="I189" i="1"/>
  <c r="H189" i="1"/>
  <c r="G189" i="1"/>
  <c r="F189" i="1"/>
  <c r="E189" i="1"/>
  <c r="D189" i="1"/>
  <c r="C189" i="1"/>
  <c r="M188" i="1"/>
  <c r="L188" i="1"/>
  <c r="K188" i="1"/>
  <c r="J188" i="1"/>
  <c r="I188" i="1"/>
  <c r="H188" i="1"/>
  <c r="G188" i="1"/>
  <c r="F188" i="1"/>
  <c r="E188" i="1"/>
  <c r="D188" i="1"/>
  <c r="C188" i="1"/>
  <c r="M187" i="1"/>
  <c r="L187" i="1"/>
  <c r="K187" i="1"/>
  <c r="J187" i="1"/>
  <c r="I187" i="1"/>
  <c r="H187" i="1"/>
  <c r="G187" i="1"/>
  <c r="F187" i="1"/>
  <c r="E187" i="1"/>
  <c r="D187" i="1"/>
  <c r="C187" i="1"/>
  <c r="M186" i="1"/>
  <c r="L186" i="1"/>
  <c r="K186" i="1"/>
  <c r="J186" i="1"/>
  <c r="I186" i="1"/>
  <c r="H186" i="1"/>
  <c r="G186" i="1"/>
  <c r="F186" i="1"/>
  <c r="E186" i="1"/>
  <c r="D186" i="1"/>
  <c r="C186" i="1"/>
  <c r="M185" i="1"/>
  <c r="L185" i="1"/>
  <c r="K185" i="1"/>
  <c r="J185" i="1"/>
  <c r="I185" i="1"/>
  <c r="H185" i="1"/>
  <c r="G185" i="1"/>
  <c r="F185" i="1"/>
  <c r="E185" i="1"/>
  <c r="D185" i="1"/>
  <c r="C185" i="1"/>
  <c r="M184" i="1"/>
  <c r="L184" i="1"/>
  <c r="K184" i="1"/>
  <c r="J184" i="1"/>
  <c r="I184" i="1"/>
  <c r="H184" i="1"/>
  <c r="G184" i="1"/>
  <c r="F184" i="1"/>
  <c r="E184" i="1"/>
  <c r="D184" i="1"/>
  <c r="C184" i="1"/>
  <c r="M183" i="1"/>
  <c r="L183" i="1"/>
  <c r="K183" i="1"/>
  <c r="J183" i="1"/>
  <c r="I183" i="1"/>
  <c r="H183" i="1"/>
  <c r="G183" i="1"/>
  <c r="F183" i="1"/>
  <c r="E183" i="1"/>
  <c r="D183" i="1"/>
  <c r="C183" i="1"/>
  <c r="M182" i="1"/>
  <c r="L182" i="1"/>
  <c r="K182" i="1"/>
  <c r="J182" i="1"/>
  <c r="I182" i="1"/>
  <c r="H182" i="1"/>
  <c r="G182" i="1"/>
  <c r="F182" i="1"/>
  <c r="E182" i="1"/>
  <c r="D182" i="1"/>
  <c r="C182" i="1"/>
  <c r="M181" i="1"/>
  <c r="L181" i="1"/>
  <c r="K181" i="1"/>
  <c r="J181" i="1"/>
  <c r="I181" i="1"/>
  <c r="H181" i="1"/>
  <c r="G181" i="1"/>
  <c r="F181" i="1"/>
  <c r="E181" i="1"/>
  <c r="D181" i="1"/>
  <c r="C181" i="1"/>
  <c r="M180" i="1"/>
  <c r="L180" i="1"/>
  <c r="K180" i="1"/>
  <c r="J180" i="1"/>
  <c r="I180" i="1"/>
  <c r="H180" i="1"/>
  <c r="G180" i="1"/>
  <c r="F180" i="1"/>
  <c r="E180" i="1"/>
  <c r="D180" i="1"/>
  <c r="C180" i="1"/>
  <c r="M179" i="1"/>
  <c r="L179" i="1"/>
  <c r="K179" i="1"/>
  <c r="J179" i="1"/>
  <c r="I179" i="1"/>
  <c r="H179" i="1"/>
  <c r="G179" i="1"/>
  <c r="F179" i="1"/>
  <c r="E179" i="1"/>
  <c r="D179" i="1"/>
  <c r="C179" i="1"/>
  <c r="M178" i="1"/>
  <c r="L178" i="1"/>
  <c r="K178" i="1"/>
  <c r="J178" i="1"/>
  <c r="I178" i="1"/>
  <c r="H178" i="1"/>
  <c r="G178" i="1"/>
  <c r="F178" i="1"/>
  <c r="E178" i="1"/>
  <c r="D178" i="1"/>
  <c r="C178" i="1"/>
  <c r="M177" i="1"/>
  <c r="L177" i="1"/>
  <c r="K177" i="1"/>
  <c r="J177" i="1"/>
  <c r="I177" i="1"/>
  <c r="H177" i="1"/>
  <c r="G177" i="1"/>
  <c r="F177" i="1"/>
  <c r="E177" i="1"/>
  <c r="D177" i="1"/>
  <c r="C177" i="1"/>
  <c r="M176" i="1"/>
  <c r="L176" i="1"/>
  <c r="K176" i="1"/>
  <c r="J176" i="1"/>
  <c r="I176" i="1"/>
  <c r="H176" i="1"/>
  <c r="G176" i="1"/>
  <c r="F176" i="1"/>
  <c r="E176" i="1"/>
  <c r="D176" i="1"/>
  <c r="C176" i="1"/>
  <c r="M175" i="1"/>
  <c r="L175" i="1"/>
  <c r="K175" i="1"/>
  <c r="J175" i="1"/>
  <c r="I175" i="1"/>
  <c r="H175" i="1"/>
  <c r="G175" i="1"/>
  <c r="F175" i="1"/>
  <c r="E175" i="1"/>
  <c r="D175" i="1"/>
  <c r="C175" i="1"/>
  <c r="M174" i="1"/>
  <c r="L174" i="1"/>
  <c r="K174" i="1"/>
  <c r="J174" i="1"/>
  <c r="I174" i="1"/>
  <c r="H174" i="1"/>
  <c r="G174" i="1"/>
  <c r="F174" i="1"/>
  <c r="E174" i="1"/>
  <c r="D174" i="1"/>
  <c r="C174" i="1"/>
  <c r="M173" i="1"/>
  <c r="L173" i="1"/>
  <c r="K173" i="1"/>
  <c r="J173" i="1"/>
  <c r="I173" i="1"/>
  <c r="H173" i="1"/>
  <c r="G173" i="1"/>
  <c r="F173" i="1"/>
  <c r="E173" i="1"/>
  <c r="D173" i="1"/>
  <c r="C173" i="1"/>
  <c r="M172" i="1"/>
  <c r="L172" i="1"/>
  <c r="K172" i="1"/>
  <c r="J172" i="1"/>
  <c r="I172" i="1"/>
  <c r="H172" i="1"/>
  <c r="G172" i="1"/>
  <c r="F172" i="1"/>
  <c r="E172" i="1"/>
  <c r="D172" i="1"/>
  <c r="C172" i="1"/>
  <c r="M171" i="1"/>
  <c r="L171" i="1"/>
  <c r="K171" i="1"/>
  <c r="J171" i="1"/>
  <c r="I171" i="1"/>
  <c r="H171" i="1"/>
  <c r="G171" i="1"/>
  <c r="F171" i="1"/>
  <c r="E171" i="1"/>
  <c r="D171" i="1"/>
  <c r="C171" i="1"/>
  <c r="M170" i="1"/>
  <c r="L170" i="1"/>
  <c r="K170" i="1"/>
  <c r="J170" i="1"/>
  <c r="I170" i="1"/>
  <c r="H170" i="1"/>
  <c r="G170" i="1"/>
  <c r="F170" i="1"/>
  <c r="E170" i="1"/>
  <c r="D170" i="1"/>
  <c r="C170" i="1"/>
  <c r="M169" i="1"/>
  <c r="L169" i="1"/>
  <c r="K169" i="1"/>
  <c r="J169" i="1"/>
  <c r="I169" i="1"/>
  <c r="H169" i="1"/>
  <c r="G169" i="1"/>
  <c r="F169" i="1"/>
  <c r="E169" i="1"/>
  <c r="D169" i="1"/>
  <c r="C169" i="1"/>
  <c r="M168" i="1"/>
  <c r="L168" i="1"/>
  <c r="K168" i="1"/>
  <c r="J168" i="1"/>
  <c r="I168" i="1"/>
  <c r="H168" i="1"/>
  <c r="G168" i="1"/>
  <c r="F168" i="1"/>
  <c r="E168" i="1"/>
  <c r="D168" i="1"/>
  <c r="C168" i="1"/>
  <c r="M167" i="1"/>
  <c r="L167" i="1"/>
  <c r="K167" i="1"/>
  <c r="J167" i="1"/>
  <c r="I167" i="1"/>
  <c r="H167" i="1"/>
  <c r="G167" i="1"/>
  <c r="F167" i="1"/>
  <c r="E167" i="1"/>
  <c r="D167" i="1"/>
  <c r="C167" i="1"/>
  <c r="M166" i="1"/>
  <c r="L166" i="1"/>
  <c r="K166" i="1"/>
  <c r="J166" i="1"/>
  <c r="I166" i="1"/>
  <c r="H166" i="1"/>
  <c r="G166" i="1"/>
  <c r="F166" i="1"/>
  <c r="E166" i="1"/>
  <c r="D166" i="1"/>
  <c r="C166" i="1"/>
  <c r="M165" i="1"/>
  <c r="L165" i="1"/>
  <c r="K165" i="1"/>
  <c r="J165" i="1"/>
  <c r="I165" i="1"/>
  <c r="H165" i="1"/>
  <c r="G165" i="1"/>
  <c r="F165" i="1"/>
  <c r="E165" i="1"/>
  <c r="D165" i="1"/>
  <c r="C165" i="1"/>
  <c r="M164" i="1"/>
  <c r="L164" i="1"/>
  <c r="K164" i="1"/>
  <c r="J164" i="1"/>
  <c r="I164" i="1"/>
  <c r="H164" i="1"/>
  <c r="G164" i="1"/>
  <c r="F164" i="1"/>
  <c r="E164" i="1"/>
  <c r="D164" i="1"/>
  <c r="C164" i="1"/>
  <c r="M163" i="1"/>
  <c r="L163" i="1"/>
  <c r="K163" i="1"/>
  <c r="J163" i="1"/>
  <c r="I163" i="1"/>
  <c r="H163" i="1"/>
  <c r="G163" i="1"/>
  <c r="F163" i="1"/>
  <c r="E163" i="1"/>
  <c r="D163" i="1"/>
  <c r="C163" i="1"/>
  <c r="M162" i="1"/>
  <c r="L162" i="1"/>
  <c r="K162" i="1"/>
  <c r="J162" i="1"/>
  <c r="I162" i="1"/>
  <c r="H162" i="1"/>
  <c r="G162" i="1"/>
  <c r="F162" i="1"/>
  <c r="E162" i="1"/>
  <c r="D162" i="1"/>
  <c r="C162" i="1"/>
  <c r="M161" i="1"/>
  <c r="L161" i="1"/>
  <c r="K161" i="1"/>
  <c r="J161" i="1"/>
  <c r="I161" i="1"/>
  <c r="H161" i="1"/>
  <c r="G161" i="1"/>
  <c r="F161" i="1"/>
  <c r="E161" i="1"/>
  <c r="D161" i="1"/>
  <c r="C161" i="1"/>
  <c r="M160" i="1"/>
  <c r="L160" i="1"/>
  <c r="K160" i="1"/>
  <c r="J160" i="1"/>
  <c r="I160" i="1"/>
  <c r="H160" i="1"/>
  <c r="G160" i="1"/>
  <c r="F160" i="1"/>
  <c r="E160" i="1"/>
  <c r="D160" i="1"/>
  <c r="C160" i="1"/>
  <c r="M159" i="1"/>
  <c r="L159" i="1"/>
  <c r="K159" i="1"/>
  <c r="J159" i="1"/>
  <c r="I159" i="1"/>
  <c r="H159" i="1"/>
  <c r="G159" i="1"/>
  <c r="F159" i="1"/>
  <c r="E159" i="1"/>
  <c r="D159" i="1"/>
  <c r="C159" i="1"/>
  <c r="M158" i="1"/>
  <c r="L158" i="1"/>
  <c r="K158" i="1"/>
  <c r="J158" i="1"/>
  <c r="I158" i="1"/>
  <c r="H158" i="1"/>
  <c r="G158" i="1"/>
  <c r="F158" i="1"/>
  <c r="E158" i="1"/>
  <c r="D158" i="1"/>
  <c r="C158" i="1"/>
  <c r="M157" i="1"/>
  <c r="L157" i="1"/>
  <c r="K157" i="1"/>
  <c r="J157" i="1"/>
  <c r="I157" i="1"/>
  <c r="H157" i="1"/>
  <c r="G157" i="1"/>
  <c r="F157" i="1"/>
  <c r="E157" i="1"/>
  <c r="D157" i="1"/>
  <c r="C157" i="1"/>
  <c r="M156" i="1"/>
  <c r="L156" i="1"/>
  <c r="K156" i="1"/>
  <c r="J156" i="1"/>
  <c r="I156" i="1"/>
  <c r="H156" i="1"/>
  <c r="G156" i="1"/>
  <c r="F156" i="1"/>
  <c r="E156" i="1"/>
  <c r="D156" i="1"/>
  <c r="C156" i="1"/>
  <c r="M155" i="1"/>
  <c r="L155" i="1"/>
  <c r="K155" i="1"/>
  <c r="J155" i="1"/>
  <c r="I155" i="1"/>
  <c r="H155" i="1"/>
  <c r="G155" i="1"/>
  <c r="F155" i="1"/>
  <c r="E155" i="1"/>
  <c r="D155" i="1"/>
  <c r="C155" i="1"/>
  <c r="M154" i="1"/>
  <c r="L154" i="1"/>
  <c r="K154" i="1"/>
  <c r="J154" i="1"/>
  <c r="I154" i="1"/>
  <c r="H154" i="1"/>
  <c r="G154" i="1"/>
  <c r="F154" i="1"/>
  <c r="E154" i="1"/>
  <c r="D154" i="1"/>
  <c r="C154" i="1"/>
  <c r="M153" i="1"/>
  <c r="L153" i="1"/>
  <c r="K153" i="1"/>
  <c r="J153" i="1"/>
  <c r="I153" i="1"/>
  <c r="H153" i="1"/>
  <c r="G153" i="1"/>
  <c r="F153" i="1"/>
  <c r="E153" i="1"/>
  <c r="D153" i="1"/>
  <c r="C153" i="1"/>
  <c r="M152" i="1"/>
  <c r="L152" i="1"/>
  <c r="K152" i="1"/>
  <c r="J152" i="1"/>
  <c r="I152" i="1"/>
  <c r="H152" i="1"/>
  <c r="G152" i="1"/>
  <c r="F152" i="1"/>
  <c r="E152" i="1"/>
  <c r="D152" i="1"/>
  <c r="C152" i="1"/>
  <c r="M151" i="1"/>
  <c r="L151" i="1"/>
  <c r="K151" i="1"/>
  <c r="J151" i="1"/>
  <c r="I151" i="1"/>
  <c r="H151" i="1"/>
  <c r="G151" i="1"/>
  <c r="F151" i="1"/>
  <c r="E151" i="1"/>
  <c r="D151" i="1"/>
  <c r="C151" i="1"/>
  <c r="M150" i="1"/>
  <c r="L150" i="1"/>
  <c r="K150" i="1"/>
  <c r="J150" i="1"/>
  <c r="I150" i="1"/>
  <c r="H150" i="1"/>
  <c r="G150" i="1"/>
  <c r="F150" i="1"/>
  <c r="E150" i="1"/>
  <c r="D150" i="1"/>
  <c r="C150" i="1"/>
  <c r="M149" i="1"/>
  <c r="L149" i="1"/>
  <c r="K149" i="1"/>
  <c r="J149" i="1"/>
  <c r="I149" i="1"/>
  <c r="H149" i="1"/>
  <c r="G149" i="1"/>
  <c r="F149" i="1"/>
  <c r="E149" i="1"/>
  <c r="D149" i="1"/>
  <c r="C149" i="1"/>
  <c r="M148" i="1"/>
  <c r="L148" i="1"/>
  <c r="K148" i="1"/>
  <c r="J148" i="1"/>
  <c r="I148" i="1"/>
  <c r="H148" i="1"/>
  <c r="G148" i="1"/>
  <c r="F148" i="1"/>
  <c r="E148" i="1"/>
  <c r="D148" i="1"/>
  <c r="C148" i="1"/>
  <c r="M147" i="1"/>
  <c r="L147" i="1"/>
  <c r="K147" i="1"/>
  <c r="J147" i="1"/>
  <c r="I147" i="1"/>
  <c r="H147" i="1"/>
  <c r="G147" i="1"/>
  <c r="F147" i="1"/>
  <c r="E147" i="1"/>
  <c r="D147" i="1"/>
  <c r="C147" i="1"/>
  <c r="M146" i="1"/>
  <c r="L146" i="1"/>
  <c r="K146" i="1"/>
  <c r="J146" i="1"/>
  <c r="I146" i="1"/>
  <c r="H146" i="1"/>
  <c r="G146" i="1"/>
  <c r="F146" i="1"/>
  <c r="E146" i="1"/>
  <c r="D146" i="1"/>
  <c r="C146" i="1"/>
  <c r="M145" i="1"/>
  <c r="L145" i="1"/>
  <c r="K145" i="1"/>
  <c r="J145" i="1"/>
  <c r="I145" i="1"/>
  <c r="H145" i="1"/>
  <c r="G145" i="1"/>
  <c r="F145" i="1"/>
  <c r="E145" i="1"/>
  <c r="D145" i="1"/>
  <c r="C145" i="1"/>
  <c r="M144" i="1"/>
  <c r="L144" i="1"/>
  <c r="K144" i="1"/>
  <c r="J144" i="1"/>
  <c r="I144" i="1"/>
  <c r="H144" i="1"/>
  <c r="G144" i="1"/>
  <c r="F144" i="1"/>
  <c r="E144" i="1"/>
  <c r="D144" i="1"/>
  <c r="C144" i="1"/>
  <c r="M143" i="1"/>
  <c r="L143" i="1"/>
  <c r="K143" i="1"/>
  <c r="J143" i="1"/>
  <c r="I143" i="1"/>
  <c r="H143" i="1"/>
  <c r="G143" i="1"/>
  <c r="F143" i="1"/>
  <c r="E143" i="1"/>
  <c r="D143" i="1"/>
  <c r="C143" i="1"/>
  <c r="M142" i="1"/>
  <c r="L142" i="1"/>
  <c r="K142" i="1"/>
  <c r="J142" i="1"/>
  <c r="I142" i="1"/>
  <c r="H142" i="1"/>
  <c r="G142" i="1"/>
  <c r="F142" i="1"/>
  <c r="E142" i="1"/>
  <c r="D142" i="1"/>
  <c r="C142" i="1"/>
  <c r="M141" i="1"/>
  <c r="L141" i="1"/>
  <c r="K141" i="1"/>
  <c r="J141" i="1"/>
  <c r="I141" i="1"/>
  <c r="H141" i="1"/>
  <c r="G141" i="1"/>
  <c r="F141" i="1"/>
  <c r="E141" i="1"/>
  <c r="D141" i="1"/>
  <c r="C141" i="1"/>
  <c r="M140" i="1"/>
  <c r="L140" i="1"/>
  <c r="K140" i="1"/>
  <c r="J140" i="1"/>
  <c r="I140" i="1"/>
  <c r="H140" i="1"/>
  <c r="G140" i="1"/>
  <c r="F140" i="1"/>
  <c r="E140" i="1"/>
  <c r="D140" i="1"/>
  <c r="C140" i="1"/>
  <c r="M139" i="1"/>
  <c r="L139" i="1"/>
  <c r="K139" i="1"/>
  <c r="J139" i="1"/>
  <c r="I139" i="1"/>
  <c r="H139" i="1"/>
  <c r="G139" i="1"/>
  <c r="F139" i="1"/>
  <c r="E139" i="1"/>
  <c r="D139" i="1"/>
  <c r="C139" i="1"/>
  <c r="M138" i="1"/>
  <c r="L138" i="1"/>
  <c r="K138" i="1"/>
  <c r="J138" i="1"/>
  <c r="I138" i="1"/>
  <c r="H138" i="1"/>
  <c r="G138" i="1"/>
  <c r="F138" i="1"/>
  <c r="E138" i="1"/>
  <c r="D138" i="1"/>
  <c r="C138" i="1"/>
  <c r="M137" i="1"/>
  <c r="L137" i="1"/>
  <c r="K137" i="1"/>
  <c r="J137" i="1"/>
  <c r="I137" i="1"/>
  <c r="H137" i="1"/>
  <c r="G137" i="1"/>
  <c r="F137" i="1"/>
  <c r="E137" i="1"/>
  <c r="D137" i="1"/>
  <c r="C137" i="1"/>
  <c r="M136" i="1"/>
  <c r="L136" i="1"/>
  <c r="K136" i="1"/>
  <c r="J136" i="1"/>
  <c r="I136" i="1"/>
  <c r="H136" i="1"/>
  <c r="G136" i="1"/>
  <c r="F136" i="1"/>
  <c r="E136" i="1"/>
  <c r="D136" i="1"/>
  <c r="C136" i="1"/>
  <c r="M135" i="1"/>
  <c r="L135" i="1"/>
  <c r="K135" i="1"/>
  <c r="J135" i="1"/>
  <c r="I135" i="1"/>
  <c r="H135" i="1"/>
  <c r="G135" i="1"/>
  <c r="F135" i="1"/>
  <c r="E135" i="1"/>
  <c r="D135" i="1"/>
  <c r="C135" i="1"/>
  <c r="M134" i="1"/>
  <c r="L134" i="1"/>
  <c r="K134" i="1"/>
  <c r="J134" i="1"/>
  <c r="I134" i="1"/>
  <c r="H134" i="1"/>
  <c r="G134" i="1"/>
  <c r="F134" i="1"/>
  <c r="E134" i="1"/>
  <c r="D134" i="1"/>
  <c r="C134" i="1"/>
  <c r="M133" i="1"/>
  <c r="L133" i="1"/>
  <c r="K133" i="1"/>
  <c r="J133" i="1"/>
  <c r="I133" i="1"/>
  <c r="H133" i="1"/>
  <c r="G133" i="1"/>
  <c r="F133" i="1"/>
  <c r="E133" i="1"/>
  <c r="D133" i="1"/>
  <c r="C133" i="1"/>
  <c r="M132" i="1"/>
  <c r="L132" i="1"/>
  <c r="K132" i="1"/>
  <c r="J132" i="1"/>
  <c r="I132" i="1"/>
  <c r="H132" i="1"/>
  <c r="G132" i="1"/>
  <c r="F132" i="1"/>
  <c r="E132" i="1"/>
  <c r="D132" i="1"/>
  <c r="C132" i="1"/>
  <c r="M131" i="1"/>
  <c r="L131" i="1"/>
  <c r="K131" i="1"/>
  <c r="J131" i="1"/>
  <c r="I131" i="1"/>
  <c r="H131" i="1"/>
  <c r="G131" i="1"/>
  <c r="F131" i="1"/>
  <c r="E131" i="1"/>
  <c r="D131" i="1"/>
  <c r="C131" i="1"/>
  <c r="M130" i="1"/>
  <c r="L130" i="1"/>
  <c r="K130" i="1"/>
  <c r="J130" i="1"/>
  <c r="I130" i="1"/>
  <c r="H130" i="1"/>
  <c r="G130" i="1"/>
  <c r="F130" i="1"/>
  <c r="E130" i="1"/>
  <c r="D130" i="1"/>
  <c r="C130" i="1"/>
  <c r="M129" i="1"/>
  <c r="L129" i="1"/>
  <c r="K129" i="1"/>
  <c r="J129" i="1"/>
  <c r="I129" i="1"/>
  <c r="H129" i="1"/>
  <c r="G129" i="1"/>
  <c r="F129" i="1"/>
  <c r="E129" i="1"/>
  <c r="D129" i="1"/>
  <c r="C129" i="1"/>
  <c r="M128" i="1"/>
  <c r="L128" i="1"/>
  <c r="K128" i="1"/>
  <c r="J128" i="1"/>
  <c r="I128" i="1"/>
  <c r="H128" i="1"/>
  <c r="G128" i="1"/>
  <c r="F128" i="1"/>
  <c r="E128" i="1"/>
  <c r="D128" i="1"/>
  <c r="C128" i="1"/>
  <c r="M127" i="1"/>
  <c r="L127" i="1"/>
  <c r="K127" i="1"/>
  <c r="J127" i="1"/>
  <c r="I127" i="1"/>
  <c r="H127" i="1"/>
  <c r="G127" i="1"/>
  <c r="F127" i="1"/>
  <c r="E127" i="1"/>
  <c r="D127" i="1"/>
  <c r="C127" i="1"/>
  <c r="M126" i="1"/>
  <c r="L126" i="1"/>
  <c r="K126" i="1"/>
  <c r="J126" i="1"/>
  <c r="I126" i="1"/>
  <c r="H126" i="1"/>
  <c r="G126" i="1"/>
  <c r="F126" i="1"/>
  <c r="E126" i="1"/>
  <c r="D126" i="1"/>
  <c r="C126" i="1"/>
  <c r="M125" i="1"/>
  <c r="L125" i="1"/>
  <c r="K125" i="1"/>
  <c r="J125" i="1"/>
  <c r="I125" i="1"/>
  <c r="H125" i="1"/>
  <c r="G125" i="1"/>
  <c r="F125" i="1"/>
  <c r="E125" i="1"/>
  <c r="D125" i="1"/>
  <c r="C125" i="1"/>
  <c r="M124" i="1"/>
  <c r="L124" i="1"/>
  <c r="K124" i="1"/>
  <c r="J124" i="1"/>
  <c r="I124" i="1"/>
  <c r="H124" i="1"/>
  <c r="G124" i="1"/>
  <c r="F124" i="1"/>
  <c r="E124" i="1"/>
  <c r="D124" i="1"/>
  <c r="C124" i="1"/>
  <c r="M123" i="1"/>
  <c r="L123" i="1"/>
  <c r="K123" i="1"/>
  <c r="J123" i="1"/>
  <c r="I123" i="1"/>
  <c r="H123" i="1"/>
  <c r="G123" i="1"/>
  <c r="F123" i="1"/>
  <c r="E123" i="1"/>
  <c r="D123" i="1"/>
  <c r="C123" i="1"/>
  <c r="M122" i="1"/>
  <c r="L122" i="1"/>
  <c r="K122" i="1"/>
  <c r="J122" i="1"/>
  <c r="I122" i="1"/>
  <c r="H122" i="1"/>
  <c r="G122" i="1"/>
  <c r="F122" i="1"/>
  <c r="E122" i="1"/>
  <c r="D122" i="1"/>
  <c r="C122" i="1"/>
  <c r="M121" i="1"/>
  <c r="L121" i="1"/>
  <c r="K121" i="1"/>
  <c r="J121" i="1"/>
  <c r="I121" i="1"/>
  <c r="H121" i="1"/>
  <c r="G121" i="1"/>
  <c r="F121" i="1"/>
  <c r="E121" i="1"/>
  <c r="D121" i="1"/>
  <c r="C121" i="1"/>
  <c r="M120" i="1"/>
  <c r="L120" i="1"/>
  <c r="K120" i="1"/>
  <c r="J120" i="1"/>
  <c r="I120" i="1"/>
  <c r="H120" i="1"/>
  <c r="G120" i="1"/>
  <c r="F120" i="1"/>
  <c r="E120" i="1"/>
  <c r="D120" i="1"/>
  <c r="C120" i="1"/>
  <c r="M119" i="1"/>
  <c r="L119" i="1"/>
  <c r="K119" i="1"/>
  <c r="J119" i="1"/>
  <c r="I119" i="1"/>
  <c r="H119" i="1"/>
  <c r="G119" i="1"/>
  <c r="F119" i="1"/>
  <c r="E119" i="1"/>
  <c r="D119" i="1"/>
  <c r="C119" i="1"/>
  <c r="M118" i="1"/>
  <c r="L118" i="1"/>
  <c r="K118" i="1"/>
  <c r="J118" i="1"/>
  <c r="I118" i="1"/>
  <c r="H118" i="1"/>
  <c r="G118" i="1"/>
  <c r="F118" i="1"/>
  <c r="E118" i="1"/>
  <c r="D118" i="1"/>
  <c r="C118" i="1"/>
  <c r="M117" i="1"/>
  <c r="L117" i="1"/>
  <c r="K117" i="1"/>
  <c r="J117" i="1"/>
  <c r="I117" i="1"/>
  <c r="H117" i="1"/>
  <c r="G117" i="1"/>
  <c r="F117" i="1"/>
  <c r="E117" i="1"/>
  <c r="D117" i="1"/>
  <c r="C117" i="1"/>
  <c r="M116" i="1"/>
  <c r="L116" i="1"/>
  <c r="K116" i="1"/>
  <c r="J116" i="1"/>
  <c r="I116" i="1"/>
  <c r="H116" i="1"/>
  <c r="G116" i="1"/>
  <c r="F116" i="1"/>
  <c r="E116" i="1"/>
  <c r="D116" i="1"/>
  <c r="C116" i="1"/>
  <c r="M115" i="1"/>
  <c r="L115" i="1"/>
  <c r="K115" i="1"/>
  <c r="J115" i="1"/>
  <c r="I115" i="1"/>
  <c r="H115" i="1"/>
  <c r="G115" i="1"/>
  <c r="F115" i="1"/>
  <c r="E115" i="1"/>
  <c r="D115" i="1"/>
  <c r="C115" i="1"/>
  <c r="M114" i="1"/>
  <c r="L114" i="1"/>
  <c r="K114" i="1"/>
  <c r="J114" i="1"/>
  <c r="I114" i="1"/>
  <c r="H114" i="1"/>
  <c r="G114" i="1"/>
  <c r="F114" i="1"/>
  <c r="E114" i="1"/>
  <c r="D114" i="1"/>
  <c r="C114" i="1"/>
  <c r="M113" i="1"/>
  <c r="L113" i="1"/>
  <c r="K113" i="1"/>
  <c r="J113" i="1"/>
  <c r="I113" i="1"/>
  <c r="H113" i="1"/>
  <c r="G113" i="1"/>
  <c r="F113" i="1"/>
  <c r="E113" i="1"/>
  <c r="D113" i="1"/>
  <c r="C113" i="1"/>
  <c r="M112" i="1"/>
  <c r="L112" i="1"/>
  <c r="K112" i="1"/>
  <c r="J112" i="1"/>
  <c r="I112" i="1"/>
  <c r="H112" i="1"/>
  <c r="G112" i="1"/>
  <c r="F112" i="1"/>
  <c r="E112" i="1"/>
  <c r="D112" i="1"/>
  <c r="C112" i="1"/>
  <c r="M111" i="1"/>
  <c r="L111" i="1"/>
  <c r="K111" i="1"/>
  <c r="J111" i="1"/>
  <c r="I111" i="1"/>
  <c r="H111" i="1"/>
  <c r="G111" i="1"/>
  <c r="F111" i="1"/>
  <c r="E111" i="1"/>
  <c r="D111" i="1"/>
  <c r="C111" i="1"/>
  <c r="M110" i="1"/>
  <c r="L110" i="1"/>
  <c r="K110" i="1"/>
  <c r="J110" i="1"/>
  <c r="I110" i="1"/>
  <c r="H110" i="1"/>
  <c r="G110" i="1"/>
  <c r="F110" i="1"/>
  <c r="E110" i="1"/>
  <c r="D110" i="1"/>
  <c r="C110" i="1"/>
  <c r="M109" i="1"/>
  <c r="L109" i="1"/>
  <c r="K109" i="1"/>
  <c r="J109" i="1"/>
  <c r="I109" i="1"/>
  <c r="H109" i="1"/>
  <c r="G109" i="1"/>
  <c r="F109" i="1"/>
  <c r="E109" i="1"/>
  <c r="D109" i="1"/>
  <c r="C109" i="1"/>
  <c r="M108" i="1"/>
  <c r="L108" i="1"/>
  <c r="K108" i="1"/>
  <c r="J108" i="1"/>
  <c r="I108" i="1"/>
  <c r="H108" i="1"/>
  <c r="G108" i="1"/>
  <c r="F108" i="1"/>
  <c r="E108" i="1"/>
  <c r="D108" i="1"/>
  <c r="C108" i="1"/>
  <c r="M107" i="1"/>
  <c r="L107" i="1"/>
  <c r="K107" i="1"/>
  <c r="J107" i="1"/>
  <c r="I107" i="1"/>
  <c r="H107" i="1"/>
  <c r="G107" i="1"/>
  <c r="F107" i="1"/>
  <c r="E107" i="1"/>
  <c r="D107" i="1"/>
  <c r="C107" i="1"/>
  <c r="M106" i="1"/>
  <c r="L106" i="1"/>
  <c r="K106" i="1"/>
  <c r="J106" i="1"/>
  <c r="I106" i="1"/>
  <c r="H106" i="1"/>
  <c r="G106" i="1"/>
  <c r="F106" i="1"/>
  <c r="E106" i="1"/>
  <c r="D106" i="1"/>
  <c r="C106" i="1"/>
  <c r="M105" i="1"/>
  <c r="L105" i="1"/>
  <c r="K105" i="1"/>
  <c r="J105" i="1"/>
  <c r="I105" i="1"/>
  <c r="H105" i="1"/>
  <c r="G105" i="1"/>
  <c r="F105" i="1"/>
  <c r="E105" i="1"/>
  <c r="D105" i="1"/>
  <c r="C105" i="1"/>
  <c r="M104" i="1"/>
  <c r="L104" i="1"/>
  <c r="K104" i="1"/>
  <c r="J104" i="1"/>
  <c r="I104" i="1"/>
  <c r="H104" i="1"/>
  <c r="G104" i="1"/>
  <c r="F104" i="1"/>
  <c r="E104" i="1"/>
  <c r="D104" i="1"/>
  <c r="C104" i="1"/>
  <c r="M103" i="1"/>
  <c r="L103" i="1"/>
  <c r="K103" i="1"/>
  <c r="J103" i="1"/>
  <c r="I103" i="1"/>
  <c r="H103" i="1"/>
  <c r="G103" i="1"/>
  <c r="F103" i="1"/>
  <c r="E103" i="1"/>
  <c r="D103" i="1"/>
  <c r="C103" i="1"/>
  <c r="M102" i="1"/>
  <c r="L102" i="1"/>
  <c r="K102" i="1"/>
  <c r="J102" i="1"/>
  <c r="I102" i="1"/>
  <c r="H102" i="1"/>
  <c r="G102" i="1"/>
  <c r="F102" i="1"/>
  <c r="E102" i="1"/>
  <c r="D102" i="1"/>
  <c r="C102" i="1"/>
  <c r="M101" i="1"/>
  <c r="L101" i="1"/>
  <c r="K101" i="1"/>
  <c r="J101" i="1"/>
  <c r="I101" i="1"/>
  <c r="H101" i="1"/>
  <c r="G101" i="1"/>
  <c r="F101" i="1"/>
  <c r="E101" i="1"/>
  <c r="D101" i="1"/>
  <c r="C101" i="1"/>
  <c r="M100" i="1"/>
  <c r="L100" i="1"/>
  <c r="K100" i="1"/>
  <c r="J100" i="1"/>
  <c r="I100" i="1"/>
  <c r="H100" i="1"/>
  <c r="G100" i="1"/>
  <c r="F100" i="1"/>
  <c r="E100" i="1"/>
  <c r="D100" i="1"/>
  <c r="C100" i="1"/>
  <c r="M99" i="1"/>
  <c r="L99" i="1"/>
  <c r="K99" i="1"/>
  <c r="J99" i="1"/>
  <c r="I99" i="1"/>
  <c r="H99" i="1"/>
  <c r="G99" i="1"/>
  <c r="F99" i="1"/>
  <c r="E99" i="1"/>
  <c r="D99" i="1"/>
  <c r="C99" i="1"/>
  <c r="M98" i="1"/>
  <c r="L98" i="1"/>
  <c r="K98" i="1"/>
  <c r="J98" i="1"/>
  <c r="I98" i="1"/>
  <c r="H98" i="1"/>
  <c r="G98" i="1"/>
  <c r="F98" i="1"/>
  <c r="E98" i="1"/>
  <c r="D98" i="1"/>
  <c r="C98" i="1"/>
  <c r="M97" i="1"/>
  <c r="L97" i="1"/>
  <c r="K97" i="1"/>
  <c r="J97" i="1"/>
  <c r="I97" i="1"/>
  <c r="H97" i="1"/>
  <c r="G97" i="1"/>
  <c r="F97" i="1"/>
  <c r="E97" i="1"/>
  <c r="D97" i="1"/>
  <c r="C97" i="1"/>
  <c r="M96" i="1"/>
  <c r="L96" i="1"/>
  <c r="K96" i="1"/>
  <c r="J96" i="1"/>
  <c r="I96" i="1"/>
  <c r="H96" i="1"/>
  <c r="G96" i="1"/>
  <c r="F96" i="1"/>
  <c r="E96" i="1"/>
  <c r="D96" i="1"/>
  <c r="C96" i="1"/>
  <c r="M95" i="1"/>
  <c r="L95" i="1"/>
  <c r="K95" i="1"/>
  <c r="J95" i="1"/>
  <c r="I95" i="1"/>
  <c r="H95" i="1"/>
  <c r="G95" i="1"/>
  <c r="F95" i="1"/>
  <c r="E95" i="1"/>
  <c r="D95" i="1"/>
  <c r="C95" i="1"/>
  <c r="M94" i="1"/>
  <c r="L94" i="1"/>
  <c r="K94" i="1"/>
  <c r="J94" i="1"/>
  <c r="I94" i="1"/>
  <c r="H94" i="1"/>
  <c r="G94" i="1"/>
  <c r="F94" i="1"/>
  <c r="E94" i="1"/>
  <c r="D94" i="1"/>
  <c r="C94" i="1"/>
  <c r="M93" i="1"/>
  <c r="L93" i="1"/>
  <c r="K93" i="1"/>
  <c r="J93" i="1"/>
  <c r="I93" i="1"/>
  <c r="H93" i="1"/>
  <c r="G93" i="1"/>
  <c r="F93" i="1"/>
  <c r="E93" i="1"/>
  <c r="D93" i="1"/>
  <c r="C93" i="1"/>
  <c r="M92" i="1"/>
  <c r="L92" i="1"/>
  <c r="K92" i="1"/>
  <c r="J92" i="1"/>
  <c r="I92" i="1"/>
  <c r="H92" i="1"/>
  <c r="G92" i="1"/>
  <c r="F92" i="1"/>
  <c r="E92" i="1"/>
  <c r="D92" i="1"/>
  <c r="C92" i="1"/>
  <c r="M91" i="1"/>
  <c r="L91" i="1"/>
  <c r="K91" i="1"/>
  <c r="J91" i="1"/>
  <c r="I91" i="1"/>
  <c r="H91" i="1"/>
  <c r="G91" i="1"/>
  <c r="F91" i="1"/>
  <c r="E91" i="1"/>
  <c r="D91" i="1"/>
  <c r="C91" i="1"/>
  <c r="M90" i="1"/>
  <c r="L90" i="1"/>
  <c r="K90" i="1"/>
  <c r="J90" i="1"/>
  <c r="I90" i="1"/>
  <c r="H90" i="1"/>
  <c r="G90" i="1"/>
  <c r="F90" i="1"/>
  <c r="E90" i="1"/>
  <c r="D90" i="1"/>
  <c r="C90" i="1"/>
  <c r="M89" i="1"/>
  <c r="L89" i="1"/>
  <c r="K89" i="1"/>
  <c r="J89" i="1"/>
  <c r="I89" i="1"/>
  <c r="H89" i="1"/>
  <c r="G89" i="1"/>
  <c r="F89" i="1"/>
  <c r="E89" i="1"/>
  <c r="D89" i="1"/>
  <c r="C89" i="1"/>
  <c r="M88" i="1"/>
  <c r="L88" i="1"/>
  <c r="K88" i="1"/>
  <c r="J88" i="1"/>
  <c r="I88" i="1"/>
  <c r="H88" i="1"/>
  <c r="G88" i="1"/>
  <c r="F88" i="1"/>
  <c r="E88" i="1"/>
  <c r="D88" i="1"/>
  <c r="C88" i="1"/>
  <c r="M87" i="1"/>
  <c r="L87" i="1"/>
  <c r="K87" i="1"/>
  <c r="J87" i="1"/>
  <c r="I87" i="1"/>
  <c r="H87" i="1"/>
  <c r="G87" i="1"/>
  <c r="F87" i="1"/>
  <c r="E87" i="1"/>
  <c r="D87" i="1"/>
  <c r="C87" i="1"/>
  <c r="M86" i="1"/>
  <c r="L86" i="1"/>
  <c r="K86" i="1"/>
  <c r="J86" i="1"/>
  <c r="I86" i="1"/>
  <c r="H86" i="1"/>
  <c r="G86" i="1"/>
  <c r="F86" i="1"/>
  <c r="E86" i="1"/>
  <c r="D86" i="1"/>
  <c r="C86" i="1"/>
  <c r="M85" i="1"/>
  <c r="L85" i="1"/>
  <c r="K85" i="1"/>
  <c r="J85" i="1"/>
  <c r="I85" i="1"/>
  <c r="H85" i="1"/>
  <c r="G85" i="1"/>
  <c r="F85" i="1"/>
  <c r="E85" i="1"/>
  <c r="D85" i="1"/>
  <c r="C85" i="1"/>
  <c r="M84" i="1"/>
  <c r="L84" i="1"/>
  <c r="K84" i="1"/>
  <c r="J84" i="1"/>
  <c r="I84" i="1"/>
  <c r="H84" i="1"/>
  <c r="G84" i="1"/>
  <c r="F84" i="1"/>
  <c r="E84" i="1"/>
  <c r="D84" i="1"/>
  <c r="C84" i="1"/>
  <c r="M83" i="1"/>
  <c r="L83" i="1"/>
  <c r="K83" i="1"/>
  <c r="J83" i="1"/>
  <c r="I83" i="1"/>
  <c r="H83" i="1"/>
  <c r="G83" i="1"/>
  <c r="F83" i="1"/>
  <c r="E83" i="1"/>
  <c r="D83" i="1"/>
  <c r="C83" i="1"/>
  <c r="M82" i="1"/>
  <c r="L82" i="1"/>
  <c r="K82" i="1"/>
  <c r="J82" i="1"/>
  <c r="I82" i="1"/>
  <c r="H82" i="1"/>
  <c r="G82" i="1"/>
  <c r="F82" i="1"/>
  <c r="E82" i="1"/>
  <c r="D82" i="1"/>
  <c r="C82" i="1"/>
  <c r="M81" i="1"/>
  <c r="L81" i="1"/>
  <c r="K81" i="1"/>
  <c r="J81" i="1"/>
  <c r="I81" i="1"/>
  <c r="H81" i="1"/>
  <c r="G81" i="1"/>
  <c r="F81" i="1"/>
  <c r="E81" i="1"/>
  <c r="D81" i="1"/>
  <c r="C81" i="1"/>
  <c r="M80" i="1"/>
  <c r="L80" i="1"/>
  <c r="K80" i="1"/>
  <c r="J80" i="1"/>
  <c r="I80" i="1"/>
  <c r="H80" i="1"/>
  <c r="G80" i="1"/>
  <c r="F80" i="1"/>
  <c r="E80" i="1"/>
  <c r="D80" i="1"/>
  <c r="C80" i="1"/>
  <c r="M79" i="1"/>
  <c r="L79" i="1"/>
  <c r="K79" i="1"/>
  <c r="J79" i="1"/>
  <c r="I79" i="1"/>
  <c r="H79" i="1"/>
  <c r="G79" i="1"/>
  <c r="F79" i="1"/>
  <c r="E79" i="1"/>
  <c r="D79" i="1"/>
  <c r="C79" i="1"/>
  <c r="M78" i="1"/>
  <c r="L78" i="1"/>
  <c r="K78" i="1"/>
  <c r="J78" i="1"/>
  <c r="I78" i="1"/>
  <c r="H78" i="1"/>
  <c r="G78" i="1"/>
  <c r="F78" i="1"/>
  <c r="E78" i="1"/>
  <c r="D78" i="1"/>
  <c r="C78" i="1"/>
  <c r="M77" i="1"/>
  <c r="L77" i="1"/>
  <c r="K77" i="1"/>
  <c r="J77" i="1"/>
  <c r="I77" i="1"/>
  <c r="H77" i="1"/>
  <c r="G77" i="1"/>
  <c r="F77" i="1"/>
  <c r="E77" i="1"/>
  <c r="D77" i="1"/>
  <c r="C77" i="1"/>
  <c r="M76" i="1"/>
  <c r="L76" i="1"/>
  <c r="K76" i="1"/>
  <c r="J76" i="1"/>
  <c r="I76" i="1"/>
  <c r="H76" i="1"/>
  <c r="G76" i="1"/>
  <c r="F76" i="1"/>
  <c r="E76" i="1"/>
  <c r="D76" i="1"/>
  <c r="C76" i="1"/>
  <c r="M75" i="1"/>
  <c r="L75" i="1"/>
  <c r="K75" i="1"/>
  <c r="J75" i="1"/>
  <c r="I75" i="1"/>
  <c r="H75" i="1"/>
  <c r="G75" i="1"/>
  <c r="F75" i="1"/>
  <c r="E75" i="1"/>
  <c r="D75" i="1"/>
  <c r="C75" i="1"/>
  <c r="M74" i="1"/>
  <c r="L74" i="1"/>
  <c r="K74" i="1"/>
  <c r="J74" i="1"/>
  <c r="I74" i="1"/>
  <c r="H74" i="1"/>
  <c r="G74" i="1"/>
  <c r="F74" i="1"/>
  <c r="E74" i="1"/>
  <c r="D74" i="1"/>
  <c r="C74" i="1"/>
  <c r="M73" i="1"/>
  <c r="L73" i="1"/>
  <c r="K73" i="1"/>
  <c r="J73" i="1"/>
  <c r="I73" i="1"/>
  <c r="H73" i="1"/>
  <c r="G73" i="1"/>
  <c r="F73" i="1"/>
  <c r="E73" i="1"/>
  <c r="D73" i="1"/>
  <c r="C73" i="1"/>
  <c r="M72" i="1"/>
  <c r="L72" i="1"/>
  <c r="K72" i="1"/>
  <c r="J72" i="1"/>
  <c r="I72" i="1"/>
  <c r="H72" i="1"/>
  <c r="G72" i="1"/>
  <c r="F72" i="1"/>
  <c r="E72" i="1"/>
  <c r="D72" i="1"/>
  <c r="C72" i="1"/>
  <c r="M71" i="1"/>
  <c r="L71" i="1"/>
  <c r="K71" i="1"/>
  <c r="J71" i="1"/>
  <c r="I71" i="1"/>
  <c r="H71" i="1"/>
  <c r="G71" i="1"/>
  <c r="F71" i="1"/>
  <c r="E71" i="1"/>
  <c r="D71" i="1"/>
  <c r="C71" i="1"/>
  <c r="M70" i="1"/>
  <c r="L70" i="1"/>
  <c r="K70" i="1"/>
  <c r="J70" i="1"/>
  <c r="I70" i="1"/>
  <c r="H70" i="1"/>
  <c r="G70" i="1"/>
  <c r="F70" i="1"/>
  <c r="E70" i="1"/>
  <c r="D70" i="1"/>
  <c r="C70" i="1"/>
  <c r="M69" i="1"/>
  <c r="L69" i="1"/>
  <c r="K69" i="1"/>
  <c r="J69" i="1"/>
  <c r="I69" i="1"/>
  <c r="H69" i="1"/>
  <c r="G69" i="1"/>
  <c r="F69" i="1"/>
  <c r="E69" i="1"/>
  <c r="D69" i="1"/>
  <c r="C69" i="1"/>
  <c r="M68" i="1"/>
  <c r="L68" i="1"/>
  <c r="K68" i="1"/>
  <c r="J68" i="1"/>
  <c r="I68" i="1"/>
  <c r="H68" i="1"/>
  <c r="G68" i="1"/>
  <c r="F68" i="1"/>
  <c r="E68" i="1"/>
  <c r="D68" i="1"/>
  <c r="C68" i="1"/>
  <c r="M67" i="1"/>
  <c r="L67" i="1"/>
  <c r="K67" i="1"/>
  <c r="J67" i="1"/>
  <c r="I67" i="1"/>
  <c r="H67" i="1"/>
  <c r="G67" i="1"/>
  <c r="F67" i="1"/>
  <c r="E67" i="1"/>
  <c r="D67" i="1"/>
  <c r="C67" i="1"/>
  <c r="M66" i="1"/>
  <c r="L66" i="1"/>
  <c r="K66" i="1"/>
  <c r="J66" i="1"/>
  <c r="I66" i="1"/>
  <c r="H66" i="1"/>
  <c r="G66" i="1"/>
  <c r="F66" i="1"/>
  <c r="E66" i="1"/>
  <c r="D66" i="1"/>
  <c r="C66" i="1"/>
  <c r="M65" i="1"/>
  <c r="L65" i="1"/>
  <c r="K65" i="1"/>
  <c r="J65" i="1"/>
  <c r="I65" i="1"/>
  <c r="H65" i="1"/>
  <c r="G65" i="1"/>
  <c r="F65" i="1"/>
  <c r="E65" i="1"/>
  <c r="D65" i="1"/>
  <c r="C65" i="1"/>
  <c r="M64" i="1"/>
  <c r="L64" i="1"/>
  <c r="K64" i="1"/>
  <c r="J64" i="1"/>
  <c r="I64" i="1"/>
  <c r="H64" i="1"/>
  <c r="G64" i="1"/>
  <c r="F64" i="1"/>
  <c r="E64" i="1"/>
  <c r="D64" i="1"/>
  <c r="C64" i="1"/>
  <c r="M63" i="1"/>
  <c r="L63" i="1"/>
  <c r="K63" i="1"/>
  <c r="J63" i="1"/>
  <c r="I63" i="1"/>
  <c r="H63" i="1"/>
  <c r="G63" i="1"/>
  <c r="F63" i="1"/>
  <c r="E63" i="1"/>
  <c r="D63" i="1"/>
  <c r="C63" i="1"/>
  <c r="M62" i="1"/>
  <c r="L62" i="1"/>
  <c r="K62" i="1"/>
  <c r="J62" i="1"/>
  <c r="I62" i="1"/>
  <c r="H62" i="1"/>
  <c r="G62" i="1"/>
  <c r="F62" i="1"/>
  <c r="E62" i="1"/>
  <c r="D62" i="1"/>
  <c r="C62" i="1"/>
  <c r="M61" i="1"/>
  <c r="L61" i="1"/>
  <c r="K61" i="1"/>
  <c r="J61" i="1"/>
  <c r="I61" i="1"/>
  <c r="H61" i="1"/>
  <c r="G61" i="1"/>
  <c r="F61" i="1"/>
  <c r="E61" i="1"/>
  <c r="D61" i="1"/>
  <c r="C61" i="1"/>
  <c r="M60" i="1"/>
  <c r="L60" i="1"/>
  <c r="K60" i="1"/>
  <c r="J60" i="1"/>
  <c r="I60" i="1"/>
  <c r="H60" i="1"/>
  <c r="G60" i="1"/>
  <c r="F60" i="1"/>
  <c r="E60" i="1"/>
  <c r="D60" i="1"/>
  <c r="C60" i="1"/>
  <c r="M59" i="1"/>
  <c r="L59" i="1"/>
  <c r="K59" i="1"/>
  <c r="J59" i="1"/>
  <c r="I59" i="1"/>
  <c r="H59" i="1"/>
  <c r="G59" i="1"/>
  <c r="F59" i="1"/>
  <c r="E59" i="1"/>
  <c r="D59" i="1"/>
  <c r="C59" i="1"/>
  <c r="M58" i="1"/>
  <c r="L58" i="1"/>
  <c r="K58" i="1"/>
  <c r="J58" i="1"/>
  <c r="I58" i="1"/>
  <c r="H58" i="1"/>
  <c r="G58" i="1"/>
  <c r="F58" i="1"/>
  <c r="E58" i="1"/>
  <c r="D58" i="1"/>
  <c r="C58" i="1"/>
  <c r="M54" i="1"/>
  <c r="L54" i="1"/>
  <c r="K54" i="1"/>
  <c r="J54" i="1"/>
  <c r="I54" i="1"/>
  <c r="H54" i="1"/>
  <c r="G54" i="1"/>
  <c r="F54" i="1"/>
  <c r="E54" i="1"/>
  <c r="D54" i="1"/>
  <c r="C54" i="1"/>
  <c r="M57" i="1"/>
  <c r="L57" i="1"/>
  <c r="K57" i="1"/>
  <c r="J57" i="1"/>
  <c r="I57" i="1"/>
  <c r="H57" i="1"/>
  <c r="G57" i="1"/>
  <c r="F57" i="1"/>
  <c r="E57" i="1"/>
  <c r="D57" i="1"/>
  <c r="C57" i="1"/>
  <c r="M56" i="1"/>
  <c r="L56" i="1"/>
  <c r="K56" i="1"/>
  <c r="J56" i="1"/>
  <c r="I56" i="1"/>
  <c r="H56" i="1"/>
  <c r="G56" i="1"/>
  <c r="F56" i="1"/>
  <c r="E56" i="1"/>
  <c r="D56" i="1"/>
  <c r="C56" i="1"/>
  <c r="M55" i="1"/>
  <c r="L55" i="1"/>
  <c r="K55" i="1"/>
  <c r="J55" i="1"/>
  <c r="I55" i="1"/>
  <c r="H55" i="1"/>
  <c r="G55" i="1"/>
  <c r="F55" i="1"/>
  <c r="E55" i="1"/>
  <c r="D55" i="1"/>
  <c r="C55" i="1"/>
  <c r="M53" i="1"/>
  <c r="L53" i="1"/>
  <c r="K53" i="1"/>
  <c r="J53" i="1"/>
  <c r="I53" i="1"/>
  <c r="H53" i="1"/>
  <c r="G53" i="1"/>
  <c r="F53" i="1"/>
  <c r="E53" i="1"/>
  <c r="D53" i="1"/>
  <c r="C53" i="1"/>
  <c r="M52" i="1"/>
  <c r="L52" i="1"/>
  <c r="K52" i="1"/>
  <c r="J52" i="1"/>
  <c r="I52" i="1"/>
  <c r="H52" i="1"/>
  <c r="G52" i="1"/>
  <c r="F52" i="1"/>
  <c r="E52" i="1"/>
  <c r="D52" i="1"/>
  <c r="C52" i="1"/>
  <c r="M51" i="1"/>
  <c r="L51" i="1"/>
  <c r="K51" i="1"/>
  <c r="J51" i="1"/>
  <c r="I51" i="1"/>
  <c r="H51" i="1"/>
  <c r="G51" i="1"/>
  <c r="F51" i="1"/>
  <c r="E51" i="1"/>
  <c r="D51" i="1"/>
  <c r="C51" i="1"/>
  <c r="M50" i="1"/>
  <c r="L50" i="1"/>
  <c r="K50" i="1"/>
  <c r="J50" i="1"/>
  <c r="I50" i="1"/>
  <c r="H50" i="1"/>
  <c r="G50" i="1"/>
  <c r="F50" i="1"/>
  <c r="E50" i="1"/>
  <c r="D50" i="1"/>
  <c r="C50" i="1"/>
  <c r="M49" i="1"/>
  <c r="L49" i="1"/>
  <c r="K49" i="1"/>
  <c r="J49" i="1"/>
  <c r="I49" i="1"/>
  <c r="H49" i="1"/>
  <c r="G49" i="1"/>
  <c r="F49" i="1"/>
  <c r="E49" i="1"/>
  <c r="D49" i="1"/>
  <c r="C49" i="1"/>
  <c r="M47" i="1"/>
  <c r="L47" i="1"/>
  <c r="K47" i="1"/>
  <c r="J47" i="1"/>
  <c r="I47" i="1"/>
  <c r="H47" i="1"/>
  <c r="G47" i="1"/>
  <c r="F47" i="1"/>
  <c r="E47" i="1"/>
  <c r="D47" i="1"/>
  <c r="C47" i="1"/>
  <c r="M48" i="1"/>
  <c r="L48" i="1"/>
  <c r="K48" i="1"/>
  <c r="J48" i="1"/>
  <c r="I48" i="1"/>
  <c r="H48" i="1"/>
  <c r="G48" i="1"/>
  <c r="F48" i="1"/>
  <c r="E48" i="1"/>
  <c r="D48" i="1"/>
  <c r="C48" i="1"/>
  <c r="M46" i="1"/>
  <c r="L46" i="1"/>
  <c r="K46" i="1"/>
  <c r="J46" i="1"/>
  <c r="I46" i="1"/>
  <c r="H46" i="1"/>
  <c r="G46" i="1"/>
  <c r="F46" i="1"/>
  <c r="E46" i="1"/>
  <c r="D46" i="1"/>
  <c r="C46" i="1"/>
  <c r="M45" i="1"/>
  <c r="L45" i="1"/>
  <c r="K45" i="1"/>
  <c r="J45" i="1"/>
  <c r="I45" i="1"/>
  <c r="H45" i="1"/>
  <c r="G45" i="1"/>
  <c r="F45" i="1"/>
  <c r="E45" i="1"/>
  <c r="D45" i="1"/>
  <c r="C45" i="1"/>
  <c r="M44" i="1"/>
  <c r="L44" i="1"/>
  <c r="K44" i="1"/>
  <c r="J44" i="1"/>
  <c r="I44" i="1"/>
  <c r="H44" i="1"/>
  <c r="G44" i="1"/>
  <c r="F44" i="1"/>
  <c r="E44" i="1"/>
  <c r="D44" i="1"/>
  <c r="C44" i="1"/>
  <c r="M43" i="1"/>
  <c r="L43" i="1"/>
  <c r="K43" i="1"/>
  <c r="J43" i="1"/>
  <c r="I43" i="1"/>
  <c r="H43" i="1"/>
  <c r="G43" i="1"/>
  <c r="F43" i="1"/>
  <c r="E43" i="1"/>
  <c r="D43" i="1"/>
  <c r="C43" i="1"/>
  <c r="M42" i="1"/>
  <c r="L42" i="1"/>
  <c r="K42" i="1"/>
  <c r="J42" i="1"/>
  <c r="I42" i="1"/>
  <c r="H42" i="1"/>
  <c r="G42" i="1"/>
  <c r="F42" i="1"/>
  <c r="E42" i="1"/>
  <c r="D42" i="1"/>
  <c r="C42" i="1"/>
  <c r="M41" i="1"/>
  <c r="L41" i="1"/>
  <c r="K41" i="1"/>
  <c r="J41" i="1"/>
  <c r="I41" i="1"/>
  <c r="H41" i="1"/>
  <c r="G41" i="1"/>
  <c r="F41" i="1"/>
  <c r="E41" i="1"/>
  <c r="D41" i="1"/>
  <c r="C41" i="1"/>
  <c r="M40" i="1"/>
  <c r="L40" i="1"/>
  <c r="K40" i="1"/>
  <c r="J40" i="1"/>
  <c r="I40" i="1"/>
  <c r="H40" i="1"/>
  <c r="G40" i="1"/>
  <c r="F40" i="1"/>
  <c r="E40" i="1"/>
  <c r="D40" i="1"/>
  <c r="C40" i="1"/>
  <c r="M39" i="1"/>
  <c r="L39" i="1"/>
  <c r="K39" i="1"/>
  <c r="J39" i="1"/>
  <c r="I39" i="1"/>
  <c r="H39" i="1"/>
  <c r="G39" i="1"/>
  <c r="F39" i="1"/>
  <c r="E39" i="1"/>
  <c r="D39" i="1"/>
  <c r="C39" i="1"/>
  <c r="M38" i="1"/>
  <c r="L38" i="1"/>
  <c r="K38" i="1"/>
  <c r="J38" i="1"/>
  <c r="I38" i="1"/>
  <c r="H38" i="1"/>
  <c r="G38" i="1"/>
  <c r="F38" i="1"/>
  <c r="E38" i="1"/>
  <c r="D38" i="1"/>
  <c r="C38" i="1"/>
  <c r="M37" i="1"/>
  <c r="L37" i="1"/>
  <c r="K37" i="1"/>
  <c r="J37" i="1"/>
  <c r="I37" i="1"/>
  <c r="H37" i="1"/>
  <c r="G37" i="1"/>
  <c r="F37" i="1"/>
  <c r="E37" i="1"/>
  <c r="D37" i="1"/>
  <c r="C37" i="1"/>
  <c r="M36" i="1"/>
  <c r="L36" i="1"/>
  <c r="K36" i="1"/>
  <c r="J36" i="1"/>
  <c r="I36" i="1"/>
  <c r="H36" i="1"/>
  <c r="G36" i="1"/>
  <c r="F36" i="1"/>
  <c r="E36" i="1"/>
  <c r="D36" i="1"/>
  <c r="C36" i="1"/>
  <c r="M35" i="1"/>
  <c r="L35" i="1"/>
  <c r="K35" i="1"/>
  <c r="J35" i="1"/>
  <c r="I35" i="1"/>
  <c r="H35" i="1"/>
  <c r="G35" i="1"/>
  <c r="F35" i="1"/>
  <c r="E35" i="1"/>
  <c r="D35" i="1"/>
  <c r="C35" i="1"/>
  <c r="M34" i="1"/>
  <c r="L34" i="1"/>
  <c r="K34" i="1"/>
  <c r="J34" i="1"/>
  <c r="I34" i="1"/>
  <c r="H34" i="1"/>
  <c r="G34" i="1"/>
  <c r="F34" i="1"/>
  <c r="E34" i="1"/>
  <c r="D34" i="1"/>
  <c r="C34" i="1"/>
  <c r="M33" i="1"/>
  <c r="L33" i="1"/>
  <c r="K33" i="1"/>
  <c r="J33" i="1"/>
  <c r="I33" i="1"/>
  <c r="H33" i="1"/>
  <c r="G33" i="1"/>
  <c r="F33" i="1"/>
  <c r="E33" i="1"/>
  <c r="D33" i="1"/>
  <c r="C33" i="1"/>
  <c r="M32" i="1"/>
  <c r="L32" i="1"/>
  <c r="K32" i="1"/>
  <c r="J32" i="1"/>
  <c r="I32" i="1"/>
  <c r="H32" i="1"/>
  <c r="G32" i="1"/>
  <c r="F32" i="1"/>
  <c r="E32" i="1"/>
  <c r="D32" i="1"/>
  <c r="C32" i="1"/>
  <c r="M31" i="1"/>
  <c r="L31" i="1"/>
  <c r="K31" i="1"/>
  <c r="J31" i="1"/>
  <c r="I31" i="1"/>
  <c r="H31" i="1"/>
  <c r="G31" i="1"/>
  <c r="F31" i="1"/>
  <c r="E31" i="1"/>
  <c r="D31" i="1"/>
  <c r="C31" i="1"/>
  <c r="M30" i="1"/>
  <c r="L30" i="1"/>
  <c r="K30" i="1"/>
  <c r="J30" i="1"/>
  <c r="I30" i="1"/>
  <c r="H30" i="1"/>
  <c r="G30" i="1"/>
  <c r="F30" i="1"/>
  <c r="E30" i="1"/>
  <c r="D30" i="1"/>
  <c r="C30" i="1"/>
  <c r="M29" i="1"/>
  <c r="L29" i="1"/>
  <c r="K29" i="1"/>
  <c r="J29" i="1"/>
  <c r="I29" i="1"/>
  <c r="H29" i="1"/>
  <c r="G29" i="1"/>
  <c r="F29" i="1"/>
  <c r="E29" i="1"/>
  <c r="D29" i="1"/>
  <c r="C29" i="1"/>
  <c r="M27" i="1"/>
  <c r="L27" i="1"/>
  <c r="K27" i="1"/>
  <c r="J27" i="1"/>
  <c r="I27" i="1"/>
  <c r="H27" i="1"/>
  <c r="G27" i="1"/>
  <c r="F27" i="1"/>
  <c r="E27" i="1"/>
  <c r="D27" i="1"/>
  <c r="C27" i="1"/>
  <c r="M28" i="1"/>
  <c r="L28" i="1"/>
  <c r="K28" i="1"/>
  <c r="J28" i="1"/>
  <c r="I28" i="1"/>
  <c r="H28" i="1"/>
  <c r="G28" i="1"/>
  <c r="F28" i="1"/>
  <c r="E28" i="1"/>
  <c r="D28" i="1"/>
  <c r="C28" i="1"/>
  <c r="M26" i="1"/>
  <c r="L26" i="1"/>
  <c r="K26" i="1"/>
  <c r="J26" i="1"/>
  <c r="I26" i="1"/>
  <c r="H26" i="1"/>
  <c r="G26" i="1"/>
  <c r="F26" i="1"/>
  <c r="E26" i="1"/>
  <c r="D26" i="1"/>
  <c r="C26" i="1"/>
  <c r="M25" i="1"/>
  <c r="L25" i="1"/>
  <c r="K25" i="1"/>
  <c r="J25" i="1"/>
  <c r="I25" i="1"/>
  <c r="H25" i="1"/>
  <c r="G25" i="1"/>
  <c r="F25" i="1"/>
  <c r="E25" i="1"/>
  <c r="D25" i="1"/>
  <c r="C25" i="1"/>
  <c r="M24" i="1"/>
  <c r="L24" i="1"/>
  <c r="K24" i="1"/>
  <c r="J24" i="1"/>
  <c r="I24" i="1"/>
  <c r="H24" i="1"/>
  <c r="G24" i="1"/>
  <c r="F24" i="1"/>
  <c r="E24" i="1"/>
  <c r="D24" i="1"/>
  <c r="C24" i="1"/>
  <c r="M23" i="1"/>
  <c r="L23" i="1"/>
  <c r="K23" i="1"/>
  <c r="J23" i="1"/>
  <c r="I23" i="1"/>
  <c r="H23" i="1"/>
  <c r="G23" i="1"/>
  <c r="F23" i="1"/>
  <c r="E23" i="1"/>
  <c r="D23" i="1"/>
  <c r="C23" i="1"/>
  <c r="M22" i="1"/>
  <c r="L22" i="1"/>
  <c r="K22" i="1"/>
  <c r="J22" i="1"/>
  <c r="I22" i="1"/>
  <c r="H22" i="1"/>
  <c r="G22" i="1"/>
  <c r="F22" i="1"/>
  <c r="E22" i="1"/>
  <c r="D22" i="1"/>
  <c r="C22" i="1"/>
  <c r="M21" i="1"/>
  <c r="L21" i="1"/>
  <c r="K21" i="1"/>
  <c r="J21" i="1"/>
  <c r="I21" i="1"/>
  <c r="H21" i="1"/>
  <c r="G21" i="1"/>
  <c r="F21" i="1"/>
  <c r="E21" i="1"/>
  <c r="D21" i="1"/>
  <c r="C21" i="1"/>
  <c r="M20" i="1"/>
  <c r="L20" i="1"/>
  <c r="K20" i="1"/>
  <c r="J20" i="1"/>
  <c r="I20" i="1"/>
  <c r="H20" i="1"/>
  <c r="G20" i="1"/>
  <c r="F20" i="1"/>
  <c r="E20" i="1"/>
  <c r="D20" i="1"/>
  <c r="C20" i="1"/>
  <c r="M19" i="1"/>
  <c r="L19" i="1"/>
  <c r="K19" i="1"/>
  <c r="J19" i="1"/>
  <c r="I19" i="1"/>
  <c r="H19" i="1"/>
  <c r="G19" i="1"/>
  <c r="F19" i="1"/>
  <c r="E19" i="1"/>
  <c r="D19" i="1"/>
  <c r="C19" i="1"/>
  <c r="M18" i="1"/>
  <c r="L18" i="1"/>
  <c r="K18" i="1"/>
  <c r="J18" i="1"/>
  <c r="I18" i="1"/>
  <c r="H18" i="1"/>
  <c r="G18" i="1"/>
  <c r="F18" i="1"/>
  <c r="E18" i="1"/>
  <c r="D18" i="1"/>
  <c r="C18" i="1"/>
  <c r="M17" i="1"/>
  <c r="L17" i="1"/>
  <c r="K17" i="1"/>
  <c r="J17" i="1"/>
  <c r="I17" i="1"/>
  <c r="H17" i="1"/>
  <c r="G17" i="1"/>
  <c r="F17" i="1"/>
  <c r="E17" i="1"/>
  <c r="D17" i="1"/>
  <c r="C17" i="1"/>
  <c r="M16" i="1"/>
  <c r="L16" i="1"/>
  <c r="K16" i="1"/>
  <c r="J16" i="1"/>
  <c r="I16" i="1"/>
  <c r="H16" i="1"/>
  <c r="G16" i="1"/>
  <c r="F16" i="1"/>
  <c r="E16" i="1"/>
  <c r="D16" i="1"/>
  <c r="C16" i="1"/>
  <c r="M15" i="1"/>
  <c r="L15" i="1"/>
  <c r="K15" i="1"/>
  <c r="J15" i="1"/>
  <c r="I15" i="1"/>
  <c r="H15" i="1"/>
  <c r="G15" i="1"/>
  <c r="F15" i="1"/>
  <c r="E15" i="1"/>
  <c r="D15" i="1"/>
  <c r="C15" i="1"/>
  <c r="M14" i="1"/>
  <c r="L14" i="1"/>
  <c r="K14" i="1"/>
  <c r="J14" i="1"/>
  <c r="I14" i="1"/>
  <c r="H14" i="1"/>
  <c r="G14" i="1"/>
  <c r="F14" i="1"/>
  <c r="E14" i="1"/>
  <c r="D14" i="1"/>
  <c r="C14" i="1"/>
  <c r="M13" i="1"/>
  <c r="L13" i="1"/>
  <c r="K13" i="1"/>
  <c r="J13" i="1"/>
  <c r="I13" i="1"/>
  <c r="H13" i="1"/>
  <c r="G13" i="1"/>
  <c r="F13" i="1"/>
  <c r="E13" i="1"/>
  <c r="D13" i="1"/>
  <c r="C13" i="1"/>
  <c r="M12" i="1"/>
  <c r="L12" i="1"/>
  <c r="K12" i="1"/>
  <c r="J12" i="1"/>
  <c r="I12" i="1"/>
  <c r="H12" i="1"/>
  <c r="G12" i="1"/>
  <c r="F12" i="1"/>
  <c r="E12" i="1"/>
  <c r="D12" i="1"/>
  <c r="C12" i="1"/>
  <c r="M11" i="1"/>
  <c r="L11" i="1"/>
  <c r="K11" i="1"/>
  <c r="J11" i="1"/>
  <c r="I11" i="1"/>
  <c r="H11" i="1"/>
  <c r="G11" i="1"/>
  <c r="F11" i="1"/>
  <c r="E11" i="1"/>
  <c r="D11" i="1"/>
  <c r="C11" i="1"/>
  <c r="M10" i="1"/>
  <c r="L10" i="1"/>
  <c r="K10" i="1"/>
  <c r="J10" i="1"/>
  <c r="I10" i="1"/>
  <c r="H10" i="1"/>
  <c r="G10" i="1"/>
  <c r="F10" i="1"/>
  <c r="E10" i="1"/>
  <c r="D10" i="1"/>
  <c r="C10" i="1"/>
  <c r="M9" i="1"/>
  <c r="L9" i="1"/>
  <c r="K9" i="1"/>
  <c r="J9" i="1"/>
  <c r="I9" i="1"/>
  <c r="H9" i="1"/>
  <c r="G9" i="1"/>
  <c r="F9" i="1"/>
  <c r="E9" i="1"/>
  <c r="D9" i="1"/>
  <c r="C9" i="1"/>
  <c r="M8" i="1"/>
  <c r="L8" i="1"/>
  <c r="K8" i="1"/>
  <c r="J8" i="1"/>
  <c r="I8" i="1"/>
  <c r="H8" i="1"/>
  <c r="G8" i="1"/>
  <c r="F8" i="1"/>
  <c r="E8" i="1"/>
  <c r="D8" i="1"/>
  <c r="C8" i="1"/>
  <c r="M7" i="1"/>
  <c r="L7" i="1"/>
  <c r="K7" i="1"/>
  <c r="J7" i="1"/>
  <c r="I7" i="1"/>
  <c r="H7" i="1"/>
  <c r="G7" i="1"/>
  <c r="F7" i="1"/>
  <c r="E7" i="1"/>
  <c r="D7" i="1"/>
  <c r="C7" i="1"/>
  <c r="M6" i="1"/>
  <c r="L6" i="1"/>
  <c r="K6" i="1"/>
  <c r="J6" i="1"/>
  <c r="I6" i="1"/>
  <c r="H6" i="1"/>
  <c r="G6" i="1"/>
  <c r="F6" i="1"/>
  <c r="E6" i="1"/>
  <c r="D6" i="1"/>
  <c r="C6" i="1"/>
  <c r="M5" i="1"/>
  <c r="L5" i="1"/>
  <c r="K5" i="1"/>
  <c r="J5" i="1"/>
  <c r="I5" i="1"/>
  <c r="H5" i="1"/>
  <c r="G5" i="1"/>
  <c r="F5" i="1"/>
  <c r="E5" i="1"/>
  <c r="D5" i="1"/>
  <c r="C5" i="1"/>
  <c r="M4" i="1"/>
  <c r="L4" i="1"/>
  <c r="K4" i="1"/>
  <c r="J4" i="1"/>
  <c r="I4" i="1"/>
  <c r="H4" i="1"/>
  <c r="G4" i="1"/>
  <c r="F4" i="1"/>
  <c r="E4" i="1"/>
  <c r="D4" i="1"/>
  <c r="C4" i="1"/>
  <c r="M3" i="1"/>
  <c r="L3" i="1"/>
  <c r="K3" i="1"/>
  <c r="J3" i="1"/>
  <c r="I3" i="1"/>
  <c r="H3" i="1"/>
  <c r="G3" i="1"/>
  <c r="F3" i="1"/>
  <c r="E3" i="1"/>
  <c r="D3" i="1"/>
  <c r="C3" i="1"/>
  <c r="M2" i="1"/>
  <c r="L2" i="1"/>
  <c r="K2" i="1"/>
  <c r="J2" i="1"/>
  <c r="I2" i="1"/>
  <c r="H2" i="1"/>
  <c r="G2" i="1"/>
  <c r="F2" i="1"/>
  <c r="E2" i="1"/>
  <c r="D2" i="1"/>
  <c r="C2" i="1"/>
</calcChain>
</file>

<file path=xl/sharedStrings.xml><?xml version="1.0" encoding="utf-8"?>
<sst xmlns="http://schemas.openxmlformats.org/spreadsheetml/2006/main" count="3222" uniqueCount="2456">
  <si>
    <t>Website</t>
  </si>
  <si>
    <t>Primary Phone</t>
  </si>
  <si>
    <t>Street Address</t>
  </si>
  <si>
    <t>City</t>
  </si>
  <si>
    <t>Postal Code</t>
  </si>
  <si>
    <t>Country</t>
  </si>
  <si>
    <t>Notes</t>
  </si>
  <si>
    <t>(904) 579-3217</t>
  </si>
  <si>
    <t>205 Commercial Drive</t>
  </si>
  <si>
    <t>St. Augustine</t>
  </si>
  <si>
    <t>FL</t>
  </si>
  <si>
    <t>32092</t>
  </si>
  <si>
    <t>United States</t>
  </si>
  <si>
    <t>ACTIVA BioGreen, Inc.</t>
  </si>
  <si>
    <t>http://www.activasns.com</t>
  </si>
  <si>
    <t>(630) 238-3111</t>
  </si>
  <si>
    <t>One Tiffany Pointe, Suite 100</t>
  </si>
  <si>
    <t>Bloomingdale</t>
  </si>
  <si>
    <t>IL</t>
  </si>
  <si>
    <t>60108</t>
  </si>
  <si>
    <t>ACTIVA BioGreen, Inc. is a new venture company specializing in waste treatment, using the concept of far infra-red rays.</t>
  </si>
  <si>
    <t>ADI Systems Inc.</t>
  </si>
  <si>
    <t>http://www.adisystemsinc.com</t>
  </si>
  <si>
    <t>(506) 452-7307</t>
  </si>
  <si>
    <t>370 Wilsey Road</t>
  </si>
  <si>
    <t>Fredericton</t>
  </si>
  <si>
    <t>NB</t>
  </si>
  <si>
    <t>NB E3B 6E9</t>
  </si>
  <si>
    <t>Canada</t>
  </si>
  <si>
    <t>ADI Systems Inc. has been involved in over 170 full-scale anaerobic installations in 30+ countries. Several of these systems treat agri-waste from food-related processing, while the remainder is treating brewery, beverage, pulp and paper, and some chemical wastes. These systems involve biogas collection and flaring or utilization (in most cases via burning in a boiler to produce hot water and steam). In several instances, utilization has involved cogeneration.</t>
  </si>
  <si>
    <t>Advance Design Consultants, Inc.</t>
  </si>
  <si>
    <t>http://www.adcengineers.com</t>
  </si>
  <si>
    <t>(408) 297-1881</t>
  </si>
  <si>
    <t>998 Park Avenue</t>
  </si>
  <si>
    <t>San Jose</t>
  </si>
  <si>
    <t>CA</t>
  </si>
  <si>
    <t>95126</t>
  </si>
  <si>
    <t>Advanced Green Energy Solutions LLC</t>
  </si>
  <si>
    <t>Advanced Systems Technologies, Inc. (ASTI)</t>
  </si>
  <si>
    <t>http://www.advancedsystemstechnologies.com</t>
  </si>
  <si>
    <t>(610) 682-0610</t>
  </si>
  <si>
    <t>P.O. Box 298</t>
  </si>
  <si>
    <t>Mertztown</t>
  </si>
  <si>
    <t>PA</t>
  </si>
  <si>
    <t>19539</t>
  </si>
  <si>
    <t>Advanced Systems Technologies, Inc., (ASTI) designs and fabricates process control systems, specializing in industrial gas handling, blending, generating and purifying systems, and biogas and fuel blending/mixing systems. ASTI's mission is to provide at reasonable prices, high quality engineering design services and fabricated systems to industrial gas manufacturers and end users throughout the world. ASTI can enter a project at any point: from complete turn-key systems specification through fabrication, installation, and start-up, to simple fabrication from customer supplied prints and specifications.</t>
  </si>
  <si>
    <t>Agriculture Energies LLC</t>
  </si>
  <si>
    <t>http://www.AgricultureSolar.com</t>
  </si>
  <si>
    <t>(520) 204-4223</t>
  </si>
  <si>
    <t>6890 Sunrise Drive, Suite 120-261</t>
  </si>
  <si>
    <t>Tucson</t>
  </si>
  <si>
    <t>AZ</t>
  </si>
  <si>
    <t>85750</t>
  </si>
  <si>
    <t>Agriment Services, Inc.</t>
  </si>
  <si>
    <t>http://www.agrimentservices.com</t>
  </si>
  <si>
    <t>(252) 568-2648</t>
  </si>
  <si>
    <t>P.O. Box 1096</t>
  </si>
  <si>
    <t>Beulaville</t>
  </si>
  <si>
    <t>NC</t>
  </si>
  <si>
    <t>28518</t>
  </si>
  <si>
    <t>Agri-Waste Technology, Inc.</t>
  </si>
  <si>
    <t>http://www.agriwaste.com</t>
  </si>
  <si>
    <t>(919) 859-0669</t>
  </si>
  <si>
    <t>5400 Etta Burke Court</t>
  </si>
  <si>
    <t>Raleigh</t>
  </si>
  <si>
    <t>27606</t>
  </si>
  <si>
    <t>AgroEnergien Meiners</t>
  </si>
  <si>
    <t>http://www.agroenergien.com</t>
  </si>
  <si>
    <t>49(0)4453-98-58-00</t>
  </si>
  <si>
    <t>Brunner Street 18</t>
  </si>
  <si>
    <t>Varel</t>
  </si>
  <si>
    <t>26316</t>
  </si>
  <si>
    <t>Germany</t>
  </si>
  <si>
    <t>AgroEnergien Meiners in a manufacturer and distributor of the self-mixed digester (SMD) biogas system. The SMD uses gas pressure for mixing and has no internal moving parts. A ground sludge separator is optional.</t>
  </si>
  <si>
    <t>Air Products &amp; Chemicals, Inc.</t>
  </si>
  <si>
    <t>http://www.airproducts.com/membranes</t>
  </si>
  <si>
    <t>(314) 995-3361</t>
  </si>
  <si>
    <t>11444 Lackland Road</t>
  </si>
  <si>
    <t>St. Louis</t>
  </si>
  <si>
    <t>MO</t>
  </si>
  <si>
    <t>63146</t>
  </si>
  <si>
    <t>Alliant Energy</t>
  </si>
  <si>
    <t>http://www.alliantenergy.com</t>
  </si>
  <si>
    <t>Madison</t>
  </si>
  <si>
    <t>WI</t>
  </si>
  <si>
    <t>Alternative Carbon Resources, LLC</t>
  </si>
  <si>
    <t>(319) 333-2000</t>
  </si>
  <si>
    <t>2047 Hickory Trail</t>
  </si>
  <si>
    <t>Pella</t>
  </si>
  <si>
    <t>IA</t>
  </si>
  <si>
    <t>50219</t>
  </si>
  <si>
    <t>Alternative Carbon Resources, LLC provides all different kinds of feedstock to anaerobic digesters for conversion into methane and subsequent energy generation. They deliver anywhere in the United States, and can be a huge asset for an operation trying to get off the ground or increase capacity.</t>
  </si>
  <si>
    <t>American Refining Group, Inc.</t>
  </si>
  <si>
    <t>http://www.amref.com</t>
  </si>
  <si>
    <t>(814) 368-1210</t>
  </si>
  <si>
    <t>77 North Kendall Avenue</t>
  </si>
  <si>
    <t>Bradford</t>
  </si>
  <si>
    <t>16701</t>
  </si>
  <si>
    <t>The American Refining Group, Inc. (formerly the Kendall Refinery), manufacturers of Brad Penn Lubricants, located in Bradford, Pennsylvania is the oldest continuously running lube refinery in the world and the only fully integrated major refinery that processes 100% Pennsylvania Grade Crude Oil. In addition to producing a wide range of lubricants, we they are proud to be the manufacturer of the Brad Penn® Biogas Engine Oils, specifically designed and tailored for use in engines fueled by biogas generated from anaerobic digestion of manure, compost, or landfill residue. The Brad Penn® Biogas Engine Oils offer not only the sufficient levels of reserve alkalinity required to effectively neutralize acidic components generated by combustion of biogas, but also enhanced anti-wear and detergency to provide outstanding engine component protection as well as the potential for increased oil drain intervals.</t>
  </si>
  <si>
    <t>Anchor-International-LLC</t>
  </si>
  <si>
    <t>http://www.anchor-international-llc.com</t>
  </si>
  <si>
    <t>(619) 261-1142</t>
  </si>
  <si>
    <t>2242 Grafton Street</t>
  </si>
  <si>
    <t>El Cajon</t>
  </si>
  <si>
    <t>92020</t>
  </si>
  <si>
    <t>Anchor-International LLC is a Service Disabled Veteran Owned Small Business and biogas developer.</t>
  </si>
  <si>
    <t>Applied Technologies, Inc.</t>
  </si>
  <si>
    <t>http://www.ati-ae.com</t>
  </si>
  <si>
    <t>(262) 784-7690</t>
  </si>
  <si>
    <t>16815 W. Wisconsin Avenue</t>
  </si>
  <si>
    <t>Brookfield</t>
  </si>
  <si>
    <t>53005</t>
  </si>
  <si>
    <t>Applied Technologies, Inc. (ATI) is an engineering design and consulting firm that has designed numerous anaerobic contact process systems for manure digestion. ATI also co-sponsored several seminars throughout the last 20 years on the anaerobic treatment of agricultural and high-strength wastes.</t>
  </si>
  <si>
    <t>BDI-BioEnergy International AG</t>
  </si>
  <si>
    <t>http://www.bdi-bioenergy.com</t>
  </si>
  <si>
    <t>43 316 4009-100</t>
  </si>
  <si>
    <t>Parking 18</t>
  </si>
  <si>
    <t>Grambach</t>
  </si>
  <si>
    <t>8074</t>
  </si>
  <si>
    <t>Austria</t>
  </si>
  <si>
    <t>BDS Technologies, Inc.</t>
  </si>
  <si>
    <t>http://www.bdstechnologies.com</t>
  </si>
  <si>
    <t>(214) 747-2500</t>
  </si>
  <si>
    <t>11325 Pegasus Street, E-200</t>
  </si>
  <si>
    <t>Dallas</t>
  </si>
  <si>
    <t>TX</t>
  </si>
  <si>
    <t>75238</t>
  </si>
  <si>
    <t>BDS Technologies Inc. provides turn-key solutions to clients that include feasibility studies, permitting, engineering and design, construction, and start-up of biogas recovery systems.</t>
  </si>
  <si>
    <t>BEST, LLC</t>
  </si>
  <si>
    <t>(208) 413-1180</t>
  </si>
  <si>
    <t>645 N. Grand Avenue</t>
  </si>
  <si>
    <t>Pullman</t>
  </si>
  <si>
    <t>WA</t>
  </si>
  <si>
    <t>99163</t>
  </si>
  <si>
    <t>BEST provides consultant services related to co-digestion, digester related issues, and nutrient recovery process.</t>
  </si>
  <si>
    <t>BEST Agri-Marketing, Inc.</t>
  </si>
  <si>
    <t>http://www.bestagrimarketing.com</t>
  </si>
  <si>
    <t>(559) 733-9777</t>
  </si>
  <si>
    <t>3901 S. Mooney Blvd. Suite E</t>
  </si>
  <si>
    <t>Visalia</t>
  </si>
  <si>
    <t>93277</t>
  </si>
  <si>
    <t>BEST Agri-Marketing, Inc. is a bulk cattle feed merchandising company with interests in environmental issues, and biogas projects. It also maintains a resolution department for patrons.</t>
  </si>
  <si>
    <t>BioCycle Magazine</t>
  </si>
  <si>
    <t>http://www.biocycle.net</t>
  </si>
  <si>
    <t>(610) 967-4135</t>
  </si>
  <si>
    <t>63 S. Seventh Street</t>
  </si>
  <si>
    <t>Emmaus</t>
  </si>
  <si>
    <t>18049</t>
  </si>
  <si>
    <t>Published since 1960, BioCycle is the magazine for advancing composting, anaerobic digestion, organics recycling and renewable energy. It is recognized as the foremost magazine on turning municipal, industrial, and agricultural wastes into valuable end products including renewable energy, soil conditioners, and compost. It produces editorial reports on anaerobic digestion, methane recovery, large-scale composting, community digesters, regulations, research, and process control.</t>
  </si>
  <si>
    <t>Bio-en Power, Inc.</t>
  </si>
  <si>
    <t>http://www.bio-en.ca</t>
  </si>
  <si>
    <t>(519) 669-5171</t>
  </si>
  <si>
    <t>4 Athur Street N.</t>
  </si>
  <si>
    <t>Elmira</t>
  </si>
  <si>
    <t>ON</t>
  </si>
  <si>
    <t>N3B 3A2</t>
  </si>
  <si>
    <t>Bio-en Power, Inc. is a full service anaerobic digester (AD) company serving the North and Central America market. Bio-en provides design, engineering, project management, construction, commissioning, and operator training for AD facilities. It serves the agricultural, industrial, and municipal markets including decontaminating systems for food waste, electrical generation, and purifying biogas for gas grid injection and vehicle fuel. It is a one-stop for all AD needs from 100 kW to 5 MW. Its technology is leading edge and able to handle some of the most difficult feed-stock material and maintain biological stability.</t>
  </si>
  <si>
    <t>Biomass Magazine</t>
  </si>
  <si>
    <t>http://www.biomassmagazine.com</t>
  </si>
  <si>
    <t>(866) 746-8385</t>
  </si>
  <si>
    <t>308 2nd Ave. N., Suite 304</t>
  </si>
  <si>
    <t>Grand Forks</t>
  </si>
  <si>
    <t>ND</t>
  </si>
  <si>
    <t>58203</t>
  </si>
  <si>
    <t>Biomass Magazine is a monthly trade publication tailored to serve companies and organizations engaged in producing or utilizing biomass power and heat, advanced biofuels, biogas, wood pellets, and biobased chemicals. In addition to policy, regulation, project finance, technology and plant management, the publication maintains a core editorial focus on biomass logistics: generating, cultivating, collecting, transporting, processing, marketing, and procuring and utilizing sustainable biomass.</t>
  </si>
  <si>
    <t>Bio-Methatech Canada, Inc.</t>
  </si>
  <si>
    <t>418-933-7754</t>
  </si>
  <si>
    <t>85 St-Paul West</t>
  </si>
  <si>
    <t>Montreal</t>
  </si>
  <si>
    <t>QC</t>
  </si>
  <si>
    <t>H2Y 3V4</t>
  </si>
  <si>
    <t>Biothane, LLC</t>
  </si>
  <si>
    <t>http://www.biothane.com</t>
  </si>
  <si>
    <t>(856) 541-3500</t>
  </si>
  <si>
    <t>2500 Broadway</t>
  </si>
  <si>
    <t>Camden</t>
  </si>
  <si>
    <t>NJ</t>
  </si>
  <si>
    <t>08104</t>
  </si>
  <si>
    <t>Biothane specializes in biological treatment of industrial wastewater, and designs and builds anaerobic digesters for livestock manure. Biothane worked with E3 BioFuels, LLC to develop an integrated cattle manure management/ethanol project in Mead, Nebraska that is expected to revolutionize ethanol production by virtually eliminating the need for fossil fuels. Biothane designed a nutrient recovery that separates the effluent waste stream into two separate streams, one high in solids and phosphorous, which is well-suited for composting, and the other low in solids and high in nitrogen, which will be sent to an ammonia stripping column, with aqueous ammonia as a final product.</t>
  </si>
  <si>
    <t>BioWaste Energy, Inc.</t>
  </si>
  <si>
    <t>(209) 465-0296</t>
  </si>
  <si>
    <t>P.O. Box 8520</t>
  </si>
  <si>
    <t>Stockton</t>
  </si>
  <si>
    <t>95208</t>
  </si>
  <si>
    <t>BioWaste Energy, Inc. and its predecessors have provided quality services to industries and municipalities since 1972 and have completed more than 300 power generation projects in the United States and abroad. The company develops and finances zero discharge projects utilizing anaerobic technology. These projects treat solid and liquid waste and produce saleable products, including electricity generated from methane, liquid fertilizer, CO2, soil amendments, and recycled potable water. These facilities provide zero solid and liquid discharge. The company offers a full range of services covering all phases of project development from planning, feasibility studies, engineering design, equipment and systems supply, and construction and installation to start-up and operations.</t>
  </si>
  <si>
    <t>BioWorks Energy, LLC</t>
  </si>
  <si>
    <t>http://www.bioworksenergy.com</t>
  </si>
  <si>
    <t>(740) 972-2499</t>
  </si>
  <si>
    <t>P.O. Box 773</t>
  </si>
  <si>
    <t>Grand Blanc</t>
  </si>
  <si>
    <t>MI</t>
  </si>
  <si>
    <t>48480</t>
  </si>
  <si>
    <t>BioWorks Energy provides engineering and operational support to proposed and existing digester systems and specializes in knowledge of day to day operations, co-digestion and overall process management.</t>
  </si>
  <si>
    <t>Brendle Group</t>
  </si>
  <si>
    <t>http://www.brendlegroup.com</t>
  </si>
  <si>
    <t>(970) 207-0058</t>
  </si>
  <si>
    <t>226 Remington Street, Suite 3</t>
  </si>
  <si>
    <t>Fort Collins</t>
  </si>
  <si>
    <t>CO</t>
  </si>
  <si>
    <t>80524</t>
  </si>
  <si>
    <t>Bridgestone Associates, Ltd.</t>
  </si>
  <si>
    <t>http://www.brdgstn.com</t>
  </si>
  <si>
    <t>(610) 388-6191</t>
  </si>
  <si>
    <t>P.O. Box 1299</t>
  </si>
  <si>
    <t>Chadds Ford</t>
  </si>
  <si>
    <t>19317</t>
  </si>
  <si>
    <t>Bridgestone Associates are consultants in the evaluation, design, financing, construction, and operations of animal manure anaerobic digestion, disposal facilities, and renewable energy projects.</t>
  </si>
  <si>
    <t>Burns &amp; McDonnell</t>
  </si>
  <si>
    <t>http://www.burnsmcd.com</t>
  </si>
  <si>
    <t>(816) 333-9400</t>
  </si>
  <si>
    <t>9400 Ward Parkway</t>
  </si>
  <si>
    <t>Kansas City</t>
  </si>
  <si>
    <t>64114</t>
  </si>
  <si>
    <t>Burns &amp; McDonnell provides engineering and construction services to a wide variety of clients in the fields of energy, infrastructure, and aviation. Burns &amp; McDonnell specializes in project development assistance encompassing planning, design, and construction of power generation and renewal projects. Burns &amp; McDonnell provides turn-key development, financing, design, and construction of anaerobic digester and generation projects.</t>
  </si>
  <si>
    <t>California Power Partners, Inc.</t>
  </si>
  <si>
    <t>http://www.calpwr.com</t>
  </si>
  <si>
    <t>(858) 271-5500</t>
  </si>
  <si>
    <t>8525 Arjons Drive, Suite I</t>
  </si>
  <si>
    <t>San Diego</t>
  </si>
  <si>
    <t>92126</t>
  </si>
  <si>
    <t>Carbon Solutions America LLC</t>
  </si>
  <si>
    <t>http://www.carbonsolutionsamerica.com</t>
  </si>
  <si>
    <t>(561) 953-8960</t>
  </si>
  <si>
    <t>10 Fairway Drive Suite 114</t>
  </si>
  <si>
    <t>Deerfield Beach</t>
  </si>
  <si>
    <t>33441</t>
  </si>
  <si>
    <t>Carbon Solutions America (CSA) is a climate change consulting company with a focus on greenhouse gas reduction offsets. It provides a cradle to grave approach in the commercialization of carbon credits.</t>
  </si>
  <si>
    <t>CCI BioEnergy Inc.</t>
  </si>
  <si>
    <t>http://www.ccibioenergy.com</t>
  </si>
  <si>
    <t>(416) 230-9391</t>
  </si>
  <si>
    <t>390 Davis Drive, Suite 301</t>
  </si>
  <si>
    <t>Newmarket</t>
  </si>
  <si>
    <t>L37 7T8</t>
  </si>
  <si>
    <t>CEC Combustion Safety</t>
  </si>
  <si>
    <t>http://www.combustionsafety.com</t>
  </si>
  <si>
    <t>(216) 749-2992</t>
  </si>
  <si>
    <t>6907 Brookpark Road</t>
  </si>
  <si>
    <t>Cleveland</t>
  </si>
  <si>
    <t>OH</t>
  </si>
  <si>
    <t>44129</t>
  </si>
  <si>
    <t>CEC Combustion Safety is a distributor for Jasper's alternative fuel automotive derivative packaged engine systems. CEC distributed the engine for two farm-scale biogas projects.</t>
  </si>
  <si>
    <t>CEM Engineering</t>
  </si>
  <si>
    <t>http://www.cemeng.ca</t>
  </si>
  <si>
    <t>(905) 935-5915</t>
  </si>
  <si>
    <t>26 Hiscott St. Ste. 201</t>
  </si>
  <si>
    <t>St. Catharines</t>
  </si>
  <si>
    <t>L24 1C6</t>
  </si>
  <si>
    <t>CGP Resources, LLC</t>
  </si>
  <si>
    <t>http://www.tedom.com</t>
  </si>
  <si>
    <t>(815) 479-9329</t>
  </si>
  <si>
    <t>4705 Tile Line Road</t>
  </si>
  <si>
    <t>Crystal Lake</t>
  </si>
  <si>
    <t>60012</t>
  </si>
  <si>
    <t>CGP Resources, LLC produces gas generator sets and cogeneration based on combustion engines; it also manufactures combustion engines for stationary application for natural gas and biogas.</t>
  </si>
  <si>
    <t>Charles Equipment Company</t>
  </si>
  <si>
    <t>http://www.charlesequipment.com</t>
  </si>
  <si>
    <t>Charles Equipment Company supplies engines, generator sets, controls, switches and switchgear, and cooling systems for landfill-gas-to-energy (LFGTE) projects. It also provides custom design services and furnishes operating cost studies, layouts, and specifications.</t>
  </si>
  <si>
    <t>Chesterfield Associates</t>
  </si>
  <si>
    <t>http://caimc.com</t>
  </si>
  <si>
    <t>(518) 632-4530</t>
  </si>
  <si>
    <t>32 Clearview Terrace</t>
  </si>
  <si>
    <t>Rensselaer</t>
  </si>
  <si>
    <t>NY</t>
  </si>
  <si>
    <t>12144</t>
  </si>
  <si>
    <t>Chevron Energy Solutions</t>
  </si>
  <si>
    <t>http://www.chevronenergy.com</t>
  </si>
  <si>
    <t>(415) 733-4500</t>
  </si>
  <si>
    <t>345 California Street 18th Floor</t>
  </si>
  <si>
    <t>San Francisco</t>
  </si>
  <si>
    <t>94104</t>
  </si>
  <si>
    <t>Chevron Energy Solutions provides public intuitions and businesses with environmentally sound projects that increase energy efficiency, reduce energy costs, and ensure reliable, high-quality power for critical operations. The company employs proven technologies to meet customers' specific needs. Its parent, Chevron Corporation, is investing across the energy spectrum to develop energy sources for future generations by expanding the capabilities of alternative and renewable energy technologies.</t>
  </si>
  <si>
    <t>CH Four Biogas, Inc.</t>
  </si>
  <si>
    <t>http://www.CHFourBiogas.com</t>
  </si>
  <si>
    <t>(613) 224-8308</t>
  </si>
  <si>
    <t>102-1390 Prince of Wales Drive</t>
  </si>
  <si>
    <t>Ottawa</t>
  </si>
  <si>
    <t>K2C 3N6</t>
  </si>
  <si>
    <t>Cincas International</t>
  </si>
  <si>
    <t>(619) 520-0733</t>
  </si>
  <si>
    <t>P.O. Box 81163</t>
  </si>
  <si>
    <t>92138</t>
  </si>
  <si>
    <t>Cincas International exports technology and equipment to the agro industries of Mexico and other countries.</t>
  </si>
  <si>
    <t>Clean Trade Group LLC</t>
  </si>
  <si>
    <t>(703) 835-9334</t>
  </si>
  <si>
    <t>2020 North 14th Street, Suite 700</t>
  </si>
  <si>
    <t>Arlington</t>
  </si>
  <si>
    <t>VA</t>
  </si>
  <si>
    <t>22201</t>
  </si>
  <si>
    <t>Clean Trade Group (CTG) is a carbon asset consultancy. It works with livestock owners to document, develop, and commercialize offset credits arising from methane avoidance projects.</t>
  </si>
  <si>
    <t>Clear Horizons, LLC</t>
  </si>
  <si>
    <t>http://www.clearhorizonsllc.com</t>
  </si>
  <si>
    <t>(414) 831-1264</t>
  </si>
  <si>
    <t>5070 N 35th Street</t>
  </si>
  <si>
    <t>Milwaukee</t>
  </si>
  <si>
    <t>53209</t>
  </si>
  <si>
    <t>Clear Horizons is a developer of biogas energy systems headquartered in Milwaukee, Wisconsin. Clear Horizons is a subsidiary of PPC Partners, Inc. Clear Horizons provides complete technical services, all required construction services, and the ability to operate and maintain the system for the customer. This greatly reduces the time commitment typically required from the customer, provides one source of responsibility for the entire project, and develops a partnership with the customer for the life of the project.</t>
  </si>
  <si>
    <t>Clear Water Technologies, Inc.</t>
  </si>
  <si>
    <t>http://www.CWTIUSA.COM</t>
  </si>
  <si>
    <t>(763) 783-7344</t>
  </si>
  <si>
    <t>7800 Main Street</t>
  </si>
  <si>
    <t>Minneapolis</t>
  </si>
  <si>
    <t>MN</t>
  </si>
  <si>
    <t>55432</t>
  </si>
  <si>
    <t>Clean Water Technologies, Inc. provides a patented process which eliminates the hydrogen sulfide while increasing the methane generated in an anaerobic digester. The process also reduces the amount of sludge.</t>
  </si>
  <si>
    <t>Coffman Electrical Equipment Company</t>
  </si>
  <si>
    <t>http://www.steadypower.com</t>
  </si>
  <si>
    <t>(616) 452-8708</t>
  </si>
  <si>
    <t>3300 Jefferson SE</t>
  </si>
  <si>
    <t>Grand Rapids</t>
  </si>
  <si>
    <t>49548</t>
  </si>
  <si>
    <t>Coffman Electrical Equipment Company is a distributor of a variety of biogas generators and micro-turbines. It also works as a consultant in directing clients to the best possible digester design for maximum generation capability. It offers a variety of gas scrubbing and material drying systems.</t>
  </si>
  <si>
    <t>COMANCO</t>
  </si>
  <si>
    <t>http://www.comanco.com</t>
  </si>
  <si>
    <t>(813) 988-8829</t>
  </si>
  <si>
    <t>4301 Sterling Commerce Dr.</t>
  </si>
  <si>
    <t>Plant City</t>
  </si>
  <si>
    <t>33566</t>
  </si>
  <si>
    <t>COMANCO specializes in the fabrication and installation of geosynthetic membranes associated with covered lagoons and anaerobic digesters an addition to various other waste and wastewater related applications. COMANCO operates from offices located in Florida, California, Louisiana, Nevada, and Ohio.</t>
  </si>
  <si>
    <t>Conserval Systems, Inc.</t>
  </si>
  <si>
    <t>http://www.solardrying.com</t>
  </si>
  <si>
    <t>(716) 835-4903</t>
  </si>
  <si>
    <t>4242 Ridge Lea Road, Unit 28</t>
  </si>
  <si>
    <t>Buffalo</t>
  </si>
  <si>
    <t>14226</t>
  </si>
  <si>
    <t>Conserval Systems, Inc. produces a solar drying system to dry manure. The Solarwall panels heat air which is passed over the manure removing the moisture; dried manure can then be sold as a fertilizer.</t>
  </si>
  <si>
    <t>Consortium Capital</t>
  </si>
  <si>
    <t>(202) 333-3323</t>
  </si>
  <si>
    <t>3299 K Street NW, Ste. 700</t>
  </si>
  <si>
    <t>Washington</t>
  </si>
  <si>
    <t>DC</t>
  </si>
  <si>
    <t>Consortium Capital is a specialized finance company with a focus on tax credits. It is a project finance company with a renewable energy group that will invest in and selectively co-sponsor biogas projects.</t>
  </si>
  <si>
    <t>Cornell University, The Worker Institute</t>
  </si>
  <si>
    <t>http://www.ilr.cornell.edu/workerinstitute</t>
  </si>
  <si>
    <t>(716) 852-1444</t>
  </si>
  <si>
    <t>14203</t>
  </si>
  <si>
    <t>The Worker Institute provides technically-based training and technical assistance services to assist management, labor, and medical and legal professionals in putting scientific and technical information to practical use in resolving work environment problems. Both training and technical assistance services are available on the safety and hazard assessment of farm digesters, including the manure handling system, anaerobic digester, and biogas handling system. Two hazard assessment documents developed for digester systems are available at the Cornell University Dairy Environmental Systems Program website: http://www.manuremanagement.cornell.edu/HTMLs/Safety.htm.</t>
  </si>
  <si>
    <t>CST</t>
  </si>
  <si>
    <t>http://www.cstindustries.com/products/slurrystore</t>
  </si>
  <si>
    <t>(815) 756-1551</t>
  </si>
  <si>
    <t>345 Harvestore Drive</t>
  </si>
  <si>
    <t>DeKalb</t>
  </si>
  <si>
    <t>60115</t>
  </si>
  <si>
    <t>CST manufactures glass fused to steel tanks and pressurized roofs used in methane digester applications. Tanks are installed and serviced by authorized dealers.</t>
  </si>
  <si>
    <t>Curtis Engine &amp; Equipment, Inc.</t>
  </si>
  <si>
    <t>http://www.curtisengine.com</t>
  </si>
  <si>
    <t>(410) 536-1203</t>
  </si>
  <si>
    <t>3915 Benson Avenue</t>
  </si>
  <si>
    <t>Baltimore</t>
  </si>
  <si>
    <t>MD</t>
  </si>
  <si>
    <t>21227</t>
  </si>
  <si>
    <t>Curtis Engine &amp; Equipment, Inc. sells, services, and maintains biogas reciprocating engines; they also develop biogas projects on a turn-key basis.</t>
  </si>
  <si>
    <t>Dairy Quality Center</t>
  </si>
  <si>
    <t>http://www.agri-ed.com</t>
  </si>
  <si>
    <t>(515) 838-2793</t>
  </si>
  <si>
    <t>801 Shakespeare Avenue</t>
  </si>
  <si>
    <t>Stratford</t>
  </si>
  <si>
    <t>50249</t>
  </si>
  <si>
    <t>The Dairy Quality Assurance Center provides national publicity to dairy farmers.</t>
  </si>
  <si>
    <t>David Bach Electrical Services</t>
  </si>
  <si>
    <t>(815) 243-2981</t>
  </si>
  <si>
    <t>3398 E. Edson Road</t>
  </si>
  <si>
    <t>Rockford</t>
  </si>
  <si>
    <t>61109</t>
  </si>
  <si>
    <t>Dennis Gerber, Consultant</t>
  </si>
  <si>
    <t>(831) 624-6073</t>
  </si>
  <si>
    <t>P.O. Box 2031</t>
  </si>
  <si>
    <t>Carmel</t>
  </si>
  <si>
    <t>93921</t>
  </si>
  <si>
    <t>Mr. Gerber designs and installs anaerobic digester covers. His Gas Collecting Floating Cover design, which holds a U.S. Patent, is the de-facto standard for flexible membrane anaerobic digesters.</t>
  </si>
  <si>
    <t>Devlar Energy Marketing, LLC</t>
  </si>
  <si>
    <t>http://www.devlar.com</t>
  </si>
  <si>
    <t>(303) 683-4242</t>
  </si>
  <si>
    <t>384 Inverness Pkwy, Suite 150</t>
  </si>
  <si>
    <t>Englewood</t>
  </si>
  <si>
    <t>80112</t>
  </si>
  <si>
    <t>Devlar Energy Marketing, LLC (Devlar) buys and sells physical natural gas and crude oil nationwide with a focus in the Rocky Mountain West. Devlar can assist biogas developers and purchasers with all their gas transport needs. Specifically, Devlar can transport upgraded biogas from farm to end user nationwide. Devlar's gas transport capabilities can minimize biogas transportation costs.</t>
  </si>
  <si>
    <t>DLS EnviroSolutions Inc.</t>
  </si>
  <si>
    <t>http://www.dlsenvirosolutions.ca</t>
  </si>
  <si>
    <t>(519) 666-1404</t>
  </si>
  <si>
    <t>6403 Egremont Drive</t>
  </si>
  <si>
    <t>Komoka</t>
  </si>
  <si>
    <t>N0L 1R0</t>
  </si>
  <si>
    <t>DMK Ingeniería, S.L.</t>
  </si>
  <si>
    <t>34 98-555-1833</t>
  </si>
  <si>
    <t>52 Avilés</t>
  </si>
  <si>
    <t>Asturias</t>
  </si>
  <si>
    <t>Spain</t>
  </si>
  <si>
    <t>DMK Ingeniería, S.L. is an environmental engineering company located in Northern Spain that is dedicated to the development of biogas, biodiesel and other bioenergy projects in Europe, Latin America, and North America. DMK Ingeniería, S.L. is active in European Projects, and is interested in collaborating with North American companies interested in joint collaboration projects.</t>
  </si>
  <si>
    <t>Douglas Haughn</t>
  </si>
  <si>
    <t>http://www.teamgemini.us/</t>
  </si>
  <si>
    <t>(407) 459-8550</t>
  </si>
  <si>
    <t>121 S. Orange Avenue Suite 1600 N</t>
  </si>
  <si>
    <t>Orlando</t>
  </si>
  <si>
    <t>32801</t>
  </si>
  <si>
    <t>DVO, Inc. (formerly GHD, Inc.)</t>
  </si>
  <si>
    <t>http://www.dvoinc.net</t>
  </si>
  <si>
    <t>(920) 849-9797</t>
  </si>
  <si>
    <t>P.O. Box 69</t>
  </si>
  <si>
    <t>Chilton</t>
  </si>
  <si>
    <t>53014</t>
  </si>
  <si>
    <t>DVO, Inc. provides engineering and system installation experience in the anaerobic digester industry. DVO, Inc., with its patented mixed plug flow digester design, has over 80 operating anaerobic digesters at more than 60 farms in the United States.</t>
  </si>
  <si>
    <t>ECOCORP, Inc.</t>
  </si>
  <si>
    <t>http://www.ecocorp.com</t>
  </si>
  <si>
    <t>(703) 979-4999</t>
  </si>
  <si>
    <t>1211 South Eads Street</t>
  </si>
  <si>
    <t>22202</t>
  </si>
  <si>
    <t>ECOCORP has extensive, international experience with the design and implementation of biogas facilities and the production of bio methane as a renewable, alternative fuel. Wet or dry as well as mesophilic or thermophilic anaerobic digestion processes are offered. Biogas upgrading to pipeline quality natural gas, carbon dioxide sequestration, organic fertilizer processing, and waste water treatment are also integral parts of the ECOCORP process. Services include project feasibility studies, substrate selection, sampling and testing, permitting, engineering, construction support and/or management, start-up support, commissioning, facility operation and management. Additional services include greenhouse gas offset calculations and carbon credit verification. Clients include agricultural and industrial entities as well as communities and municipalities. The ECOCORP team of engineers, scientists and managers has been involved in the realization of over 15 large commercial biogas installations and several smaller ones, has a broad area of expertise, and will tailor the anaerobic digestion process and biogas facility design to meet the unique needs of your project.</t>
  </si>
  <si>
    <t>Eco-Cure, Inc.</t>
  </si>
  <si>
    <t>http://www.eco-cure.com</t>
  </si>
  <si>
    <t>(888) 924-8450</t>
  </si>
  <si>
    <t>1525 Casa Buena Drive, Suite D</t>
  </si>
  <si>
    <t>Corte Madera</t>
  </si>
  <si>
    <t>94925</t>
  </si>
  <si>
    <t>Eco-Cure, Inc. is a producer of an enzyme product that increases methane, reduces H2S, and shortens retention time.</t>
  </si>
  <si>
    <t>Ecovation, Inc. (subsidiary of Ecolab)</t>
  </si>
  <si>
    <t>http://www.ecolab.com/sustainability/water-stewardship</t>
  </si>
  <si>
    <t>(585) 421-3500</t>
  </si>
  <si>
    <t>Victor</t>
  </si>
  <si>
    <t>14564</t>
  </si>
  <si>
    <t>Edgewood Holdings</t>
  </si>
  <si>
    <t>http://edgewoodholdings.com</t>
  </si>
  <si>
    <t>(802) 462-3483</t>
  </si>
  <si>
    <t>457 Cider Mill Road</t>
  </si>
  <si>
    <t>Cornwall</t>
  </si>
  <si>
    <t>VT</t>
  </si>
  <si>
    <t>05753</t>
  </si>
  <si>
    <t>Edgewood Holdings is a private equity firm that finances biogas projects.</t>
  </si>
  <si>
    <t>Efficient Energy, LLC</t>
  </si>
  <si>
    <t>(209) 852-9874</t>
  </si>
  <si>
    <t>5999 Arbolada Drive</t>
  </si>
  <si>
    <t>La Grange</t>
  </si>
  <si>
    <t>95329</t>
  </si>
  <si>
    <t>EMG International</t>
  </si>
  <si>
    <t>http://emgint.com</t>
  </si>
  <si>
    <t>(484) 574-7668</t>
  </si>
  <si>
    <t>P.O. Box 1600</t>
  </si>
  <si>
    <t>Media</t>
  </si>
  <si>
    <t>19063</t>
  </si>
  <si>
    <t>Enerflex Energy Systems</t>
  </si>
  <si>
    <t>http://www.enerflex.com</t>
  </si>
  <si>
    <t>(303) 373-8100</t>
  </si>
  <si>
    <t>475 17th Street Suite 1020</t>
  </si>
  <si>
    <t>Denver</t>
  </si>
  <si>
    <t>80202</t>
  </si>
  <si>
    <t>Enerflex Energy Services is a distributor for Waukesha Engines and Generator packages. It is also a manufacturer of customer power generation and gas compression packages.</t>
  </si>
  <si>
    <t>Energy Choice, Inc.</t>
  </si>
  <si>
    <t>http://www.energychoice.com</t>
  </si>
  <si>
    <t>(617) 939-0160</t>
  </si>
  <si>
    <t>20 Holland Street Suite 406A</t>
  </si>
  <si>
    <t>Somerville</t>
  </si>
  <si>
    <t>MA</t>
  </si>
  <si>
    <t>02144</t>
  </si>
  <si>
    <t>Energy Choice is a supplier of highly efficient modular cogeneration, power generation, and peaking plants. Our state-of-the-art technology provides cost effective and reliable solutions for utility, community, commercial, and industrial customers. Plants can function on various fuel types including biogas (ADG), landfill gas, natural gas, or coal mine gas. The pre-packaged, all-inclusive design streamlines implementation and yields projects that are scalable and customizable.</t>
  </si>
  <si>
    <t>Engineered Textile Products, Inc.</t>
  </si>
  <si>
    <t>http://www.etpinfo.com</t>
  </si>
  <si>
    <t>(800) 222-8001</t>
  </si>
  <si>
    <t>P.O. Box 7474</t>
  </si>
  <si>
    <t>Mobile</t>
  </si>
  <si>
    <t>AL</t>
  </si>
  <si>
    <t>36670</t>
  </si>
  <si>
    <t>Engineered Textile Products, Inc. manufactures and distributes lagoon covers. The company manufactured the covers for Martin's Farm, a swine farm with a covered lagoon in South Boston, Virginia, and Palmers Farm, a swine farm with a covered lagoon in Petite Jean Mt., Arkansas.</t>
  </si>
  <si>
    <t>entec biogas USA</t>
  </si>
  <si>
    <t>http://www.entecbiogasusa.com</t>
  </si>
  <si>
    <t>(812) 865-3232</t>
  </si>
  <si>
    <t>4520 North State Road 37</t>
  </si>
  <si>
    <t>Orleans</t>
  </si>
  <si>
    <t>IN</t>
  </si>
  <si>
    <t>47112</t>
  </si>
  <si>
    <t>With the increased global emphasis placed on energy and the environment today, there has never been a better time to implement responsible, efficient waste management strategies. To address this challenge, Layne Heavy Civil. of Orleans, Indiana and entec biogas gmbh of Fussach, Austria, have partnered together as entec biogas USA. Offered exclusively in North America through a teaming agreement, entec biogas USA combines the benefits of proven European biogas technology with the full service capabilities of a nationally recognized construction company. Speciliazing on the design of mid and large scale biogas plants, entec biogas USA has significant experience with a wide range of applications: agriculture industry, food, and bio waste collecting and processing companies, food production industry (solid waste/waste water), abattoirs, rendering plants, distilleries, bioethanol and biodiesel producers, and municipal digester plants. Projects performed by entec biogas USA are delivered in a performance based Engineer Procure Construct (EPC) package.</t>
  </si>
  <si>
    <t>Environmental Developers, Inc.</t>
  </si>
  <si>
    <t>(707) 945-0149</t>
  </si>
  <si>
    <t>P.O. Box 2964</t>
  </si>
  <si>
    <t>Yountville</t>
  </si>
  <si>
    <t>94599</t>
  </si>
  <si>
    <t>Environmental Developers, Inc. developed a patented technology that has the smallest, fastest, and most efficient BioWaste to energy conversion with pure water and automatic carbon dioxide sequestering attributes; is completely enclosed; requires no waste ponding; and environmentally clean.</t>
  </si>
  <si>
    <t>Environmental Energy &amp; Engineering Company</t>
  </si>
  <si>
    <t>http://www.makingenergy.com</t>
  </si>
  <si>
    <t>(360) 923-2000</t>
  </si>
  <si>
    <t>6007 Hill Road NE</t>
  </si>
  <si>
    <t>Olympia</t>
  </si>
  <si>
    <t>98516</t>
  </si>
  <si>
    <t>Environmental Energy &amp; Engineering Company, formerly Cyclus Envirosystems (a division of Western Environmental Engineering), solves waste management problems through innovative process technologies. The company developed and patented new anaerobic and flotation processes that solve waste management problems at significantly less cost and with better capture of components.</t>
  </si>
  <si>
    <t>Environmental Products &amp; Technologies Corporation (EP&amp;T)</t>
  </si>
  <si>
    <t>http://www.eptcorp.com</t>
  </si>
  <si>
    <t>4216 S. Mooney Boulevard, Suite 131</t>
  </si>
  <si>
    <t>Environmental Resource Recovery Group, LLC</t>
  </si>
  <si>
    <t>(913) 886-8051</t>
  </si>
  <si>
    <t>15789 202 Street</t>
  </si>
  <si>
    <t>Nortonville</t>
  </si>
  <si>
    <t>KS</t>
  </si>
  <si>
    <t>66060</t>
  </si>
  <si>
    <t>Environmental Resource Recovery Group (EnRRG) is a company whose partners have experience in anaerobic digestion and waste-to-energy in agriculture, agribusiness, and the food industry. EnRRG's business is identifying practical energy recovery, anaerobic digestion, and waste management projects, evaluating their economic potentials, and bringing together qualified projects with development partners. Qualified projects are those meeting technical requirements and economic investment guidelines.</t>
  </si>
  <si>
    <t>Environmental Systems</t>
  </si>
  <si>
    <t>http://www.environmentalsystems.info</t>
  </si>
  <si>
    <t>(316) 652-0479</t>
  </si>
  <si>
    <t>9211 East Harry #2110</t>
  </si>
  <si>
    <t>Wichita</t>
  </si>
  <si>
    <t>67207</t>
  </si>
  <si>
    <t>Environmental Systems was founded by an environmental engineer experienced in site remediation. It provides crews for installation of subsurface drip irrigation systems as well as the management of livestock waste, including capture of biogas.</t>
  </si>
  <si>
    <t>EPG Companies</t>
  </si>
  <si>
    <t>http://epgco.com</t>
  </si>
  <si>
    <t>(763) 424-2613</t>
  </si>
  <si>
    <t>19900 HWY. 81</t>
  </si>
  <si>
    <t>Rogers</t>
  </si>
  <si>
    <t>55374</t>
  </si>
  <si>
    <t>EPG is a manufacturer of portable skid mounted, solar powered, active biogas flare systems.</t>
  </si>
  <si>
    <t>Everest Financial Network</t>
  </si>
  <si>
    <t>http://www.e-f-n.com</t>
  </si>
  <si>
    <t>(303) 948-9999</t>
  </si>
  <si>
    <t>5668 Red Fern Court, Suite 300</t>
  </si>
  <si>
    <t>Littleton</t>
  </si>
  <si>
    <t>80125</t>
  </si>
  <si>
    <t>Everest Financial Network and its affiliates have arranged over $3 billion of agriculture, municipal, and commercial funding. It is seeking opportunities for the development of integrated manure wastewater processing systems. Project and term financing is available including both hard and soft costs; therefore, financing is available for anaerobic digesters, gensets, loaders, piping, pumps, power inverters, and engineering and consulting expenses. Everest Financial Network is eager to assist in arranging the optimum blend of private and public financing for the installation.</t>
  </si>
  <si>
    <t>Farm Power Northwest, LLC</t>
  </si>
  <si>
    <t>http://www.farmpower.com</t>
  </si>
  <si>
    <t>(360) 424-4519</t>
  </si>
  <si>
    <t>1934 South Wall Street</t>
  </si>
  <si>
    <t>Mount Vernon</t>
  </si>
  <si>
    <t>98273</t>
  </si>
  <si>
    <t>Farm Power Northwest, LLC organizes, owns, and operates community anaerobic digesters. Our first project processes manure from two neighboring dairy farms and compensates them with enough digested fiber to bed their cows. Farm Power has gained significant expertise by doing all its own feasibility-study, grant-writing, permitting, financing, political, and regulatory work.</t>
  </si>
  <si>
    <t>Firestone Building Products Company</t>
  </si>
  <si>
    <t>(800) 428-4442</t>
  </si>
  <si>
    <t>310 East 96th Street</t>
  </si>
  <si>
    <t>Indianapolis</t>
  </si>
  <si>
    <t>Firestone Building Products Company manufactures a variety of ethylene propylene diene monomer (EPDM) and RPP geosynthetic products used within the agricultural arena. Firestone Specialty Products Company has a well-established network of independent installers familiar with agricultural applications throughout North America. Firestone geomembranes are engineered to provide dependable performance in a variety of critical containment applications such as livestock pit and ponds, lagoon covers, and digester applications.</t>
  </si>
  <si>
    <t>First Carbon Credits Corporation</t>
  </si>
  <si>
    <t>(403) 556-0605</t>
  </si>
  <si>
    <t>5912-60 Street Olds</t>
  </si>
  <si>
    <t>Alberta</t>
  </si>
  <si>
    <t>AB</t>
  </si>
  <si>
    <t>T4H1Y2</t>
  </si>
  <si>
    <t>Flotech Services NA Ltd.</t>
  </si>
  <si>
    <t>http://www.flotech.com</t>
  </si>
  <si>
    <t>(604) 805-8532</t>
  </si>
  <si>
    <t>#253-5489 Byrne Rd.</t>
  </si>
  <si>
    <t>Bunaby</t>
  </si>
  <si>
    <t>BC</t>
  </si>
  <si>
    <t>V5J 3J1</t>
  </si>
  <si>
    <t>FOX Engineering Associates, Inc.</t>
  </si>
  <si>
    <t>http://www.foxeng.com</t>
  </si>
  <si>
    <t>(515) 233-0000</t>
  </si>
  <si>
    <t>1601 Golden Aspen Drive</t>
  </si>
  <si>
    <t>Ames</t>
  </si>
  <si>
    <t>50010</t>
  </si>
  <si>
    <t>FOX Engineering Associates specializes in environmental and civil engineering services for industrial, municipal, and agricultural sectors. The company focuses on water, wastewater, soil, and air media issues; it has designed a digester for Crawford Farm (demonstration project), a swine farm in Nevada, Iowa.</t>
  </si>
  <si>
    <t>Frank Santini Farms</t>
  </si>
  <si>
    <t>(908) 406 7859</t>
  </si>
  <si>
    <t>Phillipsburg</t>
  </si>
  <si>
    <t>08865</t>
  </si>
  <si>
    <t>Garrison Minerals, LLC</t>
  </si>
  <si>
    <t>http://www.garrisonminerals.com</t>
  </si>
  <si>
    <t>(720) 389-7609</t>
  </si>
  <si>
    <t>2054 Broadway</t>
  </si>
  <si>
    <t>80205</t>
  </si>
  <si>
    <t>Garrison Minerals, LLC provides various chemicals for anaerobic digestion systems, specifically pH adjustment, (i.e., magnesium hydroxide, etc.).</t>
  </si>
  <si>
    <t>Gateway Products Group</t>
  </si>
  <si>
    <t>http://www.gpgsparkplugs.com</t>
  </si>
  <si>
    <t>(636) 922-5092</t>
  </si>
  <si>
    <t>11220 Wilshire Chase Dr.</t>
  </si>
  <si>
    <t>Duluth</t>
  </si>
  <si>
    <t>GA</t>
  </si>
  <si>
    <t>30097</t>
  </si>
  <si>
    <t>Gateway Products Group specializes in Beru and GPG spark plugs for natural gas, landfill, and biogas applications.</t>
  </si>
  <si>
    <t>Greentech Overseas Development Fund, Inc.</t>
  </si>
  <si>
    <t>http://www.greentechodf.com</t>
  </si>
  <si>
    <t>(212) 252-2640</t>
  </si>
  <si>
    <t>244 5th Avenue, Suite G-204</t>
  </si>
  <si>
    <t>New York</t>
  </si>
  <si>
    <t>10001</t>
  </si>
  <si>
    <t>Greentech Overseas Development Fund, Inc. comprises developers of anaerobic digestion, cogeneration, and fertilizer manufacturer. They also conduct projects for agriculture and industry.</t>
  </si>
  <si>
    <t>Guild Associates, Inc.</t>
  </si>
  <si>
    <t>http://www.moleculargate.com</t>
  </si>
  <si>
    <t>(908) 752-6420</t>
  </si>
  <si>
    <t>5750 Shier-Rings Road</t>
  </si>
  <si>
    <t>Dublin</t>
  </si>
  <si>
    <t>43016</t>
  </si>
  <si>
    <t>Guild Associates, Inc. is a leading supplier of compression and gas clean-up systems for biogas to pipeline/LNG/CNG quality under the Molecular Gate technology. The systems are noted for the use of fully regenerated media (that does not require replacement) and the single step removal of any levels of water vapor, H2S, siloxanes, volatile organic compounds (VOC), and CO2.</t>
  </si>
  <si>
    <t>Gundle/SLT Environmental (GSE) Lining Technology, Inc.</t>
  </si>
  <si>
    <t>http://www.gseworld.com</t>
  </si>
  <si>
    <t>(281) 230-8655</t>
  </si>
  <si>
    <t>19103 Gundle Road</t>
  </si>
  <si>
    <t>Houston</t>
  </si>
  <si>
    <t>77073</t>
  </si>
  <si>
    <t>Hannover, Ltd.</t>
  </si>
  <si>
    <t>http://www.hannoverconsulting.com</t>
  </si>
  <si>
    <t>(612) 710-0995</t>
  </si>
  <si>
    <t>8276 Kingslee Road, #101</t>
  </si>
  <si>
    <t>Bloomington</t>
  </si>
  <si>
    <t>55438</t>
  </si>
  <si>
    <t>Hannover provides business development, project financing, and project coordination services to the alternative energy industry, including assistance in securing capital.</t>
  </si>
  <si>
    <t>Hanusa Renewable Energy</t>
  </si>
  <si>
    <t>(608) 356-5078</t>
  </si>
  <si>
    <t>E 12678 Hwy W</t>
  </si>
  <si>
    <t>Baraboo</t>
  </si>
  <si>
    <t>53913</t>
  </si>
  <si>
    <t>Hanusa worked for four years developing Alliant Energy's Digester Program projects, and developed four farm projects. They determined there is a need for projects on smaller farms in the 150-500 cow range.</t>
  </si>
  <si>
    <t>Hard Hat Services</t>
  </si>
  <si>
    <t>http://www.hardhatinc.com</t>
  </si>
  <si>
    <t>(630) 687-9160</t>
  </si>
  <si>
    <t>932 N. Wright Street, Suite 160</t>
  </si>
  <si>
    <t>Naperville</t>
  </si>
  <si>
    <t>60563</t>
  </si>
  <si>
    <t>Hard Hat Services is an engineering-construction management firm that works throughout the United States and internationally. They acquired Kouba Engineering LLC. They specialize in anaerobic treatment of high-strength waste including manure and biogas to energy projects.</t>
  </si>
  <si>
    <t>Hitachi Zosen Inova U.S.A. LLC</t>
  </si>
  <si>
    <t>http://www.hz-inova.com</t>
  </si>
  <si>
    <t>(687) 987-2500</t>
  </si>
  <si>
    <t>3740 Davinci Court</t>
  </si>
  <si>
    <t>Norcross</t>
  </si>
  <si>
    <t>30092</t>
  </si>
  <si>
    <t>Hitachi Zosen Inova (HZI) is one of the world's leading providers of Energy-from-Waste solutions including KOMPOGAS anaerobic digestion (AD) technology. KOMPOGAS has been a pioneer in developing continuous high-solids AD technology and as a result more than 75 KOMPOGAS biogas plants are operating worldwide. Hands-on operating experience and continuous improvement from day one back in 1991 resulted in a proven and reliable Energy-from-Waste solution for food wastes, source separated organics, organic fraction of municipal solid waste, energy crops and many other biomass sources. The biogas generated is converted to electricity and heat or is upgraded to renewable CNG fuel or pipeline-grade natural gas. Whatever your feed and biogas needs, HZI will provide you with the best solution.</t>
  </si>
  <si>
    <t>Hoffland Environmental, Inc.</t>
  </si>
  <si>
    <t>http://hoffland.net/</t>
  </si>
  <si>
    <t>(936) 856-4515</t>
  </si>
  <si>
    <t>10391 Silver Springs Road</t>
  </si>
  <si>
    <t>Conroe</t>
  </si>
  <si>
    <t>77303</t>
  </si>
  <si>
    <t>Hoffland Environmental Inc. is a developer of technology that turns animal waste into electricity. The first USA plant is in North Carolina and utilizes swine waste (manure) to create a biogas that, in turn, is sent to a gen-set to produce electricity for the grid. This Wayne County, North Carolina facility will eventually have a rated nameplate capacity of 4.99 Megawatts.</t>
  </si>
  <si>
    <t>HRS Heat Exchangers</t>
  </si>
  <si>
    <t>http://www.hrs-heatexchangers.com</t>
  </si>
  <si>
    <t>(623) 913-4328</t>
  </si>
  <si>
    <t>5035 N. 55th Avenue, Suite 6</t>
  </si>
  <si>
    <t>Glendale</t>
  </si>
  <si>
    <t>85301</t>
  </si>
  <si>
    <t>Industrial &amp; Environmental Concepts, Inc. (IEC)</t>
  </si>
  <si>
    <t>http://www.ieccovers.com</t>
  </si>
  <si>
    <t>(952) 829-0731</t>
  </si>
  <si>
    <t>21390 Heywood Ave</t>
  </si>
  <si>
    <t>Lakeville</t>
  </si>
  <si>
    <t>55044</t>
  </si>
  <si>
    <t>Industrial Solutions, USA</t>
  </si>
  <si>
    <t>http://www.industrialsolutionsusa.com</t>
  </si>
  <si>
    <t>(605) 274-9295</t>
  </si>
  <si>
    <t>5115 S. Rolling Green Ave., Ste #211</t>
  </si>
  <si>
    <t>Sioux Falls</t>
  </si>
  <si>
    <t>SD</t>
  </si>
  <si>
    <t>57108</t>
  </si>
  <si>
    <t>Infilco Degrémont Technologies Ltd.</t>
  </si>
  <si>
    <t>http://www.degremont-technologies.com</t>
  </si>
  <si>
    <t>(804) 756-7623</t>
  </si>
  <si>
    <t>8007 Discovery Drive</t>
  </si>
  <si>
    <t>Richmond</t>
  </si>
  <si>
    <t>23229</t>
  </si>
  <si>
    <t>Innovative Environmental Products</t>
  </si>
  <si>
    <t>http://www.iepworld.com</t>
  </si>
  <si>
    <t>(585) 346-3789</t>
  </si>
  <si>
    <t>28 Main Street, PO Box 72</t>
  </si>
  <si>
    <t>Livonia</t>
  </si>
  <si>
    <t>14487</t>
  </si>
  <si>
    <t>INTEGRITY Ag Systems</t>
  </si>
  <si>
    <t>http://www.integrityagsystems.com</t>
  </si>
  <si>
    <t>(717) 261-5711</t>
  </si>
  <si>
    <t>4755 Innovation Way</t>
  </si>
  <si>
    <t>Chambersburg</t>
  </si>
  <si>
    <t>17201</t>
  </si>
  <si>
    <t>ISCO Industries Inc.</t>
  </si>
  <si>
    <t>http://www.isco-pipe.com</t>
  </si>
  <si>
    <t>926 Baxter Ave</t>
  </si>
  <si>
    <t>Louisville</t>
  </si>
  <si>
    <t>KY</t>
  </si>
  <si>
    <t>40204</t>
  </si>
  <si>
    <t>J M Smith International</t>
  </si>
  <si>
    <t>(561) 385-7515</t>
  </si>
  <si>
    <t>1818 S Australian Avenue 110</t>
  </si>
  <si>
    <t>West Palm Beach</t>
  </si>
  <si>
    <t>33418</t>
  </si>
  <si>
    <t>J M Smith International (JMSI) through its associated company develops projects in the anaerobic digestion field. These include manure based digesters, industrial wastewater with high organic wastes. JMSI can also provide financing for projects.</t>
  </si>
  <si>
    <t>(701) 355-8400</t>
  </si>
  <si>
    <t>128 Soo Line Drive</t>
  </si>
  <si>
    <t>Bismarck</t>
  </si>
  <si>
    <t>KLJ provide alternative and renewable energy solutions through its facilitating, consulting, engineering, and project management services.</t>
  </si>
  <si>
    <t>Karl Dungs, Inc.</t>
  </si>
  <si>
    <t>http://www.dungs.com</t>
  </si>
  <si>
    <t>(651) 792-8919</t>
  </si>
  <si>
    <t>3890 Pheasant Ridge Drive NE Suite 150</t>
  </si>
  <si>
    <t>Blaine</t>
  </si>
  <si>
    <t>55449</t>
  </si>
  <si>
    <t>Karl Dungs, Inc. is a wholly owned subsidiary of Karl Dungs GmbH, a German manufacturer of gas controls. Our product line consists of fuel supply controls, suitable for Bio Methane, including: Manual and Automatic Shut-off Valves, Gas Filters, Pressure Reducing and Zero Governor Regulators. Dungs can also supply "Pre-Engineered" value added fuel trains from 1" (DN25) - 8" (DN200). Inventory in the U.S. carrying UL/UR, FM, CSA, and/or CE approvals, suitable for NFPA37, UL2200, and/or CSA B149.1 &amp; B149.3. They service North and South American markets.</t>
  </si>
  <si>
    <t>KEAN Engineering, Inc.</t>
  </si>
  <si>
    <t>http://www.keanengineering.com</t>
  </si>
  <si>
    <t>(207) 225-3688</t>
  </si>
  <si>
    <t>P.O. Box 303</t>
  </si>
  <si>
    <t>Turner</t>
  </si>
  <si>
    <t>ME</t>
  </si>
  <si>
    <t>04282</t>
  </si>
  <si>
    <t>KEAN Engineering is a New England based firm specializing in project development, project management, project engineering, and maintenance engineering. The company is actively developing AgEnergy and Wind Energy projects in New England.</t>
  </si>
  <si>
    <t>Kompogas AG</t>
  </si>
  <si>
    <t>http://www.kompogas.ch</t>
  </si>
  <si>
    <t>W. Schmid Rohrstrasse 36</t>
  </si>
  <si>
    <t>Glattbrugg</t>
  </si>
  <si>
    <t>CH-8152</t>
  </si>
  <si>
    <t>Switzerland</t>
  </si>
  <si>
    <t>Larsen Engineers</t>
  </si>
  <si>
    <t>http://www.larsen-engineers.com</t>
  </si>
  <si>
    <t>(585) 272-7310</t>
  </si>
  <si>
    <t>700 West Metro Park</t>
  </si>
  <si>
    <t>Rochester</t>
  </si>
  <si>
    <t>14623</t>
  </si>
  <si>
    <t>Layfield Environmental Systems Corporation</t>
  </si>
  <si>
    <t>http://www.layfieldgroup.com</t>
  </si>
  <si>
    <t>(800) 377-8404</t>
  </si>
  <si>
    <t>1166 Fesler St. Suite B</t>
  </si>
  <si>
    <t>Layfield Environmental Systems Corporation has provided many years of service to agriculture with pond liners, covers, baffle systems, and many other unique products.</t>
  </si>
  <si>
    <t>MacAllister Power Systems</t>
  </si>
  <si>
    <t>http://www.macallisterpowersystems.com</t>
  </si>
  <si>
    <t>(317) 860-4410</t>
  </si>
  <si>
    <t>7575 E 30th Street</t>
  </si>
  <si>
    <t>43219</t>
  </si>
  <si>
    <t>MacAllister Power Systems is a subsidiary of MacAllister Machinery, a Midwestern dealer of Caterpillar equipment. MacAllister Power Systems offers a customized approach to bioenergy projects through equipment sales, local equipment O&amp;M, and turn-key project consultancy.</t>
  </si>
  <si>
    <t>MacMillan &amp; Associates</t>
  </si>
  <si>
    <t>(503) 628-0277</t>
  </si>
  <si>
    <t>17815 NE Courtney Road</t>
  </si>
  <si>
    <t>Newberg</t>
  </si>
  <si>
    <t>OR</t>
  </si>
  <si>
    <t>97132</t>
  </si>
  <si>
    <t>MacMillan &amp; Associates is an integrated engineering and consulting company that specializes in providing energy-related services to the agricultural community.</t>
  </si>
  <si>
    <t>Maintenance-free Exteriors</t>
  </si>
  <si>
    <t>http://www.rhinomembranes.com</t>
  </si>
  <si>
    <t>(800) 738-0000</t>
  </si>
  <si>
    <t>P.O. Box 1639</t>
  </si>
  <si>
    <t>Port Aransas</t>
  </si>
  <si>
    <t>78373</t>
  </si>
  <si>
    <t>Manure Systems Inc.</t>
  </si>
  <si>
    <t>http://www.manuresystemsinc.com</t>
  </si>
  <si>
    <t>(800) 799-3740</t>
  </si>
  <si>
    <t>3046 McMillan Rd.</t>
  </si>
  <si>
    <t>Abbotsford</t>
  </si>
  <si>
    <t>V2S6A8</t>
  </si>
  <si>
    <t>http://www.martinenergygroup.com</t>
  </si>
  <si>
    <t>(660) 458-7000</t>
  </si>
  <si>
    <t>39415 Excelsior Drive</t>
  </si>
  <si>
    <t>Latham</t>
  </si>
  <si>
    <t>65050</t>
  </si>
  <si>
    <t>Maurer-Stutz, Inc.</t>
  </si>
  <si>
    <t>http://www.mstutz.com</t>
  </si>
  <si>
    <t>(309) 693-7615</t>
  </si>
  <si>
    <t>3116 North Dries Lane, Suite 100</t>
  </si>
  <si>
    <t>Peoria</t>
  </si>
  <si>
    <t>61604</t>
  </si>
  <si>
    <t>MCX Environmental Energy Corp.</t>
  </si>
  <si>
    <t>http://www.mcxeec.com</t>
  </si>
  <si>
    <t>(404) 419-2536</t>
  </si>
  <si>
    <t>3500 Lenox Road, Suite 1500</t>
  </si>
  <si>
    <t>Atlanta</t>
  </si>
  <si>
    <t>30326</t>
  </si>
  <si>
    <t>MCX Environmental Energy Corp. is a distributed energy, infrastructure, and construction management services provider.</t>
  </si>
  <si>
    <t>Measurement Technology, Ltd</t>
  </si>
  <si>
    <t>http://www.mtl-inst.com</t>
  </si>
  <si>
    <t>4415 8243 5600</t>
  </si>
  <si>
    <t>3413 N. Sam Houston Parkway W., Suite 210</t>
  </si>
  <si>
    <t>77086</t>
  </si>
  <si>
    <t>Melfast</t>
  </si>
  <si>
    <t>http://www.melfast.com</t>
  </si>
  <si>
    <t>(800) 486-0045</t>
  </si>
  <si>
    <t>Fairfield</t>
  </si>
  <si>
    <t>07004</t>
  </si>
  <si>
    <t>Melfast is a distributor of fasteners and hardware who offers a wide range of hardware items and materials such as fasteners, screws, nuts, bolts, heads, and drives for all industries and applications. For over 25 years, Melfast has provided many industries with its highest quality fasteners, screws, nuts, bolts, heads, drives, and other hardware items. Industries served include: Alternative/Renewable Energy, Water Treatment, Steel Fabricators, Railroad Construction, Rackmount Manufacturers, Pump Manufacturers, Modular Building, Conveyor Systems and Dry-Cleaning, Mining Equipment, Highway Construction, Pallet Racking Hardware, Water Purification Plants, and Train Accessories and Components. Wholesale, bulk, and custom orders are available, including those that are difficult or one-of-a-kind items.</t>
  </si>
  <si>
    <t>Meridian Capital Investments, Inc.</t>
  </si>
  <si>
    <t>http://www.meridianinvestments.com</t>
  </si>
  <si>
    <t>(301) 983-5000</t>
  </si>
  <si>
    <t>10220 River Road</t>
  </si>
  <si>
    <t>Potomac</t>
  </si>
  <si>
    <t>20854</t>
  </si>
  <si>
    <t>Meridian Capital Investments, Inc. is the largest provider of tax credit equity in America. Since 1992, the company has underwritten over $8 billion worth of federal tax credits. Meridian Investments has experience in all major federal tax credit programs, including sections 42, 29, and 45. The company provides information on selling credits to clients with plants that currently generate or will be generating a qualifying fuel under section 29 or 45 of the IRC.</t>
  </si>
  <si>
    <t>Micro-Bac International</t>
  </si>
  <si>
    <t>http://www.Micro-Bac.com</t>
  </si>
  <si>
    <t>(512) 310-9000</t>
  </si>
  <si>
    <t>3200 N. IH 35</t>
  </si>
  <si>
    <t>Round Rock</t>
  </si>
  <si>
    <t>78681-2410</t>
  </si>
  <si>
    <t>Micro-Bac International is a biotechnology company specializing in microbial solutions that biodegrade hydrocarbon contaminants.</t>
  </si>
  <si>
    <t>Missouri Pork Producers Association</t>
  </si>
  <si>
    <t>http://www.mopork.com</t>
  </si>
  <si>
    <t>(573) 445-8375</t>
  </si>
  <si>
    <t>6235 W. Cunningham Drive</t>
  </si>
  <si>
    <t>Columbia</t>
  </si>
  <si>
    <t>65202</t>
  </si>
  <si>
    <t>The Missouri Pork Association is an organization focused on agricultural commodities.</t>
  </si>
  <si>
    <t>Modern Technology Methods, LLC</t>
  </si>
  <si>
    <t>(404) 287-2624</t>
  </si>
  <si>
    <t>Thompson Bridge Road #276</t>
  </si>
  <si>
    <t>Gainesville</t>
  </si>
  <si>
    <t>30506</t>
  </si>
  <si>
    <t>Modern Technology Methods, LLC products and services include the following: project engineering feasibility; economic analysis studies; engineering, procurement and construction; environmental engineering; permitting; 3rd party ownership; project development; long-term service agreements; and O&amp;M. Offering thermophilic poultry anaerobic digestion systems designed to cleanly and efficiently convert waste into high quality methane gas with commercial, industrial, and agricultural applications. Modern Technology Methods, LLC offers cogeneration facilities providing a dedicated energy supply designed specifically to deliver facility energy savings with increased reliability. We deliver all aspects of onsite generation. With representatives across the southeast USA, Modern Technology Methods, LLC is committed to the renewable/sustainable energy business.</t>
  </si>
  <si>
    <t>Modular Fuel Technology</t>
  </si>
  <si>
    <t>(347) 276-2035</t>
  </si>
  <si>
    <t>160 West Old Country Road</t>
  </si>
  <si>
    <t>Hicksville</t>
  </si>
  <si>
    <t>Modular Fuel Technology has modular gas to liquids technology that works with digesters, landfills and more.</t>
  </si>
  <si>
    <t>MPC Containment</t>
  </si>
  <si>
    <t>http://www.mpccontainment.com</t>
  </si>
  <si>
    <t>(773) 927-4120</t>
  </si>
  <si>
    <t>4834 South Oakley</t>
  </si>
  <si>
    <t>Chicago</t>
  </si>
  <si>
    <t>60609</t>
  </si>
  <si>
    <t>MPC Containment designs, fabricates, and installs floating-membrane liner systems, as well as other primary and secondary containment systems. The company also manufactures collapsible storage/pillow tanks for fuel, water, and waste.</t>
  </si>
  <si>
    <t>National Methane</t>
  </si>
  <si>
    <t>(937) 226-0340</t>
  </si>
  <si>
    <t>1823 Leo Street</t>
  </si>
  <si>
    <t>Dayton</t>
  </si>
  <si>
    <t>45404</t>
  </si>
  <si>
    <t>National Methane holds a patent for a system that can verify the basis for each of the "multiple" avenues of income streams their system develops. National Methane provides complete farm evaluations and recommendations for incorporating biogas technology into a farm plan. National Methane has provided evaluations for more than 100 chicken farms, more than 60 swine farms, more than 25 dairy farms, and one sheep farm. It also provides grant writing and public relations services related to on-farm biogas recovery and fee-based speakers for Community Groups and Agricultural Seminars.</t>
  </si>
  <si>
    <t>NativeEnergy, Inc.</t>
  </si>
  <si>
    <t>http://www.nativeenergy.com</t>
  </si>
  <si>
    <t>(802) 861-7707</t>
  </si>
  <si>
    <t>3 Main Street Suite 212</t>
  </si>
  <si>
    <t>Burlington</t>
  </si>
  <si>
    <t>05401</t>
  </si>
  <si>
    <t>NativeEnergy, Inc. is a U.S. marketer of carbon credits and renewable energy credits (REC). NativeEnergy directly sources from qualified renewable energy projects including wind, farm based anaerobic digesters, and landfill gas, typically under long-term forward purchase contracts. The resulting carbon offsets and RECs are sold to business customers and individuals.</t>
  </si>
  <si>
    <t>NETZSCH Pumps North America, LLC</t>
  </si>
  <si>
    <t>http://www.netzschusa.com</t>
  </si>
  <si>
    <t>(610) 363-8010</t>
  </si>
  <si>
    <t>119 Pickering Way</t>
  </si>
  <si>
    <t>Exton</t>
  </si>
  <si>
    <t>19341</t>
  </si>
  <si>
    <t>North Carolina Energy Partners</t>
  </si>
  <si>
    <t>http://www.NCEnergyPartners.com</t>
  </si>
  <si>
    <t>(336) 402-4118</t>
  </si>
  <si>
    <t>1-E Windy Court</t>
  </si>
  <si>
    <t>Greensboro</t>
  </si>
  <si>
    <t>27407</t>
  </si>
  <si>
    <t>North Carolina Energy Partners is a multi-faceted energy efficiency and renewable energy cooperative that works across many industries including commercial, educational, residential, agricultural, and municipalities. They bring together specialists in a myriad of fields to tailor brain power/experience and provide custom solutions to most energy issues.</t>
  </si>
  <si>
    <t>Northern Biogas</t>
  </si>
  <si>
    <t>http://www.northernbiogas.com</t>
  </si>
  <si>
    <t>(920) 948-3216</t>
  </si>
  <si>
    <t>P.O. Box 643</t>
  </si>
  <si>
    <t>Fond du Lac</t>
  </si>
  <si>
    <t>54936</t>
  </si>
  <si>
    <t>Northern Biogas was formed by a professional group including Wisconsin dairy producers and licensed engineers. Its purpose is to design, build, and manage renewable energy projects specifically for the dairy and agricultural industry. The goal of Northern Biogas is to provide a reliable and affordable anaerobic digester system that manages waste and odor with economic value to the owner and community. Its professional services include system design and engineering, construction management, feasibility studies, grant applications, permitting assistance, comprehensive operations training, and ongoing operations and maintenance.</t>
  </si>
  <si>
    <t>Northern Lake Service, Inc.</t>
  </si>
  <si>
    <t>http://www.nlslab.com</t>
  </si>
  <si>
    <t>(715) 478-2777</t>
  </si>
  <si>
    <t>400 N. Lake Avenue</t>
  </si>
  <si>
    <t>Crandon</t>
  </si>
  <si>
    <t>54520</t>
  </si>
  <si>
    <t>Northern Lake Service (NLS) has provided high quality, environmental compliance data for over 30 years. Since 1994, NLS has served the biogas industry with specialized laboratory services to determine feed stock potential and system efficiency. NLS maintains working relationships with a number of system manufacturers and industry experts throughout the United States.</t>
  </si>
  <si>
    <t>Norton Environmental Equipment, Ltd.</t>
  </si>
  <si>
    <t>(216) 447-0070</t>
  </si>
  <si>
    <t>6200 Rockside Woods Blvd.</t>
  </si>
  <si>
    <t>Independence</t>
  </si>
  <si>
    <t>44131</t>
  </si>
  <si>
    <t>Norton Environmental Equipment Company, Ltd. is the exclusive distributor for Komptech composting equipment in North America. Komptech's BFSC system is for digesting on-farm waste, including compost production and gas recovery. Several such systems have been installed and are operating successfully in Europe.</t>
  </si>
  <si>
    <t>NTH Consultants, Ltd</t>
  </si>
  <si>
    <t>http://www.nthconsultants.com</t>
  </si>
  <si>
    <t>(248) 324-5256</t>
  </si>
  <si>
    <t>41780 Six Mile Road</t>
  </si>
  <si>
    <t>Northville</t>
  </si>
  <si>
    <t>48168</t>
  </si>
  <si>
    <t>NTH Consultants, Ltd provides engineering, environmental, and infrastructure services on projects throughout the United States and select international projects, mostly related to the waste industry. NTH completed projects for the USDA-NRCS on various concentrated animal feedlot operations (CAFOs), mostly in Michigan but also with private farms elsewhere. NTH Consultants received both federal and state-level Conservation Innovation Grants to evaluate and improve existing technology to measure performance of various manure storage structure liner systems using indirect, non-destructive test methods based on observed seepage losses. They are confident this research will provide a useful method to satisfy regulatory requirements while minimizing disruption of farms operations during testing.</t>
  </si>
  <si>
    <t>OMI Industries, Inc.</t>
  </si>
  <si>
    <t>http://www.omi-industries.com</t>
  </si>
  <si>
    <t>(847) 304-9111</t>
  </si>
  <si>
    <t>1 Corporate Drive, Suite 100</t>
  </si>
  <si>
    <t>Longrove</t>
  </si>
  <si>
    <t>60047</t>
  </si>
  <si>
    <t>OMI Industries is a leading developer of safe and effective industrial odor management solutions for a wide variety of applications.</t>
  </si>
  <si>
    <t>Optimal Strategies</t>
  </si>
  <si>
    <t>http://www.optimal-strategies.com</t>
  </si>
  <si>
    <t>(412) 254-8211</t>
  </si>
  <si>
    <t>722 Highpoint Drive</t>
  </si>
  <si>
    <t>Wexford</t>
  </si>
  <si>
    <t>15090</t>
  </si>
  <si>
    <t>Optimal Strategies is associated with EHV Engineering of the United Kingdom.</t>
  </si>
  <si>
    <t>Organic Waste Systems (OWS), Inc.</t>
  </si>
  <si>
    <t>http://www.ows.be</t>
  </si>
  <si>
    <t>(513) 535-6760</t>
  </si>
  <si>
    <t>7155 Five Mile Road</t>
  </si>
  <si>
    <t>Cincinnati</t>
  </si>
  <si>
    <t>45230</t>
  </si>
  <si>
    <t>Organic Waste Systems (OWS) is composed of two divisions: (1) laboratory services for biogas potential testing and biochemical monitoring, and (2) biogas plant design build services including dry, high solids digestion.</t>
  </si>
  <si>
    <t>Organix, Inc.</t>
  </si>
  <si>
    <t>http://www.organix.us</t>
  </si>
  <si>
    <t>(509) 527-0526</t>
  </si>
  <si>
    <t>209 S. 2nd Avenue</t>
  </si>
  <si>
    <t>Walla Walla</t>
  </si>
  <si>
    <t>99362</t>
  </si>
  <si>
    <t>Organix is a residuals management firm specializing in adding value to dairy manure through processing, market development, sales, and ongoing research.</t>
  </si>
  <si>
    <t>PacaPower, LLC</t>
  </si>
  <si>
    <t>(303) 717-5236</t>
  </si>
  <si>
    <t>7353 Lowell Blvd.</t>
  </si>
  <si>
    <t>Westminster</t>
  </si>
  <si>
    <t>80030</t>
  </si>
  <si>
    <t>Phase 3 Developments &amp; Investments, LLC</t>
  </si>
  <si>
    <t>(513) 265-2758</t>
  </si>
  <si>
    <t>Phase 3 Developments &amp; Investments, LLC provides services to agricultural customers related to renewable energy and bio-based products. Services include financing and grant application preparation, business and technical feasibility studies, design, procurement, installation, and commissioning services for anaerobic digestion and gasification.</t>
  </si>
  <si>
    <t>Phinix, LLC</t>
  </si>
  <si>
    <t>http://www.phinix.net</t>
  </si>
  <si>
    <t>(859) 619-8386</t>
  </si>
  <si>
    <t>P.O. Box 11668</t>
  </si>
  <si>
    <t>Lexington</t>
  </si>
  <si>
    <t>40577-1668</t>
  </si>
  <si>
    <t>Phinix, LLC provides carbon management services for manufacturing, agricultural and renewal energy sectors, including, anaerobic digesters, and energy and electricity production from dairy and landfill methane.</t>
  </si>
  <si>
    <t>Positive Energy Alternatives, LLC</t>
  </si>
  <si>
    <t>http://www.posengalt.com</t>
  </si>
  <si>
    <t>(715) 664-6162</t>
  </si>
  <si>
    <t>P.O. Box 11</t>
  </si>
  <si>
    <t>Menomonie</t>
  </si>
  <si>
    <t>54751</t>
  </si>
  <si>
    <t>Prime Solutions, Inc.</t>
  </si>
  <si>
    <t>http://www.primesolutions-inc.com</t>
  </si>
  <si>
    <t>(203) 482-1743</t>
  </si>
  <si>
    <t>143 West Street</t>
  </si>
  <si>
    <t>New Milford</t>
  </si>
  <si>
    <t>CT</t>
  </si>
  <si>
    <t>06776</t>
  </si>
  <si>
    <t>ProSonix, LLC</t>
  </si>
  <si>
    <t>http://www.pro-sonix.com</t>
  </si>
  <si>
    <t>(800) 849-1130</t>
  </si>
  <si>
    <t>P.O. Box 26676</t>
  </si>
  <si>
    <t>53226-0676</t>
  </si>
  <si>
    <t>Proteus Energy Development, LLC</t>
  </si>
  <si>
    <t>(757) 220-2129</t>
  </si>
  <si>
    <t>104 Crocker Place</t>
  </si>
  <si>
    <t>Williamsburg</t>
  </si>
  <si>
    <t>23185</t>
  </si>
  <si>
    <t>Proteus Energy Development, LLC offers alternative energy development.</t>
  </si>
  <si>
    <t>Proteus Texas Power</t>
  </si>
  <si>
    <t>http://www.jbkweb.com</t>
  </si>
  <si>
    <t>(806) 354-4970</t>
  </si>
  <si>
    <t>8101 SW 34th Avenue</t>
  </si>
  <si>
    <t>Amarillo</t>
  </si>
  <si>
    <t>79121</t>
  </si>
  <si>
    <t>Proteus Texas Power comprises experts in natural gas transportation, marketing, and project development.</t>
  </si>
  <si>
    <t>Quantum BioEnergy USA</t>
  </si>
  <si>
    <t>(727) 432-0400</t>
  </si>
  <si>
    <t>650 North 250 West</t>
  </si>
  <si>
    <t>Tetonia</t>
  </si>
  <si>
    <t>ID</t>
  </si>
  <si>
    <t>83452</t>
  </si>
  <si>
    <t>Quantum BioEnergy USA is a full service funding, design, installation, service, and maintenance provider of biomass to energy systems for the dairy, swine, poultry, abattoir, and food processing industries.</t>
  </si>
  <si>
    <t>quasar energy group, LLC.</t>
  </si>
  <si>
    <t>http://www.quasarenergygroup.com</t>
  </si>
  <si>
    <t>(216) 986-9999 x112</t>
  </si>
  <si>
    <t>7624 Riverview Road</t>
  </si>
  <si>
    <t>quasar energy group is recycling energy in North America from organic wastes. Based in Cleveland, Ohio, quasar is a full service waste-to-energy company with a superior laboratory and engineering facility at The Ohio State University's Ohio Agricultural Research and Development Center (OARDC) campus located in Wooster, Ohio. quasar designs, builds, owns and operates anaerobic digestion facilities using U.S. components to produce renewable energy.</t>
  </si>
  <si>
    <t>R. Alexander Associates, Inc.</t>
  </si>
  <si>
    <t>http://www.alexassoc.net</t>
  </si>
  <si>
    <t>(919) 367-8350</t>
  </si>
  <si>
    <t>1212 Eastham Drive</t>
  </si>
  <si>
    <t>Apex</t>
  </si>
  <si>
    <t>27502</t>
  </si>
  <si>
    <t>R. Alexander Associates, Inc. (RAA) is an environmental consulting company specializing in 'organics recycling' (i.e., composting, AD, reuse). RAA provides a full range of technical services (e.g., facility design and evaluation, systems and equipment selection, etc.). It has been acknowledged as a leader in market research and development, and is respected for its expertise in product development, product quality issues, and end use. RAA provides service throughout North America, and internationally; it is known for its practical experience, creative solutions and overall understanding of the organics recycling industry.</t>
  </si>
  <si>
    <t>R. K. Frobel &amp; Associates</t>
  </si>
  <si>
    <t>(303) 679-0285</t>
  </si>
  <si>
    <t>1153 Bergen Parkway, Suite M-240</t>
  </si>
  <si>
    <t>Evergreen</t>
  </si>
  <si>
    <t>80439</t>
  </si>
  <si>
    <t>Established in 1988, R.K. Frobel &amp; Associates consulting engineers provides design and construction assistance in the growing field of geosynthetics, including design assistance in both animal waste lining systems and waste/anaerobic digester cover systems. Design assistance is provided to full service engineering firms or facility/farm owners. As principal of R.K. Frobel &amp; Associates, Mr. Frobel has over 25 years of experience in synthetic lining and cover systems including agricultural applications.</t>
  </si>
  <si>
    <t>Reef Industries</t>
  </si>
  <si>
    <t>http://www.reefindustries.com</t>
  </si>
  <si>
    <t>(800) 231-2417</t>
  </si>
  <si>
    <t>P.O. Box 750250</t>
  </si>
  <si>
    <t>77275</t>
  </si>
  <si>
    <t>Reef Industries manufactures and distributes covers for biogas systems.</t>
  </si>
  <si>
    <t>Regenis</t>
  </si>
  <si>
    <t>http://www.regenis.net/</t>
  </si>
  <si>
    <t>(866) 578-8630</t>
  </si>
  <si>
    <t>Ferndale</t>
  </si>
  <si>
    <t>98248</t>
  </si>
  <si>
    <t>Renewable Carbon Management, LLC</t>
  </si>
  <si>
    <t>http://www.composter.com</t>
  </si>
  <si>
    <t>(320) 253-5076</t>
  </si>
  <si>
    <t>44 28th Avenue North, Suite J</t>
  </si>
  <si>
    <t>Saint Cloud</t>
  </si>
  <si>
    <t>56303</t>
  </si>
  <si>
    <t>Richmond Energy Associates</t>
  </si>
  <si>
    <t>(802) 434-3770</t>
  </si>
  <si>
    <t>2899 Hinesburg Road</t>
  </si>
  <si>
    <t>05477</t>
  </si>
  <si>
    <t>Richmond Energy Associates is a renewable energy company specializing in anaerobic digestion feasibility analysis.</t>
  </si>
  <si>
    <t>Rich Owens</t>
  </si>
  <si>
    <t>Russell J. Murray &amp; Associates</t>
  </si>
  <si>
    <t>(559) 224-7547</t>
  </si>
  <si>
    <t>736 W. Pico Avenue</t>
  </si>
  <si>
    <t>Fresno</t>
  </si>
  <si>
    <t>93705</t>
  </si>
  <si>
    <t>Russell J. Murray &amp; Associates provides design, construction supervision, and start-up of anaerobic digesters for the dairy, food processing, and wine industries.</t>
  </si>
  <si>
    <t>Sage Metering, Inc.</t>
  </si>
  <si>
    <t>http://www.sagemetering.com</t>
  </si>
  <si>
    <t>(831) 242-2030</t>
  </si>
  <si>
    <t>8 Harris Court Bldg D1</t>
  </si>
  <si>
    <t>Monterey</t>
  </si>
  <si>
    <t>93940</t>
  </si>
  <si>
    <t>Santee Cooper (SC Public Service Authority)</t>
  </si>
  <si>
    <t>http://www.santeecooper.com</t>
  </si>
  <si>
    <t>(843) 761-4133</t>
  </si>
  <si>
    <t>Moncks Corner</t>
  </si>
  <si>
    <t>SC</t>
  </si>
  <si>
    <t>29461-6101</t>
  </si>
  <si>
    <t>Santee Cooper is a public power authority of the State of South Carolina; it has developed numerous renewable energy projects across the state including biomass digesters.</t>
  </si>
  <si>
    <t>Scott Equipment Company</t>
  </si>
  <si>
    <t>http://www.turborecycling.com</t>
  </si>
  <si>
    <t>(817) 819-8937</t>
  </si>
  <si>
    <t>605 4th Avenue NW</t>
  </si>
  <si>
    <t>New Prague</t>
  </si>
  <si>
    <t>56071</t>
  </si>
  <si>
    <t>Scott Equipment Company is a manufacturer of product de-packaging equipment that separates organic food waste from packaging for use in anaerobic digesters for methane production and/or compost. The separator can process up to 20 ton per hour of wet or dry organic food waste.</t>
  </si>
  <si>
    <t>Selective Site Consultants, Inc.</t>
  </si>
  <si>
    <t>http://www.ssc.us.com</t>
  </si>
  <si>
    <t>(913) 438-7700</t>
  </si>
  <si>
    <t>9900 West 109th Street, Suite 300</t>
  </si>
  <si>
    <t>Overland Park</t>
  </si>
  <si>
    <t>66210</t>
  </si>
  <si>
    <t>Selectra</t>
  </si>
  <si>
    <t>http://www.biogaspower.co.za</t>
  </si>
  <si>
    <t>27 83 678 5563</t>
  </si>
  <si>
    <t>Sellew &amp; Associates, LLC</t>
  </si>
  <si>
    <t>(978) 371-0501</t>
  </si>
  <si>
    <t>84 Shady Brook Lane</t>
  </si>
  <si>
    <t>Carlisle</t>
  </si>
  <si>
    <t>01741</t>
  </si>
  <si>
    <t>Sellew &amp; Associates, LLC offers a broad range of experience in manure and industrial organics anaerobic digestion.</t>
  </si>
  <si>
    <t>Shand &amp; Jurs Biogas, An L&amp;J Technologies Co.</t>
  </si>
  <si>
    <t>http://www.ljtechnologies.com</t>
  </si>
  <si>
    <t>(708) 236-6000</t>
  </si>
  <si>
    <t>5911 Butterfield Road</t>
  </si>
  <si>
    <t>Hillside</t>
  </si>
  <si>
    <t>60162</t>
  </si>
  <si>
    <t>Shand &amp; Jurs Biogas is a manufacturer of anaerobic digester cover and gas stream safety equipment including pressure and vacuum vents, flame arresters, sediment and drip traps, flame trap assemblies, and waste gas burners.</t>
  </si>
  <si>
    <t>Smart Drilling Tech</t>
  </si>
  <si>
    <t>504 Plaza Village Drive</t>
  </si>
  <si>
    <t>Lafayette</t>
  </si>
  <si>
    <t>LA</t>
  </si>
  <si>
    <t>70506-5118</t>
  </si>
  <si>
    <t>Smart Drilling Tech specializes in drilling and energy.</t>
  </si>
  <si>
    <t>South Shore Clean Cities</t>
  </si>
  <si>
    <t>http://www.southshorecleancities.org</t>
  </si>
  <si>
    <t>(219) 644-3690</t>
  </si>
  <si>
    <t>9800 Connecticut Drive</t>
  </si>
  <si>
    <t>Crown Point</t>
  </si>
  <si>
    <t>46307</t>
  </si>
  <si>
    <t>South Shore Clean Cities is a U.S. Department of Energy nonprofit that promotes alternative fuels. It is also a Smartway Affiliate.</t>
  </si>
  <si>
    <t>Stellar Cascade Energy</t>
  </si>
  <si>
    <t>(406) 579-6164</t>
  </si>
  <si>
    <t>1363 Down River Drive</t>
  </si>
  <si>
    <t>Woodland</t>
  </si>
  <si>
    <t>98674</t>
  </si>
  <si>
    <t>Stellar Cascade Energy looks for late-state opportunities to develop, finance, construct, and operate dairy digester projects in the West.</t>
  </si>
  <si>
    <t>Sterling Planet</t>
  </si>
  <si>
    <t>http://www.sterlingplanet.com/</t>
  </si>
  <si>
    <t>(678) 650-7500</t>
  </si>
  <si>
    <t>3500 Parkway Lane Suite 500</t>
  </si>
  <si>
    <t>streisal GmbH</t>
  </si>
  <si>
    <t>http://www.streisal.de</t>
  </si>
  <si>
    <t>49-7522-80450</t>
  </si>
  <si>
    <t>Pettermandstraße 2</t>
  </si>
  <si>
    <t>Württember</t>
  </si>
  <si>
    <t>D-88239</t>
  </si>
  <si>
    <t>Sustainable Technologies</t>
  </si>
  <si>
    <t>http://www.sustech.cc</t>
  </si>
  <si>
    <t>(510) 523-1122</t>
  </si>
  <si>
    <t>1800 Orion Street Suite 101</t>
  </si>
  <si>
    <t>Alameda</t>
  </si>
  <si>
    <t>94501</t>
  </si>
  <si>
    <t>Sustainable Technologies (ST) is a small, minority-owned environmental engineering and construction company. ST designs and builds digester, remediation systems, and solar electric systems for business.</t>
  </si>
  <si>
    <t>Symbios Technologies, LLC</t>
  </si>
  <si>
    <t>http://www.symbioenergy.com</t>
  </si>
  <si>
    <t>(970) 797-2543</t>
  </si>
  <si>
    <t>200 W. Mountain Avenue, Suite C-104</t>
  </si>
  <si>
    <t>80521</t>
  </si>
  <si>
    <t>Team Gemini</t>
  </si>
  <si>
    <t>TEDOM s.r.o.</t>
  </si>
  <si>
    <t>http://cogeneration.tedom.com</t>
  </si>
  <si>
    <t>420-568-837-111</t>
  </si>
  <si>
    <t>Vycapy 195</t>
  </si>
  <si>
    <t>Trebic</t>
  </si>
  <si>
    <t>674 01</t>
  </si>
  <si>
    <t>Czech Republic</t>
  </si>
  <si>
    <t>TEDOM is a producer of gas generator sets and cogeneration based on combustion engines. It manufactures combustion engines for stationary application for natural gas and biogas.</t>
  </si>
  <si>
    <t>Tiry Engineering, Inc.</t>
  </si>
  <si>
    <t>http://www.tiryengineering.com</t>
  </si>
  <si>
    <t>(866) 944-6777</t>
  </si>
  <si>
    <t>P.O. Box 44</t>
  </si>
  <si>
    <t>Chippewa Falls</t>
  </si>
  <si>
    <t>54729</t>
  </si>
  <si>
    <t>Tiry Engineering, Inc. (TEI) was formed in 1994 to provide engineering services to the agricultural community. TEI has designed two digesters in New York and provided supplement design services (i.e., permitting, site design, tank design, and feasibility studies) for numerous digester projects. With over 80 years of combined experience, TEI strives to provide the services clients need through their dedication to both excellence and integrity.</t>
  </si>
  <si>
    <t>Triple Bottom Consulting, LLC</t>
  </si>
  <si>
    <t>(515) 556-9765</t>
  </si>
  <si>
    <t>1611 Green Branch Circle</t>
  </si>
  <si>
    <t>West Des Moines</t>
  </si>
  <si>
    <t>50265</t>
  </si>
  <si>
    <t>Triple Bottom Consulting, LLC is led by an expert consultant engaged in the development of new business models, strategies, and policies designed to stimulate the development of locally- and regionally-based food, fiber, and energy systems, and other agriculturally-related specialty products. John Norwood has more than 20 years of professional experience in program development and promotion, spanning the public, private and nonprofit sectors. Mr. Norwood has a proven track record of driving organizations to achieve far reaching goals, by combining innovative business practices and systems, with rigorous data analysis, in-depth problem solving skills, and incentive-driven partnerships. Mr. Norwood's past clients include Drake University's Agricultural Law Center and the Maxyield Cooperative (community-based approach to manure management and methane recapture).</t>
  </si>
  <si>
    <t>University of Florida, Soil and Water Science Department</t>
  </si>
  <si>
    <t>http://soils.ifas.ufl.edu</t>
  </si>
  <si>
    <t>(352) 392-7008</t>
  </si>
  <si>
    <t>P.O. Box 110960 University of Florida - IFAS</t>
  </si>
  <si>
    <t>32611-0960</t>
  </si>
  <si>
    <t>http://cee.umass.edu</t>
  </si>
  <si>
    <t>(413) 545-2202</t>
  </si>
  <si>
    <t>18 Marston Hall</t>
  </si>
  <si>
    <t>Amherst</t>
  </si>
  <si>
    <t>01003</t>
  </si>
  <si>
    <t>US Energy Services (USES)</t>
  </si>
  <si>
    <t>(480) 661-1534</t>
  </si>
  <si>
    <t>8245 E. Bell Road, Suite #132</t>
  </si>
  <si>
    <t>Scottsdale</t>
  </si>
  <si>
    <t>Valley Air Solutions, LLC</t>
  </si>
  <si>
    <t>(877) 430-7600</t>
  </si>
  <si>
    <t>P.O. Box 4517</t>
  </si>
  <si>
    <t>95204</t>
  </si>
  <si>
    <t>Valley Air Solutions, LLC offers expertise and solutions to dairy waste problems and assistance with revenue-producing opportunities. They design and build digesters, anaerobic lagoons, and biogas cleaning systems.</t>
  </si>
  <si>
    <t>Varec Biogas</t>
  </si>
  <si>
    <t>http://www.varec-biogas.com</t>
  </si>
  <si>
    <t>(714) 220-9924</t>
  </si>
  <si>
    <t>6101 Ball Rd., Suite 201</t>
  </si>
  <si>
    <t>Cypress</t>
  </si>
  <si>
    <t>90630</t>
  </si>
  <si>
    <t>Varec Biogas is the world's leading supplier of gas handling and safety equipment to the biogas industry with countless installations in municipal and industrial wastewater treatment plants, and sanitary landfills. The wide range of equipment produced by Varec Biogas includes a comprehensive range of digester cover equipment, inline safety and pressure regulation devices, as well as Varec flare systems, which are unsurpassed in their reliability and flexibility. Varec Biogas has been meeting and exceeding the needs of customers for over 75 years. With a history of innovation and industry leadership, it is no wonder that people turn to Varec Biogas to for the supply of gas safety equipment in on-farm biogas recovery systems.</t>
  </si>
  <si>
    <t>Vaughan Company, Inc.</t>
  </si>
  <si>
    <t>http://www.chopperpumps.com</t>
  </si>
  <si>
    <t>(360) 249-4042</t>
  </si>
  <si>
    <t>364 Monte-Elma Road</t>
  </si>
  <si>
    <t>Montesano</t>
  </si>
  <si>
    <t>98563</t>
  </si>
  <si>
    <t>Vaughan Company, Inc. designs and builds complete mixing systems for methane digesters and sludge-storage tanks. It also manufactures a complete line of heavy-duty chopper pumps.</t>
  </si>
  <si>
    <t>Vermont Energy Investment Corporation</t>
  </si>
  <si>
    <t>http://www.veic.org</t>
  </si>
  <si>
    <t>(802) 456-7097</t>
  </si>
  <si>
    <t>244 South Champlain St</t>
  </si>
  <si>
    <t>Vermont Energy Investment Corporation (VEIC) focuses on financing programs related to energy efficiency. VEIC is looking for ways to participate with the state of Vermont's project to initiate a farm-based methane digester program.</t>
  </si>
  <si>
    <t>Vertin Valuation Service</t>
  </si>
  <si>
    <t>http://www.vertinvaluation.com</t>
  </si>
  <si>
    <t>(312) 558-1478</t>
  </si>
  <si>
    <t>203 N LaSalle Street, Suite 2100</t>
  </si>
  <si>
    <t>60601</t>
  </si>
  <si>
    <t>Vertin Valuation Service provides services from commercial industrial real estate appraisers, with experience appraising several anaerobic digestion systems in the Midwest for financing.</t>
  </si>
  <si>
    <t>Vincent Corporation</t>
  </si>
  <si>
    <t>http://www.vincentcorp.com</t>
  </si>
  <si>
    <t>(813) 248-2650</t>
  </si>
  <si>
    <t>2810 E 5th Avenue</t>
  </si>
  <si>
    <t>Tampa</t>
  </si>
  <si>
    <t>33605</t>
  </si>
  <si>
    <t>Vogelsang</t>
  </si>
  <si>
    <t>http://www.vogelsangusa.com</t>
  </si>
  <si>
    <t>(330) 296-3820 x301</t>
  </si>
  <si>
    <t>7966 SR-44</t>
  </si>
  <si>
    <t>Ravenna</t>
  </si>
  <si>
    <t>44266</t>
  </si>
  <si>
    <t>Waterbusters</t>
  </si>
  <si>
    <t>(281) 980-0971</t>
  </si>
  <si>
    <t>3302 Williams Glen Drive</t>
  </si>
  <si>
    <t>Sugar Land</t>
  </si>
  <si>
    <t>77479-2443</t>
  </si>
  <si>
    <t>Waster Busters is a new consultant company start-up designed to remove organic waste.</t>
  </si>
  <si>
    <t>Waterleau</t>
  </si>
  <si>
    <t>http://www.waterleau.com</t>
  </si>
  <si>
    <t>(714) 727-7607</t>
  </si>
  <si>
    <t>1300 Adams Ave, # 32P</t>
  </si>
  <si>
    <t>Costa Mesa</t>
  </si>
  <si>
    <t>92626</t>
  </si>
  <si>
    <t>Waterleau is one of the few global players with a complete portfolio of environmental protection patented technologies, including treatment of wastewater, sludge, polluted air, waste, production of process water or drinking water, energy recovery applications and generation of renewable energy from waste or biomass through anaerobic digestion. With more than 350 environmental engineers and specialists, we provide services from technology development, consultancy, design, engineering, procurement and construction to operations and maintenance. Technological packages, turn-key plants or BOOT solutions are available in all fields, with a proven track record of over 1,500 references in more than 80 countries.</t>
  </si>
  <si>
    <t>WELTEC BIOPOWER GmbH</t>
  </si>
  <si>
    <t>http://www.weltec-biopower.com</t>
  </si>
  <si>
    <t>(408) 657-0852</t>
  </si>
  <si>
    <t>6081 Meridian Avenue, Suite 70-121</t>
  </si>
  <si>
    <t>95120</t>
  </si>
  <si>
    <t>Weltec Biopower plans and provides modular, stainless steel biogas facilities around the world. These modular stainless steel digesters are easy to construct, so installations can be designed with experience in Germany and assembled throughout the world to a high tolerance. The use of high quality stainless steel offers superior durability in the corrosive biogas environment. These plants will retain their value over long periods of time, offering the owner flexibility in the future. With over 300 plants around the world in 2013, Weltec Biopower looks forward to assisting the American dairy farmer and food industry create profit from their waste, with reliable stainless steel biogas plants.</t>
  </si>
  <si>
    <t>WesTech Engineering, Inc.</t>
  </si>
  <si>
    <t>http://www.westech-inc.com</t>
  </si>
  <si>
    <t>(801) 290-1191</t>
  </si>
  <si>
    <t>3625 S. West Temple</t>
  </si>
  <si>
    <t>Salt Lake City</t>
  </si>
  <si>
    <t>UT</t>
  </si>
  <si>
    <t>84115</t>
  </si>
  <si>
    <t>WesTech Engineering, Inc., an employee-owned company, supplies process equipment for water, wastewater, and industrial applications worldwide. Specific to anaerobic digestion, WesTech's DuoSphere gasholders and covers, and Extreme Duty Digester Mixers provide durable and reliable solutions. WesTech has grown to become one of the major suppliers in the process equipment industry today.</t>
  </si>
  <si>
    <t>Western Energy Systems (WES)</t>
  </si>
  <si>
    <t>http://www.pennpowergroup.com/western-energy-systems</t>
  </si>
  <si>
    <t>(619) 741-4088</t>
  </si>
  <si>
    <t>499 Nibus Street, Unit B</t>
  </si>
  <si>
    <t>Brea</t>
  </si>
  <si>
    <t>92821</t>
  </si>
  <si>
    <t>Whole Energy Fuels Corporation</t>
  </si>
  <si>
    <t>http://www.whole-energy.com</t>
  </si>
  <si>
    <t>(253) 569-0305</t>
  </si>
  <si>
    <t>Bellingham</t>
  </si>
  <si>
    <t>98225</t>
  </si>
  <si>
    <t>Whole Energy has been in the renewable fuels market since 2006. Beginning with distribution and support of biodiesel and expanding into other alternative fuels, Whole Energy has developed a specialty in marketing the products and co products of your bio energy systems. The focus is on connecting producers with the highest value end-users. Services provided include biogas based power supply contract negotiation, biogas based energy to vehicle contracting for RIN generation, renewable natural gas to vehicle project design and marketing, carbon credit/offset registration, and systems efficiency evaluation.</t>
  </si>
  <si>
    <t>Williams Engineering Associates</t>
  </si>
  <si>
    <t>(530) 669-7236</t>
  </si>
  <si>
    <t>18039 Blue Winged Court</t>
  </si>
  <si>
    <t>95695</t>
  </si>
  <si>
    <t>Wilson Engineering Services, PC</t>
  </si>
  <si>
    <t>http://www.wilsonengineeringservices.com</t>
  </si>
  <si>
    <t>(814) 337-8223</t>
  </si>
  <si>
    <t>9006 Mercer Pike</t>
  </si>
  <si>
    <t>Meadville</t>
  </si>
  <si>
    <t>16335</t>
  </si>
  <si>
    <t>Wilson Engineering Services (WES) specializes in biomass related energy projects. WES combines extensive knowledge of crop development and waste handling systems with practical design experience to develop energy projects that are economically, environmentally, and socially beneficial. WES is experienced in development of successful applications for grant and loan programs geared towards implementing biomass energy projects. WES guides clients successfully through the red tape required to obtain grants and low interest loans for projects such as anaerobic digesters and biomass boilers.</t>
  </si>
  <si>
    <t>WOG Technologies, Inc.</t>
  </si>
  <si>
    <t>http://www.woggroup.com</t>
  </si>
  <si>
    <t>(561) 429-6889</t>
  </si>
  <si>
    <t>6801 Lake Worth Rd. #215</t>
  </si>
  <si>
    <t>Lake Worth</t>
  </si>
  <si>
    <t>33467</t>
  </si>
  <si>
    <t>WOG Technologies Inc. (a part of WOG GROUP) engaged in the water and wastewater treatment plant project, engineering with anaerobic digester cover manufacturing unit located in Florida. They also supply complete anaerobic systems with biogas utilization.</t>
  </si>
  <si>
    <t>Xebec Adsorption Inc.</t>
  </si>
  <si>
    <t>http://www.xebecinc.com</t>
  </si>
  <si>
    <t>(450) 979-8728</t>
  </si>
  <si>
    <t>730 Industrial Boulevard</t>
  </si>
  <si>
    <t>Blaineville</t>
  </si>
  <si>
    <t>J7C 3V4</t>
  </si>
  <si>
    <t>Yield Energy, Inc.</t>
  </si>
  <si>
    <t>http://www.yieldenergy.com</t>
  </si>
  <si>
    <t>(425) 273-4325</t>
  </si>
  <si>
    <t>49040 SE Middle Fork Road</t>
  </si>
  <si>
    <t>North Bend</t>
  </si>
  <si>
    <t>98045</t>
  </si>
  <si>
    <t>Yield Energy, Inc. is focused on designing, developing, constructing, and providing ongoing operational assistance to farm-based anaerobic digestion facilities that intend to utilize off-farm feedstock's to supplement biogas production. They have developed a sophisticated anaerobic digester simulation tool, substrate testing, and micro nutrient supplement regime that ensures optimal biogas production and stable plant operations. Yield offers self-cleaning in-tank systems for grit &amp; light plastic removal which ensures continual digester operation and efficiency. Yield is also launching a new product in 2014, the APAS unit, which is an in-line bicarbonate testing unit for operational digesters. This unit assists plant operators in maximizing biogas yield from operational digesters by removing the manual process required for testing biological characteristics of the in situ digestate.</t>
  </si>
  <si>
    <t>Zeroemissions</t>
  </si>
  <si>
    <t>http://www.zeroemissions.com/corp/web/en/</t>
  </si>
  <si>
    <t>(212) 504-2904</t>
  </si>
  <si>
    <t>80 Broad Street, 5th Floor, Suite 628</t>
  </si>
  <si>
    <t>10004</t>
  </si>
  <si>
    <t>Zeroemissions provides global solutions for climate change through the promotion, development, and trade of carbon credits, corporate carbon strategy, carbon offset services, and innovation in technologies for greenhouse gas reduction.</t>
  </si>
  <si>
    <t>Fax Number</t>
  </si>
  <si>
    <t>Primary Contact</t>
  </si>
  <si>
    <t>Primary Contact Email</t>
  </si>
  <si>
    <t>Commodity Organizations</t>
  </si>
  <si>
    <t>Consultants</t>
  </si>
  <si>
    <t>Developers</t>
  </si>
  <si>
    <t>Energy Service Providers</t>
  </si>
  <si>
    <t>Financing Specialists</t>
  </si>
  <si>
    <t>Publishers</t>
  </si>
  <si>
    <t>Universities</t>
  </si>
  <si>
    <t xml:space="preserve">Manufacturers/ Distributors of Covers </t>
  </si>
  <si>
    <t>Manufacturers/ Distributors of Engines</t>
  </si>
  <si>
    <t>Manufacturers/ Distributors of System Components</t>
  </si>
  <si>
    <t xml:space="preserve">Manufacturers/ Distributors of Tanks </t>
  </si>
  <si>
    <t>Todd Soares</t>
  </si>
  <si>
    <t>bestagri@aol.com</t>
  </si>
  <si>
    <t>(559) 733-9774</t>
  </si>
  <si>
    <t>Keith Carlson</t>
  </si>
  <si>
    <t>dqc@agri-ed.com</t>
  </si>
  <si>
    <t>(515) 838-2788</t>
  </si>
  <si>
    <t>David DeVooght</t>
  </si>
  <si>
    <t>david@devlar.com</t>
  </si>
  <si>
    <t>Don Nikodim</t>
  </si>
  <si>
    <t>(573) 446-2398</t>
  </si>
  <si>
    <t>Carl Lisek</t>
  </si>
  <si>
    <t>clisek@southshorecleancities.org</t>
  </si>
  <si>
    <t>Acterra Group, Inc.</t>
  </si>
  <si>
    <t>tad@acterragroup.com</t>
  </si>
  <si>
    <t>P.O. Box 160</t>
  </si>
  <si>
    <t>Marion</t>
  </si>
  <si>
    <t>Acterra Group, Inc. provides consulting and construction services to the biogas industry.</t>
  </si>
  <si>
    <t>renato@adcengineers.com</t>
  </si>
  <si>
    <t>(408) 294-3186</t>
  </si>
  <si>
    <t>Agricultural Engineering Associates, Inc.</t>
  </si>
  <si>
    <t>johng@agengineering.com</t>
  </si>
  <si>
    <t>(620) 756-4600</t>
  </si>
  <si>
    <t>P.O. Box 4</t>
  </si>
  <si>
    <t>Uniontown</t>
  </si>
  <si>
    <t>Agricultural Engineering Associates, Inc. is a broad based engineering firm with four decades of national and international experience. Its focus is on systems integration, sand separation, manure solids separation, and processing. The company has a USDA qualified technical service provided systems design and uses Comprehensive Nutrient Management Plans (CNMP).</t>
  </si>
  <si>
    <t>agrimentservices@yahoo.com</t>
  </si>
  <si>
    <t>Geno Kennedy</t>
  </si>
  <si>
    <t>mmottern@agriwaste.com</t>
  </si>
  <si>
    <t>(919) 233-1970</t>
  </si>
  <si>
    <t>Kristin Taormina</t>
  </si>
  <si>
    <t>kmtaormina@ati-ae.com</t>
  </si>
  <si>
    <t>tbadmus@bdstechnologies.com</t>
  </si>
  <si>
    <t>(214) 747-2567</t>
  </si>
  <si>
    <t>Craig Frear</t>
  </si>
  <si>
    <t>king.keving@gmail.com</t>
  </si>
  <si>
    <t>Charlie Ramos</t>
  </si>
  <si>
    <t>cramos@biogreenengineering.com</t>
  </si>
  <si>
    <t>www.biogreenengineering.com</t>
  </si>
  <si>
    <t>(407) 437-6194</t>
  </si>
  <si>
    <t>405 Macarthur Drive</t>
  </si>
  <si>
    <t>BioGreen Engineering LLC is a U.S.-based company founded in 2008, with a mission to promote renewable energy generation via sustainable greenhouse gas (GHG) reduction and anaerobic digestion waste-to-energy projects. It is a consulting firm specializing in technical and regulatory assistance and provides clients with a unique combination of full-cycle project management, in-depth regulatory knowledge, and hands-on operational experience in GHG emission reduction and anaerobic digestion projects.</t>
  </si>
  <si>
    <t>Chad Antle</t>
  </si>
  <si>
    <t>chad.antle@bioworksenergy.com</t>
  </si>
  <si>
    <t>info@brendlegroup.com</t>
  </si>
  <si>
    <t>mcta@brdgstn.com</t>
  </si>
  <si>
    <t>(610) 388-0394</t>
  </si>
  <si>
    <t>Alex Hernandez</t>
  </si>
  <si>
    <t>alex@emailcsa.com</t>
  </si>
  <si>
    <t>William Simmons</t>
  </si>
  <si>
    <t>gus.simmons@cavanaughsolutions.com</t>
  </si>
  <si>
    <t>(910) 392-4462</t>
  </si>
  <si>
    <t>(910) 392-4612</t>
  </si>
  <si>
    <t>1904 Eastwood Road, Suite 205</t>
  </si>
  <si>
    <t>Wilmington</t>
  </si>
  <si>
    <t>Cavanaugh &amp; Associates provides engineering, utility services, surveying, site development, wastewater treatment, anaerobic digestion, and consulting services.</t>
  </si>
  <si>
    <t>(905) 935-7878</t>
  </si>
  <si>
    <t>sc@caimc.com</t>
  </si>
  <si>
    <t>(518) 283-1287</t>
  </si>
  <si>
    <t>Ben Cruz</t>
  </si>
  <si>
    <t>bcruz92312@aol.com</t>
  </si>
  <si>
    <t>(619) 295-6055</t>
  </si>
  <si>
    <t>Brett Jackson</t>
  </si>
  <si>
    <t>brettj@cleantradegroup.com</t>
  </si>
  <si>
    <t>Charles Brasor</t>
  </si>
  <si>
    <t>(202) 436-9886</t>
  </si>
  <si>
    <t>P.O. Box 38378</t>
  </si>
  <si>
    <t>Climate Options group (COg) offers a diverse range of services including project identification, management, design, and engineering. Services target the mandatory and voluntary markets, which ultimately lead to the generation of carbon credits to be sold in the global markets. COg works closely with companies in both the private and public sectors throughout the developed and the developing world to help find practical, efficient, and value-added solutions that mirror environmental expectations of both the present and future. COg staff has helped register more than 100 Clean Development Mechanism (CDM) projects globally and have successfully worked with United Nations-certified Designated Operation Entities (DOE). COg projects have significantly reduced air pollution in the United States via implementation of emission control devices, best management practices, and efficiency improvements at public and private industries.</t>
  </si>
  <si>
    <t>Conestoga-Rovers &amp; Associates</t>
  </si>
  <si>
    <t>Jason Haelzle</t>
  </si>
  <si>
    <t>www.CRAworld.com</t>
  </si>
  <si>
    <t>(888) 572-5885</t>
  </si>
  <si>
    <t>7086 N. Maple Avenue</t>
  </si>
  <si>
    <t>David Bach</t>
  </si>
  <si>
    <t>churchtuna@yahoo.com</t>
  </si>
  <si>
    <t>Dennis Gerber</t>
  </si>
  <si>
    <t>dhgerber@comcast.net</t>
  </si>
  <si>
    <t>ecosur</t>
  </si>
  <si>
    <t>33-14-755-0678</t>
  </si>
  <si>
    <t>2 rue Greuze</t>
  </si>
  <si>
    <t>Paris</t>
  </si>
  <si>
    <t>France</t>
  </si>
  <si>
    <t>ecosur is a French-based company that works in the Kyoto protocol's framework. It develops CDM and JI projects in the sector of methane capture and recovery: LFG (landfill gas flaring) and the AWMS (Animal Waste Management System - biogas combustion). It proposes legal, financial, and technical expertise to project developers that need to set up the carbon part of their projects and helps them select and implement the appropriate technologies. ecosur helps farming activities and local communities benefit from the carbon credits system to enhance their environmental performances</t>
  </si>
  <si>
    <t>btribble@enrrg.com</t>
  </si>
  <si>
    <t>(913) 660-0405</t>
  </si>
  <si>
    <t>Electrigaz Technologies, Inc.</t>
  </si>
  <si>
    <t>Eric Camirand</t>
  </si>
  <si>
    <t>eric@electrigaz.com</t>
  </si>
  <si>
    <t>(819) 687-2875</t>
  </si>
  <si>
    <t>10301 Ch. Ste-Marguerite, B.7</t>
  </si>
  <si>
    <t>Troi-Rivieres</t>
  </si>
  <si>
    <t>G9B 6M6</t>
  </si>
  <si>
    <t>Electrigaz Technologies specializes exclusively in the research and development of biogas solutions for agricultural producers, industrials, energy developers, plant builders, engineering firms, governments, municipalities, and universities.</t>
  </si>
  <si>
    <t>Dale Watson</t>
  </si>
  <si>
    <t>dwatson@foxeng.com</t>
  </si>
  <si>
    <t>(515) 233-0103</t>
  </si>
  <si>
    <t>Future Enviroassets, LLC</t>
  </si>
  <si>
    <t>lf@futureenviroassets.com</t>
  </si>
  <si>
    <t>(513) 349-3844</t>
  </si>
  <si>
    <t>922 Oregon Trail</t>
  </si>
  <si>
    <t>Future Enviroassets is an environmental consulting firm with over 28 years of experience and expertise in anaerobic digestion.</t>
  </si>
  <si>
    <t>Hall Associates</t>
  </si>
  <si>
    <t>hallassociates@mediacombb.net</t>
  </si>
  <si>
    <t>(302) 855-0723</t>
  </si>
  <si>
    <t>23 Evergreen Drive</t>
  </si>
  <si>
    <t>Georgetown</t>
  </si>
  <si>
    <t>DE</t>
  </si>
  <si>
    <t>Hall Associates specializes in providing analysis for prospective owners and possible investors of the technical and financial feasibility of proposed biogas projects for livestock and food processing wastes including proposals by project developers. They also conduct performance evaluations of existing systems.</t>
  </si>
  <si>
    <t>Don Keysser</t>
  </si>
  <si>
    <t>don@hannoverconsulting.com</t>
  </si>
  <si>
    <t>Mark Loerop</t>
  </si>
  <si>
    <t>Mark Luther</t>
  </si>
  <si>
    <t>mark.luther@kljeng.com</t>
  </si>
  <si>
    <t>info@larsen-engineers.com</t>
  </si>
  <si>
    <t>(585) 272-0159</t>
  </si>
  <si>
    <t>Roy MacMillan</t>
  </si>
  <si>
    <t>rm@macmillan-group.com</t>
  </si>
  <si>
    <t>tlfeldmann@mstutz.com</t>
  </si>
  <si>
    <t>(309) 693-7616</t>
  </si>
  <si>
    <t>Rasheed Mustakeem</t>
  </si>
  <si>
    <t>rasheed@mcxeec.com</t>
  </si>
  <si>
    <t>(404) 816-7809</t>
  </si>
  <si>
    <t>bilingo5@netzero.com</t>
  </si>
  <si>
    <t>(336) 292-3718</t>
  </si>
  <si>
    <t>Jim Pilgrim</t>
  </si>
  <si>
    <t>jimp@nlslab.com</t>
  </si>
  <si>
    <t>(715) 478-3060</t>
  </si>
  <si>
    <t>jwallace@nthconsultants.com</t>
  </si>
  <si>
    <t>(248) 324-5179</t>
  </si>
  <si>
    <t>Omega-Alpha Recycling Systems</t>
  </si>
  <si>
    <t>bhanomalous7@gmail.com</t>
  </si>
  <si>
    <t>(304) 655-8662</t>
  </si>
  <si>
    <t>Route 1, Box 51</t>
  </si>
  <si>
    <t>Orma</t>
  </si>
  <si>
    <t>WV</t>
  </si>
  <si>
    <t>Omega-Alpha Recycling Systems (OARS) works on projects related to organic recycling and biogas systems integrated with organic farming and permaculture facilities. OARS has designed four small-scale, ambient temperature digesters: 1) Arcadia Farm, a goat, chicken, and horse farm in Orma, West Virginia with a Chinese style extended batch digester; 2) Urbanic Farm, a horse, cow, and chicken farm in Chloe, West Virginia with a Chinese style extended batch digester; 3) Agriculture Research Farm, a swine farm in Bamaco, Mali, West Africa with a Chinese style extended batch digester; and 4) the Mandali School, a school with cattle, in Chhopark, Nepal, an Indian design Gobar Gas demonstration project. OARS was also instrumental in halting a project that was environmentally and economically unsound.</t>
  </si>
  <si>
    <t>raj@optimal-strategies.com</t>
  </si>
  <si>
    <t>rdavis@organix.us</t>
  </si>
  <si>
    <t>(509) 527-0528</t>
  </si>
  <si>
    <t>normacnc5@aol.com</t>
  </si>
  <si>
    <t>(330) 319-8152</t>
  </si>
  <si>
    <t>Delroy Leslie</t>
  </si>
  <si>
    <t>leslied@posengalt.com</t>
  </si>
  <si>
    <t>(715) 232-8824</t>
  </si>
  <si>
    <t>sbrazo@primesolutions-inc.com</t>
  </si>
  <si>
    <t>(866) 960-9628</t>
  </si>
  <si>
    <t>alexassoc@earthlink.net</t>
  </si>
  <si>
    <t>(919) 367-8351</t>
  </si>
  <si>
    <t>geosynthetics@msn.com</t>
  </si>
  <si>
    <t>(303) 679-8955</t>
  </si>
  <si>
    <t>Angie McEliece</t>
  </si>
  <si>
    <t>angie@rcmdigesters.com</t>
  </si>
  <si>
    <t>(510) 834-4568</t>
  </si>
  <si>
    <t>(510) 834-4529</t>
  </si>
  <si>
    <t>P.O. Box 4716</t>
  </si>
  <si>
    <t>Berkeley</t>
  </si>
  <si>
    <t>RCM International is in the business of designing, building, and maintaining anaerobic digester systems. Its goal is to provide a profitable project that the owner is proud of. RCM staff has designed and built over 85 successfully operating farm digester systems (in the United States and internationally). Its smallest digesters were a 200-pig digester and a 200-cow digester. Its largest operating digesters include an 8,000-cow dairy, 239,000 finish hog, 5,000sow to wean, and 25,000 hog (farrow-to-finish). Over half of its digesters co-digest other wastes including whey, ice cream, fruit juice, fish breading, yeast, and grease trap waste. RCM provides design services, equipment specification and procurement, construction management services as well as comprehensive turn-key construction services for the implementation of biogas projects.</t>
  </si>
  <si>
    <t>Jeff Forward</t>
  </si>
  <si>
    <t>forward@gmavt.net</t>
  </si>
  <si>
    <t>(802) 434-2344</t>
  </si>
  <si>
    <t>Russ Murray</t>
  </si>
  <si>
    <t>russjmurray@aol.com</t>
  </si>
  <si>
    <t>Terry Super</t>
  </si>
  <si>
    <t>(913) 438-7777</t>
  </si>
  <si>
    <t>Rob Cloete</t>
  </si>
  <si>
    <t>rob@selectra.co.za</t>
  </si>
  <si>
    <t>27 86 124 6427</t>
  </si>
  <si>
    <t>Paul Sellew</t>
  </si>
  <si>
    <t>psellew@comcast.net</t>
  </si>
  <si>
    <t>(978) 371-0199</t>
  </si>
  <si>
    <t>Stewart Environmental Consultants, Inc.</t>
  </si>
  <si>
    <t>Fred Porter</t>
  </si>
  <si>
    <t>fred.porter@stewartenv.com</t>
  </si>
  <si>
    <t>(970) 226-5500</t>
  </si>
  <si>
    <t>3801 Automation Way</t>
  </si>
  <si>
    <t>Steward Environmental Consultants specializes in wastewater treatment and reuse. They also provide feasibility studies, anaerobic facility design (including building and operating), and financing.</t>
  </si>
  <si>
    <t>Charles Egigian-Nichols</t>
  </si>
  <si>
    <t>charles.enichols@tetratech.com</t>
  </si>
  <si>
    <t>(425) 482-7802</t>
  </si>
  <si>
    <t>(425) 482-7652</t>
  </si>
  <si>
    <t>Tetra Tech is a leading provider of consulting, engineering, and technical services worldwide. The firm offers a complete suite of services for optimizing and implementing organics recycling and conversion, including strategic planning, feasibility studies, financial analysis, risk management, design, permitting, construction and start-up. Tetra Tech staff are experienced in the extraction of valuable renewable products and energy from the biomass. These products typically take the form of fiber/compost, heat, power, pipeline-quality renewable natural gas, vehicle fuels (compressed natural gas (CNG), liquefied natural gas (LNG), ethanol, and biodiesel), liquid and gaseous nutrients and other marketable products. By implementing cost-effective solutions, Tetra Tech produces results that help its clients transform waste products, or liabilities, into value-added products.</t>
  </si>
  <si>
    <t>Mike Tiry</t>
  </si>
  <si>
    <t>contact@tiryengineering.com</t>
  </si>
  <si>
    <t>(715) 723-6842</t>
  </si>
  <si>
    <t>John Norwood</t>
  </si>
  <si>
    <t>jmnorwood@hotmail.com</t>
  </si>
  <si>
    <t>(515) 440-1440</t>
  </si>
  <si>
    <t>Steve Vertin</t>
  </si>
  <si>
    <t>svertin@aol.com</t>
  </si>
  <si>
    <t>(708) 524-8936</t>
  </si>
  <si>
    <t>Ralph Ross</t>
  </si>
  <si>
    <t>coinmanross@windstream.net</t>
  </si>
  <si>
    <t>Craig Wong</t>
  </si>
  <si>
    <t>c.wong@weltec-biopower.net</t>
  </si>
  <si>
    <t>twilson@wilsonengineeringservices.com</t>
  </si>
  <si>
    <t>(814) 336-5191</t>
  </si>
  <si>
    <t>brady@whole-energy.com</t>
  </si>
  <si>
    <t>pablom.martin@zeroemissions.abengoa.com</t>
  </si>
  <si>
    <t>Hyo Lee</t>
  </si>
  <si>
    <t>hyo.lee@activasns.com</t>
  </si>
  <si>
    <t>(630) 238-3151</t>
  </si>
  <si>
    <t>Scott Christian</t>
  </si>
  <si>
    <t>systems@adi.ca</t>
  </si>
  <si>
    <t>(506) 452-7308</t>
  </si>
  <si>
    <t>AGAMA Biogas</t>
  </si>
  <si>
    <t>Greg Austin</t>
  </si>
  <si>
    <t>greg.austin@agama.co.za</t>
  </si>
  <si>
    <t>www.agama.co.za</t>
  </si>
  <si>
    <t>27(0)21 701-3364</t>
  </si>
  <si>
    <t>West Lake</t>
  </si>
  <si>
    <t>South Africa</t>
  </si>
  <si>
    <t>AGAMA Biogas is a fully owned subsidiary of AGAMA Energy, a long established and leading consultant to the energy sector with a clear focus on renewable energy and energy efficiency. AGAMA Biogas consults to the waste industry and other stakeholders that generate ongoing 'problem' waste that typically is difficult to manage and/or lands up in landfill sites. As a company focused on quality solutions, AGAMA Energy designs engineer and implement energy from waste projects. Our three core focus areas are the larger systems pertaining to animal wastes and wastes from the food and beverage industry, on site sanitation for the built environment, and provision of thermal energy to households using a prefabricated biogas digester.</t>
  </si>
  <si>
    <t>Daniel DeBuhr</t>
  </si>
  <si>
    <t>tes@wi.rr.com</t>
  </si>
  <si>
    <t>www.agrenergyllc.com</t>
  </si>
  <si>
    <t>(262) 617-1570</t>
  </si>
  <si>
    <t>(262) 244-1455</t>
  </si>
  <si>
    <t>Muskego</t>
  </si>
  <si>
    <t>53150</t>
  </si>
  <si>
    <t>Advanced Green Energy Solutions LLC is an anaerobic Kit supplier with full turn-key capabilities and project financing capacity as well.</t>
  </si>
  <si>
    <t>Agri Bio Systems</t>
  </si>
  <si>
    <t>(847) 888-7854</t>
  </si>
  <si>
    <t>(847) 888-1484</t>
  </si>
  <si>
    <t>2333 Tara Drive</t>
  </si>
  <si>
    <t>Elgin</t>
  </si>
  <si>
    <t>Agri Bio Systems performs feasibility assessments, and designs and installs biogas systems in the United States and abroad. Examples of biogas systems include: 1) Lindstrom Farm: a 50-cow dairy farm in Welch, Minnesota; 2) Leefer Farm, a 1,000- cow beef confinement farm in Carbin Carlinville, Illinois; 3) Smith Farm, a 70,000-broiler poultry farm in Princeton, North Carolina; 4) Naser Farm, a 1,000-sow finishing swine farm in Sibley, Iowa; 5) Hamilton Farm, a 450-sow finishing farm and a 120,000-layer poultry farm in Iowa Falls, Iowa; 6) Huntington Dairy, a 300-cow dairy farm in Cooperstown, New York; 7) Cushman Farm, a 600-cow dairy in Franklin, Connecticut; and 8) International Project, Taiwan, Environmental Training Center for Waste Management. Agri Bio Systems also acts as a coordinator on numerous animal waste and food waste projects.</t>
  </si>
  <si>
    <t>Chuck Helmke</t>
  </si>
  <si>
    <t>(520) 844-1003</t>
  </si>
  <si>
    <t>meiners@agroenergien.de</t>
  </si>
  <si>
    <t>49(0)4453-98-58-02</t>
  </si>
  <si>
    <t>Kurt Rohmann</t>
  </si>
  <si>
    <t>kurt.rohmann@anaergia.com</t>
  </si>
  <si>
    <t>www.anaergia.com</t>
  </si>
  <si>
    <t>(905) 766-3333</t>
  </si>
  <si>
    <t>4210 South Service Road</t>
  </si>
  <si>
    <t>Anaergia Inc. is a global leader in providing sustainable solutions for the generation of renewable energy and the conversion of waste to resources. Through its subsidiaries such as UTS Biogastechnik in Europe, Anaergia is trusted at more than 1,600 operational renewable energy projects over its 20 year history. Anaergia operates out of 16 offices across North America, Europe, and Asia.</t>
  </si>
  <si>
    <t>wellsnge@aol.com</t>
  </si>
  <si>
    <t>(619) 596-2575</t>
  </si>
  <si>
    <t>ewood@avatarenergy.com</t>
  </si>
  <si>
    <t>www.avatarenergy.com</t>
  </si>
  <si>
    <t>(925) 274-7600</t>
  </si>
  <si>
    <t>(925) 210-9070</t>
  </si>
  <si>
    <t>1981 North Broadway, Suite 430</t>
  </si>
  <si>
    <t>Walnut Creek</t>
  </si>
  <si>
    <t>Avatar Energy is an innovative energy company that produces an affordable modular anaerobic digester which reduces dairy costs while providing a renewable source of energy for dairy farmers regardless of herd size. The digester converts manure waste into electricity, bedding, fertilizer, and other useful by-products. Avatar Energy is unique in the alternative energy industry because it provides an "off-the-shelf" yet customized solution for manure waste management and energy generation. Its revolutionary anaerobic digester is the first scalable system to employ a tubular, modular design platform suitable for any size farm.</t>
  </si>
  <si>
    <t>Selva Kumar</t>
  </si>
  <si>
    <t>(302) 494-9476</t>
  </si>
  <si>
    <t>103 Ascension Drive</t>
  </si>
  <si>
    <t>BalanceCO2 provides end-to-end project management of farm-scale anaerobic digestion with an emphasis on emissions reduction and sale of carbon credits. Converting animal and plant waste into energy can be a triple-hitter: it not only helps reduce waste going to landfills or from being released as gas into the atmosphere, it also saves energy and money. Bio-Digester Management Services include: feasibility analysis of waste management projects; bio-digester technology assessment and selection; Waste to Energy (WTE) facility design and engineering; engineering design and implementation of Bio-Digester; farm-scale anaerobic digestion; aggregating emissions reductions for sale in carbon trading market; and help with financing the project.</t>
  </si>
  <si>
    <t>sales@bdi-bioenergy.com</t>
  </si>
  <si>
    <t>43 316 4009-110</t>
  </si>
  <si>
    <t>Earl Brubacher</t>
  </si>
  <si>
    <t>earlb@marbro.com</t>
  </si>
  <si>
    <t>(519) 669-5982</t>
  </si>
  <si>
    <t>Daniela Rumpf</t>
  </si>
  <si>
    <t>info@biofermenergy.com</t>
  </si>
  <si>
    <t>(608) 467-5523</t>
  </si>
  <si>
    <t>(608) 233-7085</t>
  </si>
  <si>
    <t>Brian Gannon</t>
  </si>
  <si>
    <t>(815) 301-3432</t>
  </si>
  <si>
    <t>Seattle</t>
  </si>
  <si>
    <t>Biogas Energy, Inc. designs and builds complete mix anaerobic digesters.</t>
  </si>
  <si>
    <t>ryan.johnston@veoliawater.com</t>
  </si>
  <si>
    <t>(856) 541-3366</t>
  </si>
  <si>
    <t>Zia Khan</t>
  </si>
  <si>
    <t>ziakhan@pacbell.net</t>
  </si>
  <si>
    <t>(209) 465-1605</t>
  </si>
  <si>
    <t>Jeff Greig</t>
  </si>
  <si>
    <t>jgreig@burnsmcd.com</t>
  </si>
  <si>
    <t>(816) 333-3690</t>
  </si>
  <si>
    <t>Tom Moore</t>
  </si>
  <si>
    <t>tomm@calpwr.com</t>
  </si>
  <si>
    <t>(858) 271-5510</t>
  </si>
  <si>
    <t>Kevin Matthews</t>
  </si>
  <si>
    <t>kmatthews@ccibioenergy.com</t>
  </si>
  <si>
    <t>(905) 830-0416</t>
  </si>
  <si>
    <t>(613) 224-1642</t>
  </si>
  <si>
    <t>cesfeedb@chevron.com</t>
  </si>
  <si>
    <t>(415) 733-4961</t>
  </si>
  <si>
    <t>Leo Maney</t>
  </si>
  <si>
    <t>leo.maney@pieperpower.com</t>
  </si>
  <si>
    <t>(414) 462-7711</t>
  </si>
  <si>
    <t>John van Logtenstein</t>
  </si>
  <si>
    <t>john@dairylane.ca</t>
  </si>
  <si>
    <t>(519) 666-0627</t>
  </si>
  <si>
    <t>krautdm@dmkingenieria.es</t>
  </si>
  <si>
    <t>Steve Dvorak</t>
  </si>
  <si>
    <t>info@dvoinc.net</t>
  </si>
  <si>
    <t>(920) 849-9160</t>
  </si>
  <si>
    <t>jgingersoll@ecocorp.com</t>
  </si>
  <si>
    <t>info@ecovation.com</t>
  </si>
  <si>
    <t>EISENMANN Corporation</t>
  </si>
  <si>
    <t>Tom Gratz</t>
  </si>
  <si>
    <t>es.info@eisenmann.com</t>
  </si>
  <si>
    <t>(815) 455-4100</t>
  </si>
  <si>
    <t>150 E. Dartmoor Drive</t>
  </si>
  <si>
    <t>Daniel Modisette</t>
  </si>
  <si>
    <t>dan@efficientenergy-llc.com</t>
  </si>
  <si>
    <t>Daniel Yingling</t>
  </si>
  <si>
    <t>d.yingling@emgint.com</t>
  </si>
  <si>
    <t>(484) 840-1996</t>
  </si>
  <si>
    <t>Thomas Gratz</t>
  </si>
  <si>
    <t>tom.gratz@layne.com</t>
  </si>
  <si>
    <t>(812) 865-1490</t>
  </si>
  <si>
    <t>dennis@makingenergy.com</t>
  </si>
  <si>
    <t>(360) 923-1642</t>
  </si>
  <si>
    <t>Marvin Mears</t>
  </si>
  <si>
    <t>marvin@eptcorp.com</t>
  </si>
  <si>
    <t>(559) 201-6484</t>
  </si>
  <si>
    <t>Steven Childs</t>
  </si>
  <si>
    <t>stevenlchilds@aol.com</t>
  </si>
  <si>
    <t>Fagen, Inc.</t>
  </si>
  <si>
    <t>sstokke@fageninc.com</t>
  </si>
  <si>
    <t>(320) 564-3324</t>
  </si>
  <si>
    <t>(320) 564-3278</t>
  </si>
  <si>
    <t>501 Hwy 212 West</t>
  </si>
  <si>
    <t>Granite Falls</t>
  </si>
  <si>
    <t>Fagen, Inc. was founded on the principle of making its clients successful. From local, agricultural grassroots initiatives to construction management for Fortune 500 companies, Fagen, Inc. has the broad range of skills and services necessary to be a single source contractor.</t>
  </si>
  <si>
    <t>Kevin Maas</t>
  </si>
  <si>
    <t>farmpowernw@gmail.com</t>
  </si>
  <si>
    <t>Robert Coulter</t>
  </si>
  <si>
    <t>robert.coulter@shaw.ca</t>
  </si>
  <si>
    <t>(888) 719-6091</t>
  </si>
  <si>
    <t>kinza@greentechodf.com</t>
  </si>
  <si>
    <t>(845) 371-9098</t>
  </si>
  <si>
    <t>Linjing Zheng</t>
  </si>
  <si>
    <t>heee_zhenglj@163.com</t>
  </si>
  <si>
    <t>www.heee-biogas.com</t>
  </si>
  <si>
    <t>86 571 8604 1861</t>
  </si>
  <si>
    <t>86 571 8678 6321</t>
  </si>
  <si>
    <t>Hangzhou</t>
  </si>
  <si>
    <t>China</t>
  </si>
  <si>
    <t>duanehanusa@gmail.com</t>
  </si>
  <si>
    <t>Robert Hoffland</t>
  </si>
  <si>
    <t>rh@hoffland.net</t>
  </si>
  <si>
    <t>(936) 856-4589</t>
  </si>
  <si>
    <t>terryg2@ix.netcom.com</t>
  </si>
  <si>
    <t>(510) 841-4674</t>
  </si>
  <si>
    <t>94705-1744</t>
  </si>
  <si>
    <t>Hemang Shah</t>
  </si>
  <si>
    <t>(561) 683-2996</t>
  </si>
  <si>
    <t>Kirk Nadeau</t>
  </si>
  <si>
    <t>knadeau@keanengineering.com</t>
  </si>
  <si>
    <t>mail@micro-bac.com</t>
  </si>
  <si>
    <t>(512) 310-8800</t>
  </si>
  <si>
    <t>Billy Ivy</t>
  </si>
  <si>
    <t>info@moderntechnologymethods.com</t>
  </si>
  <si>
    <t>MT-ENERGIE USA, Inc.</t>
  </si>
  <si>
    <t>Daniel Mann</t>
  </si>
  <si>
    <t>biogas-us@mt-energie.com</t>
  </si>
  <si>
    <t>www.us.mt-energie.com</t>
  </si>
  <si>
    <t>(661) 829-6900</t>
  </si>
  <si>
    <t>(661) 829-6901</t>
  </si>
  <si>
    <t>Grant Grinstead</t>
  </si>
  <si>
    <t>info@northernbiogas.com</t>
  </si>
  <si>
    <t>(866) 301-3075</t>
  </si>
  <si>
    <t>Hope Blaythorne</t>
  </si>
  <si>
    <t>hope@organic-alchemy.com</t>
  </si>
  <si>
    <t>(215) 862-0784</t>
  </si>
  <si>
    <t>711 Moulder Loop Road</t>
  </si>
  <si>
    <t>pacapower@live.com</t>
  </si>
  <si>
    <t>skdas@phinix.net</t>
  </si>
  <si>
    <t>(859) 523-9398</t>
  </si>
  <si>
    <t>Andrea Steed</t>
  </si>
  <si>
    <t>contact-usa@planet-biogas.com</t>
  </si>
  <si>
    <t>(877) 266-0994</t>
  </si>
  <si>
    <t>(905) 935-7498</t>
  </si>
  <si>
    <t>5937 State Route 11</t>
  </si>
  <si>
    <t>Homer</t>
  </si>
  <si>
    <t>Pro-Act Biotech</t>
  </si>
  <si>
    <t>Bill Donohue</t>
  </si>
  <si>
    <t>www.proactbiotech.com</t>
  </si>
  <si>
    <t>(800) 772-3775</t>
  </si>
  <si>
    <t>P.O. Box 345</t>
  </si>
  <si>
    <t>Warren</t>
  </si>
  <si>
    <t>RI</t>
  </si>
  <si>
    <t>j.g.james@cox.net</t>
  </si>
  <si>
    <t>Bill Beckett</t>
  </si>
  <si>
    <t>wbeckett1@tampabay.rr.com</t>
  </si>
  <si>
    <t>(727) 446-7893</t>
  </si>
  <si>
    <t>Mark Suchan</t>
  </si>
  <si>
    <t>msuchan@quasareg.com</t>
  </si>
  <si>
    <t>(216) 986-9999</t>
  </si>
  <si>
    <t>Kyle Juergens</t>
  </si>
  <si>
    <t>(360) 366-5800</t>
  </si>
  <si>
    <t>RealEnergy, LLC</t>
  </si>
  <si>
    <t>Kevin Best</t>
  </si>
  <si>
    <t>kbest@realenergy.com</t>
  </si>
  <si>
    <t>(707) 944-2400</t>
  </si>
  <si>
    <t>6712 Washington Street</t>
  </si>
  <si>
    <t>RealEnergy, LLC has developed, built, owned, and operated more small, clean and green onsite power plants than any other independent power producer or distributed energy developer in North America. The management team has developed 43 discrete in-city power plants with electric grid interconnections, and is laser focused on investing in clean, distributed, and renewable power plants, including biogas plants and profiting at exit.</t>
  </si>
  <si>
    <t>Rollcast Energy, Inc.</t>
  </si>
  <si>
    <t>David Kluttz</t>
  </si>
  <si>
    <t>(704) 625-3484</t>
  </si>
  <si>
    <t>Charlotte</t>
  </si>
  <si>
    <t>Rollcast Energy develops, owns and operates bioenergy projects using local feedstocks including animal and agricultural waste, wood waste and other biomass. Rollcast Energy seeks to provide low-cost, environmentally benign energy solutions that contribute to the efforts of our nation to reduce dependence on imported energy and ensure the sustainability of local economies. Its vision is to ensure the long-term stability of not only local communities, but of our national community by meeting the growing demand for clean, renewable and sustainable energy.</t>
  </si>
  <si>
    <t>Mike Costanti</t>
  </si>
  <si>
    <t>mcostanti@cascadeenergypartners.com</t>
  </si>
  <si>
    <t>(866) 903-9951</t>
  </si>
  <si>
    <t>Ernesto Montenero</t>
  </si>
  <si>
    <t>ernesto@sustainabletech.cc</t>
  </si>
  <si>
    <t>(510) 523-1123</t>
  </si>
  <si>
    <t>Justin Bzdek</t>
  </si>
  <si>
    <t>justin@symbiostechnologies.com</t>
  </si>
  <si>
    <t>(970) 797-2546</t>
  </si>
  <si>
    <t>doug.haughn@teamgemini.us</t>
  </si>
  <si>
    <t>Nina Kshetry</t>
  </si>
  <si>
    <t>www.uemgroup.com</t>
  </si>
  <si>
    <t>(561) 294-0138</t>
  </si>
  <si>
    <t>Robert Patrick</t>
  </si>
  <si>
    <t>robert.patrick@valleyairsolutions.com</t>
  </si>
  <si>
    <t>Laetitia d'Ursel</t>
  </si>
  <si>
    <t>laetita.dursel@waterleau.com</t>
  </si>
  <si>
    <t>Doug Williams</t>
  </si>
  <si>
    <t>wmsengr@thegrid.net</t>
  </si>
  <si>
    <t>(530) 669-7982</t>
  </si>
  <si>
    <t>Rolfe Philip</t>
  </si>
  <si>
    <t>rolfe.philip@yieldenergy.com</t>
  </si>
  <si>
    <t>customercare@alliantenergy.com</t>
  </si>
  <si>
    <t>(608) 742-0890</t>
  </si>
  <si>
    <t>zach@alternativecarbonresources.com</t>
  </si>
  <si>
    <t>(888) 316-0829</t>
  </si>
  <si>
    <t>Jim Kritchever</t>
  </si>
  <si>
    <t>jimkritchever@yahoo.com</t>
  </si>
  <si>
    <t>eakress@santeecooper.com</t>
  </si>
  <si>
    <t>Mahicon Astuyauri</t>
  </si>
  <si>
    <t>mahj_ast@hotmail.com</t>
  </si>
  <si>
    <t>Paul Owen</t>
  </si>
  <si>
    <t>www.catpowerfinance.com</t>
  </si>
  <si>
    <t>(615) 341-8626</t>
  </si>
  <si>
    <t>(615) 341-8027</t>
  </si>
  <si>
    <t>2120 West End Avenue</t>
  </si>
  <si>
    <t>Nashville</t>
  </si>
  <si>
    <t>TN</t>
  </si>
  <si>
    <t>Cat Power Finance offers financial services for renewable energy projects utilizing Caterpillar power generation equipment.</t>
  </si>
  <si>
    <t>Scott Hernandez</t>
  </si>
  <si>
    <t>shernandez@climateactionreserve.org</t>
  </si>
  <si>
    <t>(213) 623-6716</t>
  </si>
  <si>
    <t>601 West 5th Street, Suite 650</t>
  </si>
  <si>
    <t>Los Angeles</t>
  </si>
  <si>
    <t>Stefan Kershow</t>
  </si>
  <si>
    <t>skershow@consortiumcapital.com</t>
  </si>
  <si>
    <t>investments@edgewoodholdings.com</t>
  </si>
  <si>
    <t>(802) 462-3217</t>
  </si>
  <si>
    <t>sharaddesh@hotmail.com</t>
  </si>
  <si>
    <t>(630) 326-9299</t>
  </si>
  <si>
    <t>1070 Cleveland Avenue</t>
  </si>
  <si>
    <t>Batavia</t>
  </si>
  <si>
    <t>Environmental Credit Corp. (ECC) partners with farmers to build and operate lagoon covers and biogas systems to reduce greenhouse gas emissions and create renewable energy. By covering the existing lagoons, two sources of revenues are created-renewable energy and carbon credits. In most cases, ECC pays for installation and operation of the system.</t>
  </si>
  <si>
    <t>Lee Burnett</t>
  </si>
  <si>
    <t>leeburnett@e-f-n.com</t>
  </si>
  <si>
    <t>(303) 948-2242</t>
  </si>
  <si>
    <t>info@meridianinvestments.com</t>
  </si>
  <si>
    <t>(301) 983-9012</t>
  </si>
  <si>
    <t>brian.killkelley@nativeenergy.com</t>
  </si>
  <si>
    <t>dmitchell@sterlingplanet.com</t>
  </si>
  <si>
    <t>(678) 325-3174</t>
  </si>
  <si>
    <t>Paul Scheckel</t>
  </si>
  <si>
    <t>scheckel@sover.net</t>
  </si>
  <si>
    <t>(802) 658-1643</t>
  </si>
  <si>
    <t>Marlyn Waltner</t>
  </si>
  <si>
    <t>www.brawler.com</t>
  </si>
  <si>
    <t>(605) 274-1090</t>
  </si>
  <si>
    <t>8615 Golden Spike Lane</t>
  </si>
  <si>
    <t>lholmes@comanco.com</t>
  </si>
  <si>
    <t>(813) 988-8779</t>
  </si>
  <si>
    <t>Christopher Fore</t>
  </si>
  <si>
    <t>(714) 921-9848</t>
  </si>
  <si>
    <t>(866) 475-1225</t>
  </si>
  <si>
    <t>650 N. Batavia Street</t>
  </si>
  <si>
    <t>Orange</t>
  </si>
  <si>
    <t>EC Applications, Inc. (ECA) designs, supplies, and installs geosynthetic materials (liners and covers) for use in agriculture biogas projects. With our more than 20 years of experience, ECA will deliver quality, service and value to every project.</t>
  </si>
  <si>
    <t>Carter Damp</t>
  </si>
  <si>
    <t>cdamp2@aol.com</t>
  </si>
  <si>
    <t>(888) 222-8277</t>
  </si>
  <si>
    <t>Environmental Fabrics, Inc.</t>
  </si>
  <si>
    <t>dshanklin@environmentalfabrics.com</t>
  </si>
  <si>
    <t>(803) 551-5700</t>
  </si>
  <si>
    <t>(803) 551-5701</t>
  </si>
  <si>
    <t>85 Pascon Court</t>
  </si>
  <si>
    <t>Gaston</t>
  </si>
  <si>
    <t>Environmental Fabrics Inc. has manufactured covers for five farms, including: 1) Dowell Ramsey Farm, a swine farm in Nash County, North Carolina; 2) Gold 'N Plump Poultry, a poultry farm in Cold Springs, Minnesota; 3) Pelican Rapids, a farm in Pelican Rapids, Minnesota; 4) Apex Pork, a swine farm in Rio, Illinois; and 5) Barham Farms, a swine farm in Zebulon, North Carolina.</t>
  </si>
  <si>
    <t>pankoniejeff@firestonesp.com</t>
  </si>
  <si>
    <t>(317) 575-7002</t>
  </si>
  <si>
    <t>Frank Santini</t>
  </si>
  <si>
    <t>santini819@mybluelight.com</t>
  </si>
  <si>
    <t>(908) 454-8710</t>
  </si>
  <si>
    <t>Geomembrane Technologies, Inc. (GTI)</t>
  </si>
  <si>
    <t>Darin Evans</t>
  </si>
  <si>
    <t>covers@gticovers.com</t>
  </si>
  <si>
    <t>(506) 452-7304</t>
  </si>
  <si>
    <t>(506) 452-6625</t>
  </si>
  <si>
    <t>Ryan Blanchard</t>
  </si>
  <si>
    <t>rblanchard@gseworld.com</t>
  </si>
  <si>
    <t>(281) 230-6739</t>
  </si>
  <si>
    <t>Dave Anderson</t>
  </si>
  <si>
    <t>anderson@ieccovers.com</t>
  </si>
  <si>
    <t>(952) 829-9770</t>
  </si>
  <si>
    <t>sandiego@layfieldgroup.com</t>
  </si>
  <si>
    <t>(619) 562-1150</t>
  </si>
  <si>
    <t>Kerry Doyle</t>
  </si>
  <si>
    <t>info@manuresystemsinc.com</t>
  </si>
  <si>
    <t>ereic@aol.com</t>
  </si>
  <si>
    <t>Raven Engineered Films</t>
  </si>
  <si>
    <t>greg.anderson@ravenind.com</t>
  </si>
  <si>
    <t>(800) 635-3456</t>
  </si>
  <si>
    <t>(605) 331-0333</t>
  </si>
  <si>
    <t>1812 E Ave.</t>
  </si>
  <si>
    <t>Raven Engineered Films manufactures and fabricates polypropylene covers for agricultural, industrial, and construction applications. They also manufacture railcar liners for the removal of hazardous waste from contaminated sites. Raven has distributors in all 50 states, Canada, and Mexico as well as Europe and Australia.</t>
  </si>
  <si>
    <t>Lynn Ciolli</t>
  </si>
  <si>
    <t>ri@reefindustries.com</t>
  </si>
  <si>
    <t>(713) 507-4295</t>
  </si>
  <si>
    <t>mlandato@ljtechnologies.com</t>
  </si>
  <si>
    <t>(708) 236-6006</t>
  </si>
  <si>
    <t>(714) 952-2701</t>
  </si>
  <si>
    <t>mwilliams@westech-inc.com</t>
  </si>
  <si>
    <t>(561) 429-6879</t>
  </si>
  <si>
    <t>Dev Pandey</t>
  </si>
  <si>
    <t>dpandey@woggroup.com</t>
  </si>
  <si>
    <t>Capstone Turbine Corporation</t>
  </si>
  <si>
    <t>rflores@capstoneturbine.com</t>
  </si>
  <si>
    <t>(818) 734-5300</t>
  </si>
  <si>
    <t>21211 Nordhoff Street</t>
  </si>
  <si>
    <t>Chatsworth</t>
  </si>
  <si>
    <t>Capstone Turbine Corporation manufactures microturbines that can burn biogas with as little as 35%methane content. The currently available biogas model is a 30-kW microturbine that was initially offered for natural gas, propane, oil field waste gas, and diesel. During early 2000, a demonstration test program was conducted with Los Angeles County Sanitation Districts at Puente Hills landfill and at Palmdale wastewater treatment plant. Successful testing during 2000 led to commercial operations at 20 biogas facilities, as of March, 2002, using a total of 117 Capstone microturbines. The Capstone microturbine achieves a combustion efficiency of 99.999%. The patented premix combustion system is uniquely designed to reduce emissions of NOx, CO, and hydrocarbons to extremely low levels.</t>
  </si>
  <si>
    <t>Caterpillar, Inc.</t>
  </si>
  <si>
    <t>Rob Schueffner</t>
  </si>
  <si>
    <t>schuerd@cat.com</t>
  </si>
  <si>
    <t>(309) 578-6376</t>
  </si>
  <si>
    <t>For more than 75 years, Caterpillar, Inc. has been building the world's infrastructure. In partnership with Caterpillar dealers, it is driving sustainable change in every continent. A Fortune 100 company, Caterpillar is the world's leading manufacturer of construction and mining equipment, diesel and natural gas engines, and industrial gas turbines. The company is a technological leader in construction, transportation, mining, forestry, energy, logistics, electronics, financing, and electric power generation.</t>
  </si>
  <si>
    <t>info@combustionsafety.com</t>
  </si>
  <si>
    <t>(216) 398-8403</t>
  </si>
  <si>
    <t>Michael J. Turwitt</t>
  </si>
  <si>
    <t>(904) 406-8727</t>
  </si>
  <si>
    <t>Bob Conway</t>
  </si>
  <si>
    <t>bob.conway@charlesequipment.com</t>
  </si>
  <si>
    <t>(630) 543-4174</t>
  </si>
  <si>
    <t>Greg Mulder</t>
  </si>
  <si>
    <t>gmulder@steadypower.com</t>
  </si>
  <si>
    <t>(616) 452-1337</t>
  </si>
  <si>
    <t>(410) 536-2098</t>
  </si>
  <si>
    <t>Jim Jodice</t>
  </si>
  <si>
    <t>jjodice@enerflex.com</t>
  </si>
  <si>
    <t>Manda Schulman</t>
  </si>
  <si>
    <t>manda.schulman@energychoice.com</t>
  </si>
  <si>
    <t>(617) 939-0176</t>
  </si>
  <si>
    <t>Gary Joubert</t>
  </si>
  <si>
    <t>gary.joubert@flexenergy.com</t>
  </si>
  <si>
    <t>(949) 428-3841</t>
  </si>
  <si>
    <t>(949) 450-0567</t>
  </si>
  <si>
    <t>Irvine</t>
  </si>
  <si>
    <t>FlexEnergy, Inc. is developing the Flex-Microturbine® to expand the range of biomass-derived gases that can be converted to electricity. Proof-of-concept testing was successful, and several prototype units are currently being built for testing on dairy digester gas, landfill gas, and producer gas from wood and nutshell gasification. Flex-Microturbine accepts gases at atmospheric pressure. This technology will be commercially available in two years.</t>
  </si>
  <si>
    <t>holly_emerson@irco.com</t>
  </si>
  <si>
    <t>(704) 655-4051</t>
  </si>
  <si>
    <t>(704) 655-4327</t>
  </si>
  <si>
    <t>Ingersoll-Rand (IR) EcoWorks microturbine systems turn digester gas into economical electricity and useful hot water. These compact, integrated cogeneration packages substantially reduce NOx emissions and odors associated with flaring. IR's unique solution includes a fuel conditioner to compress and clean the biogas for reliable long-term operation at very low O&amp;M costs.</t>
  </si>
  <si>
    <t>Inland Power Group</t>
  </si>
  <si>
    <t>jgoing@inlandpowergroup.com</t>
  </si>
  <si>
    <t>(262) 825-5562</t>
  </si>
  <si>
    <t>Inland Power Group is the Midwest Distributor of GE Jenbacher gas engines. Jenbacher products, ranging from 330 kWe to 3 MWe, are highly developed and tested, and well matched to each customer's specific requirements. Its scope of delivery comprises generator sets for onsite power generation and cogeneration systems for decentralized power and heat supply. Both power systems are also available as fully containerized plants for maximum flexibility.</t>
  </si>
  <si>
    <t>Tom Rodgers</t>
  </si>
  <si>
    <t>trodgers@kraftpower.com</t>
  </si>
  <si>
    <t>(866) 713-2152</t>
  </si>
  <si>
    <t>(989) 748-4042</t>
  </si>
  <si>
    <t>Kraft Power provides industrial engine and power generation sales and service. It is also a Waukesha engine distributor.</t>
  </si>
  <si>
    <t>chriscummings@macallister.com</t>
  </si>
  <si>
    <t>sales@martinenergygroup.com</t>
  </si>
  <si>
    <t>(660) 458-7100</t>
  </si>
  <si>
    <t>Northeast Energy Systems</t>
  </si>
  <si>
    <t>ffarrand@neesys.com</t>
  </si>
  <si>
    <t>(215) 335-5010</t>
  </si>
  <si>
    <t>8330 State Road</t>
  </si>
  <si>
    <t>Philadelphia</t>
  </si>
  <si>
    <t>Lubos Nedvedicky</t>
  </si>
  <si>
    <t>nedvedicky@tedom.cz</t>
  </si>
  <si>
    <t>420-568-837-100</t>
  </si>
  <si>
    <t>Jeff Sarrett</t>
  </si>
  <si>
    <t>jsarrett@usenergyservices.net</t>
  </si>
  <si>
    <t>(480) 452-0238</t>
  </si>
  <si>
    <t>shall@weesys.com</t>
  </si>
  <si>
    <t>(610) 682-0605</t>
  </si>
  <si>
    <t>hoffmaje@airproducts.com</t>
  </si>
  <si>
    <t>(314) 995-3500</t>
  </si>
  <si>
    <t>ktyger@amref.com</t>
  </si>
  <si>
    <t>(814) 368-1328</t>
  </si>
  <si>
    <t>Francois Guay</t>
  </si>
  <si>
    <t>mbrown@bio-methatech.com</t>
  </si>
  <si>
    <t>(514) 847-1125</t>
  </si>
  <si>
    <t>kelly.crellin@brugg.com</t>
  </si>
  <si>
    <t>www.bruggpipe.com</t>
  </si>
  <si>
    <t>(706) 314-2991</t>
  </si>
  <si>
    <t>(706) 235-6035</t>
  </si>
  <si>
    <t>Rome</t>
  </si>
  <si>
    <t>Brugg manufactures 316L Stainless Steel corrugated pipe used as heat exchange pipe inside the digester. The heat exchange pipe has been used in over 900 digester projects in Europe and the United States. The pipe is flexible, seamless and comes in continuous lengths. Brugg ships pipe in coils and cut to the required lengths prior to shipping, with no welding required.</t>
  </si>
  <si>
    <t>Tim France</t>
  </si>
  <si>
    <t>(763) 571-3372</t>
  </si>
  <si>
    <t>Bob Rose</t>
  </si>
  <si>
    <t>infowallusa@solarwall.com</t>
  </si>
  <si>
    <t>(716) 835-4904</t>
  </si>
  <si>
    <t>gburns@epgco.com</t>
  </si>
  <si>
    <t>Randall J. Brown</t>
  </si>
  <si>
    <t>randyb@fluidcomponents.com</t>
  </si>
  <si>
    <t>(760) 744-6950</t>
  </si>
  <si>
    <t>(760) 736-6250</t>
  </si>
  <si>
    <t>San Marcos</t>
  </si>
  <si>
    <t>Fluid Components International (FCI) is a leading manufacturer of gas flow meters for digester gases, biogas, and all fuel gases for applications in wastewater treatment facilities, landfills, farm waste-to-energy, and ag-to-energy.</t>
  </si>
  <si>
    <t>Sean Mezei</t>
  </si>
  <si>
    <t>sean.mezei@flotech.com</t>
  </si>
  <si>
    <t>Frew Process Group</t>
  </si>
  <si>
    <t>kimbro@frewprocess.com</t>
  </si>
  <si>
    <t>www.frewprocess.com</t>
  </si>
  <si>
    <t>(317) 565-5012 ext. 317</t>
  </si>
  <si>
    <t>(317) 373-9329</t>
  </si>
  <si>
    <t>15305 Stony Creek Way</t>
  </si>
  <si>
    <t>Noblesville</t>
  </si>
  <si>
    <t>Frew Process Group is a vendor that provides Groth Corporation Industrial/Biogas Equipment (Pressure/Vacuum Relief Valves, Emergency Relief Valves, Flame Arresters, Blanket Gas Regulators, Flare, etc.) for Indiana, Southern Ohio and Eastern Kentucky. Frew Process Group is also a vendor for Continental Disc Corporation (Rupture Discs, BDI's Holders, etc.) for Indiana only.</t>
  </si>
  <si>
    <t>mac@garrisonminerals.com</t>
  </si>
  <si>
    <t>Gregg Schneider</t>
  </si>
  <si>
    <t>g.schneider@gpgsparkplugs.com</t>
  </si>
  <si>
    <t>(636) 922-5093</t>
  </si>
  <si>
    <t>GENERON</t>
  </si>
  <si>
    <t>msalmatanis@generon.com</t>
  </si>
  <si>
    <t>www.generon.com</t>
  </si>
  <si>
    <t>(713) 937-5221</t>
  </si>
  <si>
    <t>(713) 937-5250</t>
  </si>
  <si>
    <t>GENERON is one of the only companies that design, manufacture and package customized gas separation and compression solutions for the Environmental, Petro-Chemical, Marine, Industrial, Aircraft and Oil &amp; Gas Industries. The ISO Certified plants in Houston, Texas and Pittsburg, California allows the hands-on monitoring of quality control while delivering the most cost effective product. GENERON experienced engineers and sales team work with you to develop the best solution for a project.</t>
  </si>
  <si>
    <t>mike@moleculargate.com</t>
  </si>
  <si>
    <t>(614) 798-1972</t>
  </si>
  <si>
    <t>Gulf Coast Green Energy</t>
  </si>
  <si>
    <t>robin.gcge@gmail.com</t>
  </si>
  <si>
    <t>(512) 517-6793</t>
  </si>
  <si>
    <t>16250 Tomball Parkway</t>
  </si>
  <si>
    <t>Bay City</t>
  </si>
  <si>
    <t>Gulf Coast Green Energy is the distributor for the ElectraTherm Power+ Generator and specializes in installation and commissioning for internal combustion engines as well as other applications that take waste heat from engines and produce additional electricity. ElectraTherm ORC technology has been used extensively (50+) in Europe on biogas farm projects to provide an additional 10-15% electricity from the big internal combustion engine's waste heat.</t>
  </si>
  <si>
    <t>Peter Chromec</t>
  </si>
  <si>
    <t>info@hz-inova.com</t>
  </si>
  <si>
    <t>(687) 987-2599</t>
  </si>
  <si>
    <t>Carlos Cobian</t>
  </si>
  <si>
    <t>carlos@hrs-americas.com</t>
  </si>
  <si>
    <t>(623) 939-6168</t>
  </si>
  <si>
    <t>kjeffries@industrialsolutionsusa.com</t>
  </si>
  <si>
    <t>(605) 275-0072</t>
  </si>
  <si>
    <t>Jongmin Kim</t>
  </si>
  <si>
    <t>jongmin.kim@infilcodegremont.com</t>
  </si>
  <si>
    <t>(804) 756-7643</t>
  </si>
  <si>
    <t>Frank Miller</t>
  </si>
  <si>
    <t>(585) 346-9061</t>
  </si>
  <si>
    <t>(717) 263-7399</t>
  </si>
  <si>
    <t>Tim Rensch</t>
  </si>
  <si>
    <t>trensch@integrityagsystems.com</t>
  </si>
  <si>
    <t>Aron Katz</t>
  </si>
  <si>
    <t>Marc Spelder</t>
  </si>
  <si>
    <t>mark.spelder@isco-pipe.com</t>
  </si>
  <si>
    <t>(918) 234 2791</t>
  </si>
  <si>
    <t>11920 East Apache</t>
  </si>
  <si>
    <t>Tulsa</t>
  </si>
  <si>
    <t>OK</t>
  </si>
  <si>
    <t>With more than 800 biogas flare systems in operation, John Zink Company, LLC is the leader in advanced landfill flare systems. We offer standard or custom landfill systems including enclosed, elevated, and rental systems, blower skids, and our Ultra Low Emissions (ZULE) flare system which offers the lowest emissions and highest destruction efficiency available. John Zink also provides advanced technology for CDM and carbon credit projects in the landfill, waste water, and agricultural markets. We have engineering representatives, licensees, and distributors in more than 60 countries, and are able to manufacture and offer design and sales support locally.</t>
  </si>
  <si>
    <t>etate@karldungsusa.com</t>
  </si>
  <si>
    <t>info@kompogas.ch</t>
  </si>
  <si>
    <t>(411) 809-7100</t>
  </si>
  <si>
    <t>(411) 809-7110</t>
  </si>
  <si>
    <t>LANDTEC North America, Inc.</t>
  </si>
  <si>
    <t>David Millan</t>
  </si>
  <si>
    <t>dmillan@landtecna.com</t>
  </si>
  <si>
    <t>(909) 783-3636</t>
  </si>
  <si>
    <t>(909) 825-0591</t>
  </si>
  <si>
    <t>Colton</t>
  </si>
  <si>
    <t>The LANDTEC system is a comprehensive solution that begins with in-line gas flow measurement and sampling devices, includes portable gas analyzers, continuous stationary monitoring systems, and world class analytical software. Decades of experience and field proven technology evolved into the means to maximize gas production and still maintain a healthy anaerobic process. Given the dynamic nature of biogas generation, constant evaluation of this process is necessary for success. The LANDTEC system provides the tools for this continuous cycle. The LANDTEC system expedites the process of submitting reports for: CDM Carbon Credit exchange; Gas-to-Energy gas production; and Environmental Compliance.</t>
  </si>
  <si>
    <t>Ken Vaughn</t>
  </si>
  <si>
    <t>rhinoken@gmail.com</t>
  </si>
  <si>
    <t>(888) 360-9752</t>
  </si>
  <si>
    <t>Phil Dixon</t>
  </si>
  <si>
    <t>hitechsales@cooperindustries.com</t>
  </si>
  <si>
    <t>441582400901</t>
  </si>
  <si>
    <t>Victoria Lim</t>
  </si>
  <si>
    <t>victoria@melfast.com</t>
  </si>
  <si>
    <t>(973) 227-4024</t>
  </si>
  <si>
    <t>Richard Garfinkel</t>
  </si>
  <si>
    <t>sdesignt@aol.com</t>
  </si>
  <si>
    <t>John Yatcilla</t>
  </si>
  <si>
    <t>marketing@netzsch.com</t>
  </si>
  <si>
    <t>(610) 363-0971</t>
  </si>
  <si>
    <t>Stephen Lattis</t>
  </si>
  <si>
    <t>lattis@omi-industries.com</t>
  </si>
  <si>
    <t>(847) 304-0989</t>
  </si>
  <si>
    <t>norma.mcdonald@ows.be</t>
  </si>
  <si>
    <t>(513) 233-3395</t>
  </si>
  <si>
    <t>Pneumatech, LLC</t>
  </si>
  <si>
    <t>jdonohue@pneumatech.com</t>
  </si>
  <si>
    <t>(262) 658-4300</t>
  </si>
  <si>
    <t>Pneumatech, LLC is a manufacturer of biogas dryers and treatments equipment.</t>
  </si>
  <si>
    <t>Pro-Act Biotech (formally known as Pro-Act Microbial, Inc.) is a developer of anaerobic digesters for small farms. The digester is designed for comprehensive manure treatment to enhance fertilizer value, reduce odor, and collect biogas for on-farm use. Pro-Act provides after-installation services for digester owners and developers to trouble shoot digester problems for a more stable and/or enhanced gas production through its line of custom microbes and other products. Pro-Act Biotech, the leading supplier of bio-augmentation products, provides highly effective waste treatment systems for the concentrated animal feeding operation (CAFO) and the aquaculture industry.</t>
  </si>
  <si>
    <t>Tom Podwell</t>
  </si>
  <si>
    <t>tpodwell@psxllc.com</t>
  </si>
  <si>
    <t>(414) 755-7177</t>
  </si>
  <si>
    <t>Ken Kelley</t>
  </si>
  <si>
    <t>kkelley@jbkweb.com</t>
  </si>
  <si>
    <t>(806) 354-4997</t>
  </si>
  <si>
    <t>Jim McNelly</t>
  </si>
  <si>
    <t>rcm@composter.com</t>
  </si>
  <si>
    <t>(320) 253-4976</t>
  </si>
  <si>
    <t>Dennis Wacker</t>
  </si>
  <si>
    <t>dwacker@roflocompressors.com</t>
  </si>
  <si>
    <t>(920) 574-2654</t>
  </si>
  <si>
    <t>Appleton</t>
  </si>
  <si>
    <t>bob@sagemetering.com</t>
  </si>
  <si>
    <t>(831) 655-4965</t>
  </si>
  <si>
    <t>Pete Calderon</t>
  </si>
  <si>
    <t>pete.calderon@scottequipment.com</t>
  </si>
  <si>
    <t>cadamczyk@spencerturbine.com</t>
  </si>
  <si>
    <t>www.spencerturbine.com</t>
  </si>
  <si>
    <t>(860) 688-8361</t>
  </si>
  <si>
    <t>600 Day Hill Rd</t>
  </si>
  <si>
    <t>Windsor</t>
  </si>
  <si>
    <t>Spencer Turbine Company offers a wide selection of gas boosting blowers to include cast, hermetically sealed, and regenerative units. Capabilities include turn-key, gas filtering, and boosting skids to include all controls.</t>
  </si>
  <si>
    <t>Peter Starz</t>
  </si>
  <si>
    <t>p.starz@streisal.de</t>
  </si>
  <si>
    <t>49-7522-707965-0</t>
  </si>
  <si>
    <t>SUMA America, Inc.</t>
  </si>
  <si>
    <t>Eugene Smith</t>
  </si>
  <si>
    <t>gene@gosuma.com</t>
  </si>
  <si>
    <t>(312) 945-9049</t>
  </si>
  <si>
    <t>(630) 354-6840</t>
  </si>
  <si>
    <t>855 North Wood Dale Rd., Ste. A</t>
  </si>
  <si>
    <t>Wood Dale</t>
  </si>
  <si>
    <t>SUMA entered the biogas market at its conception in Europe and has grown with it. Today, with subsidiaries, partner companies or representatives in the USA, Canada, Brazil and Thailand, SUMA is a global leader and innovator of mixers and agitators for anaerobic digesters and related applications. SUMA products are installed in thousands of installations in more than 20 countries in Europe, Turkey, the USA, Canada, Brazil, Thailand, Indonesia, South Korea, Japan and China. In North America, SUMA is well established to support its customers, with multiple inventory points as well as factory trained service personnel. Based on decades of experience and dedication to the biogas market, SUMA provides customers with the most reliable and cost effective mixing solutions possible.</t>
  </si>
  <si>
    <t>Trident Processes LLC</t>
  </si>
  <si>
    <t>kerry.doyle@tridentprocesses.com</t>
  </si>
  <si>
    <t>www.tridentprocesses.com</t>
  </si>
  <si>
    <t>Sumas</t>
  </si>
  <si>
    <t>Trident Processes LLC has developed the Trident Nutrient Recovery System, an award winning manure management process that is now commercially installed on farms in Canada and the USA. The system provides a complete manure management solution for farmers including many benefits that reduce overall manure operation costs, including: concentrated nutrients for export, bedding fiber and clean water for reuse and reduced transportation and handling costs.</t>
  </si>
  <si>
    <t>U.S. Screen Company</t>
  </si>
  <si>
    <t>Al Tejada</t>
  </si>
  <si>
    <t>altejada@us-screen.com</t>
  </si>
  <si>
    <t>www.us-screen.com</t>
  </si>
  <si>
    <t>(678) 918-0556</t>
  </si>
  <si>
    <t>(877) 329-5614</t>
  </si>
  <si>
    <t>P.O. Box 27</t>
  </si>
  <si>
    <t>Wellington</t>
  </si>
  <si>
    <t>Mike Panther</t>
  </si>
  <si>
    <t>mpanther@chopperpumps.com</t>
  </si>
  <si>
    <t>(360) 249-6155</t>
  </si>
  <si>
    <t>Carolyn Fries</t>
  </si>
  <si>
    <t>carolyn@vincentcorp.com</t>
  </si>
  <si>
    <t>richo@vogelsangusa.com</t>
  </si>
  <si>
    <t>(330) 296-4113</t>
  </si>
  <si>
    <t>(847) 201-3121</t>
  </si>
  <si>
    <t>855 N. Wood Dale, Suite A</t>
  </si>
  <si>
    <t>Wangen America is the North American subsidiary of a German-based manufacturer that is the biogas market leader with over 7,000 pumps operating in the industry. The pumps convey viscous substrate between digesters as well as feeding separators for separating solid and liquid material. The WANGEN BIO-MIX pump transports solid materials via the jaw hopper and mixes it with liquid from digesters, post-digesters or liquid manure tanks. WANGEN pumps are robust and have been specifically designed to last for a long period of time to reduce maintenance cost.</t>
  </si>
  <si>
    <t>Valerie Sorschak</t>
  </si>
  <si>
    <t>vsorschak@xebecinc.com</t>
  </si>
  <si>
    <t>Dick Nelles</t>
  </si>
  <si>
    <t>dnelles@cstindustries.com</t>
  </si>
  <si>
    <t>(815) 756-1659</t>
  </si>
  <si>
    <t>Octaform</t>
  </si>
  <si>
    <t>Lee Drever</t>
  </si>
  <si>
    <t>(604) 408 0558</t>
  </si>
  <si>
    <t>Vancouver</t>
  </si>
  <si>
    <t>V6C1N5</t>
  </si>
  <si>
    <t>Octaform is a PVC, stay-in-place concrete forming system that is ideal for the intense demands of anaerobic digestion. In one step, Octaform forms and protects concrete, leaving a built-in, watertight, and corrosion-resistant finish that is perfect for biogas tanks.</t>
  </si>
  <si>
    <t>biocycle@jgpress.com</t>
  </si>
  <si>
    <t>Howard Brockhouse</t>
  </si>
  <si>
    <t>service@bbiinternational.com</t>
  </si>
  <si>
    <t>(701) 746-5367</t>
  </si>
  <si>
    <t>njb7@cornell.edu</t>
  </si>
  <si>
    <t>(716) 852-3802</t>
  </si>
  <si>
    <t>acwilkie@ufl.edu</t>
  </si>
  <si>
    <t>cpark@ecs.umass.edu</t>
  </si>
  <si>
    <t>David Specca</t>
  </si>
  <si>
    <t>specca@aesop.rutgers.edu</t>
  </si>
  <si>
    <t>(609) 499-3600</t>
  </si>
  <si>
    <t>(609) 499-3647</t>
  </si>
  <si>
    <t>Bordentown</t>
  </si>
  <si>
    <t>The Rutgers University EcoComplex Research and Development Center has expertise in biogas cleanup, alternative energy, biogas to fuel technologies, and cogeneration especially for greenhouse production. They can provide consulting services for project development.</t>
  </si>
  <si>
    <t>U.S. Screen Company manufactures and distributes a variety of screens for various applications and industries. One of our offerings is original equipment manufacturer (OEM) replacement screens for all brands of screw press separators. Based in Wellington, Ohio, we offer customers valuable cost savings on replacement since we are factory direct.</t>
  </si>
  <si>
    <t>Schwing Bioset, Inc.</t>
  </si>
  <si>
    <t>Chuck Wanstrom</t>
  </si>
  <si>
    <t>marketing@schwingbioset.com</t>
  </si>
  <si>
    <t>www.schwingbioset.com</t>
  </si>
  <si>
    <t>(715) 247-3438</t>
  </si>
  <si>
    <t>350 SMC Drive</t>
  </si>
  <si>
    <t>Somerset</t>
  </si>
  <si>
    <t>Raincountry Industrial LLC</t>
  </si>
  <si>
    <t>Michael Rodriguez</t>
  </si>
  <si>
    <t>contact@raincountryindustrial.com</t>
  </si>
  <si>
    <t>http://raincountryindustrial.com</t>
  </si>
  <si>
    <t>(360) 386-4504 x 700</t>
  </si>
  <si>
    <t>(360) 251-1220</t>
  </si>
  <si>
    <t>P.O. Box 187</t>
  </si>
  <si>
    <t>Dealer / Agent for SUMA biogas system agitators and Air Phaser non-thermal odor control equipment in WA, OR, ID and northern CA.</t>
  </si>
  <si>
    <t>Sandra Dunphy</t>
  </si>
  <si>
    <t>sandra.dunphy@weaver.com</t>
  </si>
  <si>
    <t>(832) 320-3218</t>
  </si>
  <si>
    <t>(713) 850-1673</t>
  </si>
  <si>
    <t>California Power Partners, Inc. (Calpwr) is a total turn-key provider of services to the distributed generation and cogeneration industry. Calpwr's services include financial and technical analysis, engineering, equipment supply, project management, construction, financing, operations and maintenance, etc.</t>
  </si>
  <si>
    <t>Using a partnership model, CCI BioEnergy's (CCI) mission is to assemble teams to design, build, operate, and sell, in any combination, projects that recover the value in residential, commercial, and agricultural organic wastes. The solution nucleus, the BTA® Process, is a robust technology platform that integrates industry leading pre-processing systems with proven methods of AD and the by-product utilization systems.</t>
  </si>
  <si>
    <t>Kompogas AG developed an anaerobic process for the fermentation of biogenous yard and kitchen waste combined with energy production. Waste recycling using the Kompogas process offers numerous advantages. The end products obtained from the process include CO2-neutral renewable energy (biogas), as well as high-quality compost and liquid fertilizer. The biogas recovered provides energy in the form of heat, electric power, and vehicle fuel.</t>
  </si>
  <si>
    <t xml:space="preserve">The AgSTAR Program produces this Vendor Directory to assist livestock producers and others involved in developing anaerobic digestion systems to identify consultants, designers, developers, equipment vendors, and other providers of biogas energy services.
If you are in the planning stages of a biogas recovery system, we recommend you use the Vendor Directory as project development tools to begin the initial project planning process to increase the potential for success. </t>
  </si>
  <si>
    <t xml:space="preserve">* Commodity Organizations represent the interests of a specific crop or livestock commodity. Commodity organizations generally are involved in marketing or lobbying activities.
* Consultants provide a variety of services related to biogas recovery systems, including feasibility analyses (e.g., technical, economic, and financial), nutrient management planning, system design, and environmental impact and regulatory assessments.
* Developers design and install biogas recovery systems for livestock and other industries. In many cases, these are “turn-key” system developers who provide consultant services as part of the development package.
* Financing Specialists provide loans for biogas projects, funding on-farm biogas systems for profit, and brokering the sale of carbon offsets and renewable energy certificates. </t>
  </si>
  <si>
    <t>* Energy Service Providers are independently owned municipal or co-operative electricity or natural gas companies that have an interest in providing biogas energy to customers. 
* Manufacturers/Distributors include entities that manufacture, distribute, and in some cases install equipment used in biogas recovery systems, including covers, engines, tanks, and other system components.
* Publishers distribute journals and reports of interest to farm owners and others interested in biogas recovery systems.
* Universities are educational institutions, including land grant colleges and universities, involved in developing and demonstrating on-farm biogas recovery systems and technologies.</t>
  </si>
  <si>
    <t>The Vendor Directory is not all inclusive. We will update the Vendor Directory regularly as we learn of new businesses in the livestock waste market. These updates will be posted on the AgSTAR website, along with other AgSTAR products. 
If you wish to be included in the Vendor Directory, or want to update any information, please visit:
www2.epa.gov/agstar/forms/contact-agstar-program.
The information in this Directory was provided by the listed organizations, and EPA does not guarantee the accuracy of the information. Inclusion in this Directory does not imply endorsement of any listed organization. All users of this Directory should employ due diligence before entering into a contract with any of the listed organizations.</t>
  </si>
  <si>
    <t>AgSTAR VENDOR DIRECTORY: 
DEVELOP AGRICULTURAL BIOGAS RECOVERY SYSTEMS
Updated as of June 2016</t>
  </si>
  <si>
    <t>Organization Name
Updated as of June 2016</t>
  </si>
  <si>
    <t>State/ Province</t>
  </si>
  <si>
    <t>2G Energy</t>
  </si>
  <si>
    <t>Manufacturer/Distributor of Engines</t>
  </si>
  <si>
    <t>m.turwitt@2g-usa.com</t>
  </si>
  <si>
    <t>http://www.2g-energy.com</t>
  </si>
  <si>
    <t>2G CENERGY Power Systems Technologies Inc. is a U.S. manufacturer of advanced biogas combined heat and power (CHP) cogeneration systems. 2G CENERGY is part of the 2G ENERGY AG Group, the largest biogas energy conversion system manufactures in Germany, publically traded at the Stock Exchange. The company's CHP cogeneration power plants guarantee extreme high energy efficiency, extracted and generated from biogas, landfill gas, sewage gas, coal mine gas, and natural gas. With more than 3,500 biogas CHP systems supplied and in operation, 2G CENERGY offers integrated and commercially attractive solutions, highly efficient biogas power plants, and unmatched experience in the farm digester biogas market. As leading manufacturer 2G CENERGY provides technologically advanced and clean systems to generate electricity and heat, while reducing CO2 emissions and greenhouse gases. All plants are of modular design and manufactured "plug &amp; play connection-ready."</t>
  </si>
  <si>
    <t>Consultant</t>
  </si>
  <si>
    <t>Tad Christopher Cooper</t>
  </si>
  <si>
    <t>http://www.acterragroup.com</t>
  </si>
  <si>
    <t>(319) 377-6357</t>
  </si>
  <si>
    <t>319-377-0075</t>
  </si>
  <si>
    <t>52302</t>
  </si>
  <si>
    <t>Developer</t>
  </si>
  <si>
    <t>Consultant; Developer</t>
  </si>
  <si>
    <t>Renato O'Neal</t>
  </si>
  <si>
    <t>Advance Design Consultants, Inc. (ADC) is a leader in meticulous design and engineering for the public and private sectors. Their dedication to creative problem solving and exemplary client service using "Advance" Technology makes them a trusted and repeated partner to its clients. Their attention to details shows in the fact that they have less than 1% in construction change orders. Since 1984, ADC has been providing not only engineering and detail designs, but quality facility surveys, preparation of studies, permitting process cost estimates, and construction support services. ADC engineers are dedicated to providing the very best design solutions from initial design to final completion to fulfill your company's needs.</t>
  </si>
  <si>
    <t>S79 W16459 Woods Road</t>
  </si>
  <si>
    <t>Manufacturer/Distributor of Components</t>
  </si>
  <si>
    <t>Terry Schartel</t>
  </si>
  <si>
    <t>cabatasti@aol.com</t>
  </si>
  <si>
    <t>+(27) 217013365</t>
  </si>
  <si>
    <t>9b Bell Crescent Close Westlake Business Park</t>
  </si>
  <si>
    <t>7945</t>
  </si>
  <si>
    <t>Richard Vetter</t>
  </si>
  <si>
    <t>rvagribio@aol.com</t>
  </si>
  <si>
    <t>60123</t>
  </si>
  <si>
    <t>John George</t>
  </si>
  <si>
    <t>http://www.agengineering.com</t>
  </si>
  <si>
    <t>66779</t>
  </si>
  <si>
    <t>chuckhelmke@agriculturesolar.com</t>
  </si>
  <si>
    <t>Agriculture Energies integrates renewable energy technologies to create a renewable energy system appropriate to each customer's particular electrical power needs. Agriculture Energies' products and services cover the analysis, development, manufacture, integration, installation, operation, service, and marketing of complete renewable energy systems. Agriculture Energies renewable energy system components include solar, bio-diesel, biomass, anaerobic digestion, geothermal, thermal electric generation, hydrogen generation, and hydrogen fuel cell technology. They specialize in "global" consulting and project system development using solar, waste utilization, and greenhouse farming technologies, especially for supported agriculture. They have experience with the design and implantation of: Solar Photovoltaic Systems; Solar to Steam for Power Generation; Solar to Hot Water Systems; Biogas Power Plants; Geothermal Power Plants; and will continue to strive for efficient designs that impact the world</t>
  </si>
  <si>
    <t>Agriment Services, Inc. was founded in 1994 to administer technical assistance to producers as they cope with transition regarding the regulatory process. As a waste management consulting firm Agriment Services is prepared to confront transitions related to the needs of producers. Since the inception of the company, Agriment Services has assisted hundreds of swine and poultry producers throughout the Midwest, North Carolina, and Virginia, with one common goal in mind, Remaining in Compliance. Agriment Services has over 16 years of experience in the field of animal waste management and is on the cutting edge of animal waste management systems.</t>
  </si>
  <si>
    <t>Lawson Safley</t>
  </si>
  <si>
    <t>Agri-Waste Technology, Inc. (AWT) is licensed to provide engineering services in 38 states throughout the country. It maintains a full-time staff consisting of engineers, agronomists, licensed soil scientists, Technical Service Providers (TSP), and Geographic Information System (GIS)/Global Positioning System (GPS) mapping specialists. Over the past several years, AWT has worked effectively with over 350 producers in developing Comprehensive Nutrient Management Plans (CNMP) for the Natural Resources Conservation Service (NRCS) in various states. AWT also has specialized experience and technical competence in manure nutrient management, designing, handling, storage, and transfer. AWT has been certified through the Chicago Climate Exchange (CCX) as an approved verifier for greenhouse gas offset projects. AWT has significant experience with digester projects including design specifications, greenhouse gas offsets consulting, and carbon credit verifications.</t>
  </si>
  <si>
    <t>Burkhard Meiners</t>
  </si>
  <si>
    <t>John Hoffmann</t>
  </si>
  <si>
    <t>Air Products and Chemicals, Inc. offers a broad portfolio of gas products, technologies, and engineering expertise that can help improve the productivity, economics, and safety of many bioenergy processes. Whether involved with an existing operation or developing a new project, they can help. As one of the world's leading suppliers of oxygen, nitrogen, hydrogen, and other industrial gases, Air Products and Chemicals, Inc. can apply their know-how in combustion and gasification, cryogenics, gas clean-up and separations, power generation, and process optimization. Their Prism Membrane modules employ hollow fiber membranes which selectively separate methane from carbon dioxide molecules, providing a robust and dependable method of upgrading biogas streams to high purity methane.</t>
  </si>
  <si>
    <t>Energy Service Provider</t>
  </si>
  <si>
    <t>{Unknown}</t>
  </si>
  <si>
    <t>(866) 255-4268</t>
  </si>
  <si>
    <t>222 West Washington Avenue P.O. Box 77007</t>
  </si>
  <si>
    <t>53701-1007</t>
  </si>
  <si>
    <t>Headquartered in Madison, Wisconsin, Alliant Energy Corporation is a growing energy-service provider with operations in the United States and abroad. The company provides electric, natural gas, water, and steam services to nearly three million customers worldwide.</t>
  </si>
  <si>
    <t>Zack Hedrington</t>
  </si>
  <si>
    <t>Kenneth Tyger</t>
  </si>
  <si>
    <t>Anaergia Inc.</t>
  </si>
  <si>
    <t>L7L 4X5</t>
  </si>
  <si>
    <t>Paul Wells</t>
  </si>
  <si>
    <t>Avatar Energy LLC</t>
  </si>
  <si>
    <t>Erin Wood</t>
  </si>
  <si>
    <t>94596</t>
  </si>
  <si>
    <t>BalanceCO2</t>
  </si>
  <si>
    <t>selvakumardm@gmail.com</t>
  </si>
  <si>
    <t>http://www.balanceco2.com</t>
  </si>
  <si>
    <t>19808</t>
  </si>
  <si>
    <t>BDI BioEnergy International AG is market and technology leader in the construction of customized BioDiesel plants using the Multi-Feedstock Technology the company has developed itself, which can manufacture BioDiesel from different raw materials, such as Vegetable Oils, Used Cooking Oils and Animal Fats. BDI has specialized in the development of technologies that make optimum use of resources in the industrial processing of by- and waste products ever since it was established in 1996 and owns an extensive patent portfolio that has resulted from its in-house research and development activities. As a leading constructor of special plants, BDI also supplies efficient plant concepts in the "from waste to value" field that are designed to produce BioGas from industrial and municipal waste. The range of services includes public authority, basic and detailed engineering, installation and start-up as well as after-sales support.</t>
  </si>
  <si>
    <t>Taoreed Badmus</t>
  </si>
  <si>
    <t>Commodity Organization</t>
  </si>
  <si>
    <t>Publisher</t>
  </si>
  <si>
    <t>Rill Miller</t>
  </si>
  <si>
    <t>(610) 967-1345</t>
  </si>
  <si>
    <t>BIOFerm Energy Systems</t>
  </si>
  <si>
    <t>http://www.biofermenergy.com/</t>
  </si>
  <si>
    <t>440 Science Drive, Suite 300</t>
  </si>
  <si>
    <t>53711</t>
  </si>
  <si>
    <t>BIOFerm Energy Systems, a Viessmann Company, is a world leader in the development of dry fermentation renewable energy facilities. BIOFerm designs and constructs anaerobic digestion plants that use unique dry fermentation technology to produce biogas. Biogas can be utilized in a wide array of energy generation applications (heat, electric, fuel). Because organic waste and biomass are the primary inputs, energy is recovered from untapped sources creating carbon neutral energy production and waste management solutions.</t>
  </si>
  <si>
    <t>Biogas Energy, Inc.</t>
  </si>
  <si>
    <t>bgannon@biogas-energy.com</t>
  </si>
  <si>
    <t>http://www.biogas-energy.com/site/index.html</t>
  </si>
  <si>
    <t>815 301 3432</t>
  </si>
  <si>
    <t>5784 East Green Lake Way N</t>
  </si>
  <si>
    <t>98103</t>
  </si>
  <si>
    <t>BioGreen Engineering, LLC</t>
  </si>
  <si>
    <t>32839</t>
  </si>
  <si>
    <t>Bio-Methatech Canada, Inc. is a renewable energy company that designs, builds, installs, and supports the LIPP digester technology. The LIPP technology has over 35 years of operational experience and 500+ biogas systems in farming, food waste, and municipal waste water industries in 80 countries worldwide. The LIPP patented construction process enables the automated and efficient installation of high-quality digester systems that have a long service life. The unique LIPP methanization technology allows for continuous and uninterrupted operation focused on maximizing the delivery of a system's various product revenue streams.</t>
  </si>
  <si>
    <t>Ryan Johnston</t>
  </si>
  <si>
    <t>Brawler Industries</t>
  </si>
  <si>
    <t>Manufacturer/Distributor of Covers</t>
  </si>
  <si>
    <t>mwaltner@brawler.com</t>
  </si>
  <si>
    <t>Brawler Industries is a leading manufacturer and fabricator of reinforced and non-reinforced polyethylene covers and liners for biogas systems and other agricultural applications. With more than 35 years of experience and vast installer base, Brawler Industries can handle projects of any size and complexity.</t>
  </si>
  <si>
    <t>Brendle Group is an environmentally focused engineering consulting firm that leads by example, inspiring and empowering people to make thoughtful choices about the resources they use and helping them create realistic road maps for sustainability. Founded in Fort Collins, Colorado in 1996, Brendle Group serves clients nationwide, leveraging the strength of what its clients do well with their sincere desire to do more for people, profit, and planet. Brendle Group offers years of experience designing, building, and operating on-farm anaerobic digesters. Expertise includes feedstock analysis, preliminary design, permitting and financing support, design review, and operational guidance. Brendle Group staff conducted numerous feasibility studies and performed technical and economic due diligence of European digester technologies.</t>
  </si>
  <si>
    <t>Martin Anderson</t>
  </si>
  <si>
    <t>Brugg Pipesystems, LLC</t>
  </si>
  <si>
    <t>Kelly Crellin</t>
  </si>
  <si>
    <t>1801 Parrish Drive</t>
  </si>
  <si>
    <t>30161</t>
  </si>
  <si>
    <t>Rene Flores</t>
  </si>
  <si>
    <t>http://www.capstoneturbine.com/</t>
  </si>
  <si>
    <t>(818) 734-1090</t>
  </si>
  <si>
    <t>91311</t>
  </si>
  <si>
    <t>(561) 953-8961</t>
  </si>
  <si>
    <t>http://www.cat.com</t>
  </si>
  <si>
    <t>3701 State Road 26 East</t>
  </si>
  <si>
    <t>47905</t>
  </si>
  <si>
    <t>Cat Financial - Power Finance Division</t>
  </si>
  <si>
    <t>Financing Specialist</t>
  </si>
  <si>
    <t>paul.owen@cat.com</t>
  </si>
  <si>
    <t>37203</t>
  </si>
  <si>
    <t>Cavanaugh &amp; Associates</t>
  </si>
  <si>
    <t>http://www.cavanaughsolutions.com</t>
  </si>
  <si>
    <t>28403</t>
  </si>
  <si>
    <t>Martin Lensink</t>
  </si>
  <si>
    <t>info@cemeng.ca</t>
  </si>
  <si>
    <t>CEM Engineering provides the following services: energy audits; Proof-of-Concept Assessments (POCA) (both technical and economic); identification and implementation of Energy Management Opportunities (EMO); sub-metering of gas, power, and thermal use (within load centers); feasibility studies (including detailed financial analysis); capital cost estimates; conceptual and preliminary engineering (including high voltage electrical interconnect); preparation of design-build, turn-key specifications and bid evaluations; owners-engineer services (such as due diligence and fatal flaw analysis); implementation alternatives (risk/reward, construction, financing, fuel management and procurement); short-circuit analysis, arc flash studies, and protective device coordination using EasyPower® software.</t>
  </si>
  <si>
    <t>Peter Gallegos</t>
  </si>
  <si>
    <t>pgallegos@cgpresourcesllc.com</t>
  </si>
  <si>
    <t>(800) 842-4279 ; (630) 834-6000</t>
  </si>
  <si>
    <t>530 Santa Rosa Drive</t>
  </si>
  <si>
    <t>Des Plaines</t>
  </si>
  <si>
    <t>60018</t>
  </si>
  <si>
    <t>Sylke Chesterfield</t>
  </si>
  <si>
    <t>Chesterfield Associates has been active in the biogas arena since 2001. Chesterfield Associates assists its clients in their marketing and communications efforts. They facilitate cross-cultural communications; represent their clients at industry events; establish and maintain industry and customer relationships; assist in the development of projects; educate interested parties; engage in grant writing; manage grant applications; and provide other marketing and communication activities.</t>
  </si>
  <si>
    <t>Alana O'Connell Ruegg</t>
  </si>
  <si>
    <t>Benjamin Strehler</t>
  </si>
  <si>
    <t>info@chfourbiogas.com</t>
  </si>
  <si>
    <t>CH Four Biogas, Inc offers all services necessary for effective project development, implementation, and operation. Services include site assessment, feasibility studies, permitting, design, construction, and operational support. With its proprietary modeling software, the company further provides feedstock optimization and digester rescue services, as well as feedstock sourcing and system financing through its partner companies. Implementation methods include all variations of design/build/own/operate. CH Four's expertise is grounded in more than 20 years of European and 20 years of North American biogas experience. The company is headquartered in Ottawa, has offices in British Columbia and representatives in the United States.</t>
  </si>
  <si>
    <t>admin@cwtiusa.com</t>
  </si>
  <si>
    <t>Climate Action Reserve</t>
  </si>
  <si>
    <t>http://www.climateactionreserve.org</t>
  </si>
  <si>
    <t>(213) 891-1444</t>
  </si>
  <si>
    <t>90071</t>
  </si>
  <si>
    <t>The Climate Action Reserve is a national offsets program working to ensure integrity, transparency, and financial value in the U.S. carbon market. It does this by establishing regulatory-quality standards for the development, quantification and verification of greenhouse gas (GHG) emissions reduction projects; issuing carbon offset credits generated from such projects; and tracking the transaction of credits over time in a transparent, publicly- accessible system. The Reserve's Livestock Project Protocol and Organic Waste Digestion Protocol allow for the generation of credits by projects that install new biogas control systems to digest livestock manure, MSW food waste, and certain other agro-industrial wastewater streams. There is also a version of the Livestock protocol for use in Mexico, and one under development for Canada.</t>
  </si>
  <si>
    <t>Climate Options Group (COg)</t>
  </si>
  <si>
    <t>info@climateoptionsgroup.com</t>
  </si>
  <si>
    <t>http://www.climateoptionsgroup.com</t>
  </si>
  <si>
    <t>21231</t>
  </si>
  <si>
    <t>Artemas Holmes</t>
  </si>
  <si>
    <t>jhaelzle@craworld.com</t>
  </si>
  <si>
    <t>(519) 725-1158</t>
  </si>
  <si>
    <t>93720</t>
  </si>
  <si>
    <t>Conestoga-Rovers &amp; Associates (CRA) provides comprehensive, multi-disciplinary services in the areas of engineering, environmental consulting, construction, and information technology (IT). CRA offers a unique blend of technical expertise and project experience in technology evaluation/assessment and engineering design of anaerobic digestion and biogas collection, upgrading/treatment, and utilization systems for the municipal, agricultural, and food processing sectors. Supporting these areas of endeavor are CRA's considerable experience in landfill gas handling/utilization, waste pretreatment, energy production, municipal waste/wastewater treatment, air emissions, and economic analysis.</t>
  </si>
  <si>
    <t>http://www.consortiumcapital.com</t>
  </si>
  <si>
    <t>(202) 333-9000</t>
  </si>
  <si>
    <t>20007</t>
  </si>
  <si>
    <t>University</t>
  </si>
  <si>
    <t>Nellie Brown</t>
  </si>
  <si>
    <t>Main Street, Suite 1200</t>
  </si>
  <si>
    <t>Manufacturer/Distributor of Tanks</t>
  </si>
  <si>
    <t>Tom Koch</t>
  </si>
  <si>
    <t>tkoch@curtisengine.com</t>
  </si>
  <si>
    <t>Consultant; Manufacturer/Distributor of Covers</t>
  </si>
  <si>
    <t>DLS EnviroSolutions Inc. (DLS) is a full service digester development company serving the North American market place. DLS is actively involved in all stages of the development process, including project feasibility, system design, engineering, construction, system service, and biological support. The DLS approach to digester design/construction/support is centered on the operator, whereby DLS provides the level of support required to bridge the operator's comfort level and ensure the successful realization of the plant's performance specifications.</t>
  </si>
  <si>
    <t>Daniel Kraut</t>
  </si>
  <si>
    <t>+34-98-551-1060</t>
  </si>
  <si>
    <t>EC Applications, Inc.</t>
  </si>
  <si>
    <t>cfore@ecapplications.com</t>
  </si>
  <si>
    <t>http://www.ECApplications.com</t>
  </si>
  <si>
    <t>92868</t>
  </si>
  <si>
    <t>John Ingersoll</t>
  </si>
  <si>
    <t>Timothée Lazaroo</t>
  </si>
  <si>
    <t>t.lazaroo@ecosur-america.com</t>
  </si>
  <si>
    <t>http://ecosur-america.com/</t>
  </si>
  <si>
    <t>+(33) 1 45 05 27 02</t>
  </si>
  <si>
    <t>75116</t>
  </si>
  <si>
    <t>50 Square Dr. Suite 200</t>
  </si>
  <si>
    <t>Ecovation, Inc. delivers treatment of organic waste streams using proprietary and patented technologies that create opportunities for renewable energy utilization. Methane gas produced by the company's patented process is used at its treatment sites to operate boilers that heat wastewater for treatment. The methane can also be cleaned and used as a natural gas alternative.</t>
  </si>
  <si>
    <t>Efficient Energy is a renewable energy consultancy that acts as a client advocate for substantial projects where the energy cost savings pay the systems costs in less than 5 years.</t>
  </si>
  <si>
    <t>http://www.eisenmann.us.com/</t>
  </si>
  <si>
    <t>60014</t>
  </si>
  <si>
    <t>EISENMANN Corporation's proprietary BIOGAS technology utilizes anaerobic digestion to convert high solid waste organics to biogas. The biogas can either be directed to a combined heat and power (CHP) system to produce electrical power or it can be cleaned/compressed and fed into the natural gas pipeline or utilized as a transportation fuel alternative.</t>
  </si>
  <si>
    <t>http://www.electrigaz.com</t>
  </si>
  <si>
    <t>(819) 840-3859</t>
  </si>
  <si>
    <t>EMG's Environmental Services include wastewater treatment services anaerobic treatment systems, aerobic treatment systems, and wastewater characterization &amp; treatability studies. EMG has the advanced technical knowledge and expertise to ensure successful application of the Anaerobic Fluidized-Bed Digester (AFBD) technology by providing turnkey services.</t>
  </si>
  <si>
    <t>Environmental Credit Corporation</t>
  </si>
  <si>
    <t>Sharad S. Deshpande</t>
  </si>
  <si>
    <t>http://www.envcc.com</t>
  </si>
  <si>
    <t>60510</t>
  </si>
  <si>
    <t>Herman Miller</t>
  </si>
  <si>
    <t>hpmiller3d@aol.com</t>
  </si>
  <si>
    <t>Dennis Burke</t>
  </si>
  <si>
    <t>Dennis Shanklin</t>
  </si>
  <si>
    <t>http://www.environmentalfabrics.com</t>
  </si>
  <si>
    <t>29053</t>
  </si>
  <si>
    <t>Environmental Products &amp; Technologies Corporation's (EP&amp;T) Closed-loop Organics Management System (CLOMS) technology is a combination of patented and licensed technologies that use anaerobic digestion and bioreactor technology to take organic feedstock (manure, food waste, waste oils, and greases) to generate biogas (methane) which is conditioned and injected into the utility gas line distribution system or can be delivered to third party buyer via tube trailers. The solids from the CLOMS technology process are made into organic certified compost for commercial and residential use. The CLOMS creates renewable energy from a base source that is available 24 hours a day, seven days a week, every day of the year.</t>
  </si>
  <si>
    <t>Burt Tribble</t>
  </si>
  <si>
    <t>Gregory Burns</t>
  </si>
  <si>
    <t>Steven Stokke</t>
  </si>
  <si>
    <t>http://www.fageninc.com</t>
  </si>
  <si>
    <t>56241</t>
  </si>
  <si>
    <t>Jeff Pankonie</t>
  </si>
  <si>
    <t>http://www.firestonebpco.com</t>
  </si>
  <si>
    <t>46024</t>
  </si>
  <si>
    <t>Robert Coulter and his partners have introduced the process of viewing waste generated from one process as an energy or food source for another, providing environmentally friendly methods to the agricultural community. They called this technique "the closed loop." In 2003, Mr. Coulter as part of a team completed a Manure Management study on behalf of Canadian Forage, using Canadian Agricultural and Rural Diversification - Saskatchewan district grants. This report evaluated three manure management styles: covered lagoons, anaerobic digestion, and composting. Robert Coulter is an environmental pioneer with significant name recognition in the field of agricultural ecology. He has steadfastly evolved the ECC business model for carbon credits trading over many years, beginning with his early environmental work in 1999 and gradually refining his systems and procedures to meet the needs of a rapidly expanding global industry.</t>
  </si>
  <si>
    <t>FlexEnergy, Inc.</t>
  </si>
  <si>
    <t>http://www.flexenergy.com</t>
  </si>
  <si>
    <t>9400 Toledo Way</t>
  </si>
  <si>
    <t>92618</t>
  </si>
  <si>
    <t>Biogas Flotech Services NA Ltd. and its subsidiary Greenlane Biogas are the leading worldwide developer and supplier of technology for upgrading biogas to renewable natural gas for use in pipelines and vehicle fuel. Flotech has more than 20 years of experience upgrading biogas, with installations in Canada, France, Germany, Iceland, Japan, New Zealand, South Korea, Spain, Sweden, and the United States. Flotech's process uses a water scrubber process in combination with our proprietary PSA / TSA system to reliably deliver high quality biomethane. Flotech also backs up it systems with the most comprehensive guarantees available in the market.</t>
  </si>
  <si>
    <t>Fluid Components International (FCI)</t>
  </si>
  <si>
    <t>http://www.FluidComponents.com</t>
  </si>
  <si>
    <t>1755 La Costa Meadows Drive</t>
  </si>
  <si>
    <t>92078</t>
  </si>
  <si>
    <t>819 marble hill road</t>
  </si>
  <si>
    <t>Kim Imbro</t>
  </si>
  <si>
    <t>46062</t>
  </si>
  <si>
    <t>Larry Fradkin</t>
  </si>
  <si>
    <t>http://www.futureenviroassets.com</t>
  </si>
  <si>
    <t>45215</t>
  </si>
  <si>
    <t>Mac McCreless</t>
  </si>
  <si>
    <t>(720) 889-9470</t>
  </si>
  <si>
    <t>Mihalis Salmatanis</t>
  </si>
  <si>
    <t>http://www.gticovers.com</t>
  </si>
  <si>
    <t>E3B 6E9</t>
  </si>
  <si>
    <t>Converting biogas into energy has been a cornerstone of GTI's business for over thirty years. Several custom-designed cover types are offered including floating gas collection covers, structurally supported, and suspended. GTI designs, fabricates, installs, and maintains complete cover and liner systems. These are installed on agricultural, municipal, and industrial wastewater treatment plants, tanks, and lagoons at sites around the world. U.S. Address: 5150 Race Court Denver, CO 80216 p: 855.484.4630</t>
  </si>
  <si>
    <t>Kinza {Unknown}</t>
  </si>
  <si>
    <t>Michael Mitariten</t>
  </si>
  <si>
    <t>Robin Dahlheim</t>
  </si>
  <si>
    <t>http://gulfcoastgreenenergy.com/</t>
  </si>
  <si>
    <t>1801 7th Street Suite 230</t>
  </si>
  <si>
    <t>77414</t>
  </si>
  <si>
    <t>Gundle/SLT Environmental (GSE) Lining Technology, Inc. is a leading manufacturer and marketer of geosynthetic lining products and services with a worldwide presence. For over 30 years, people around the world have looked to GSE products to make their projects easier and better. With an expansive line of geomembranes, geosynthetic clay liners, geonets, geocomposites, nonwoven geotextiles, concrete protection, and replicated grass turf products, GSE continues to develop solutions to meet customers' varying project requirements.</t>
  </si>
  <si>
    <t>John Martin</t>
  </si>
  <si>
    <t>19947</t>
  </si>
  <si>
    <t>Hangzhou Energy &amp; Environmental Engineering Co., LTD (HEEE)</t>
  </si>
  <si>
    <t>No.118 East Fengqi Road</t>
  </si>
  <si>
    <t>310020</t>
  </si>
  <si>
    <t>Hangzhou Energy &amp; Environmental Engineering Co., Ltd (HEEE) is a leading Chinese biogas company specializing in consulting, planning, constructing and general contracting of large-scale biogas projects as well as developing and manufacturing equipment for biogas plants. HEEE has more than 30 years' experience in the field, and have designed and built over 180 biogas projects over the world, and provided key equipment for 250 projects. HEEE has undertaken 12 national-level projects and obtained 15 state-level, province-level and ministry-level science and technology progress awards.</t>
  </si>
  <si>
    <t>Duane Hanusa</t>
  </si>
  <si>
    <t>mark.loerop@hardhatinc.com</t>
  </si>
  <si>
    <t>HRS Heat Exchangers manufactures and sells heat exchangers for sludge (sludge-water and sludge-sludge for energy recovery), sludge pasteurization, and evaporation technology for concentration of digestate.</t>
  </si>
  <si>
    <t>Industrial &amp; Environmental Concepts, Inc. (IEC) is a leader in design, fabrication, and installation of Floating Covers &amp; Liner Systems. We build gas collection covers for pond-based anaerobic digesters. We also specialize in odor control covers and lining manure basins.</t>
  </si>
  <si>
    <t>Kirk Jeffries</t>
  </si>
  <si>
    <t>Industrial Solutions USA (ISUSA) develops and sells elastomeric linings &amp; coatings that help protect commercial and industrial customers' assets from chemical attack, UV and abrasion. ISUSA has developed a new one component clear polyurethane nano cross-linked hybrid coating that resists UV, chemicals and abrasion. It is formulated for immersion service.</t>
  </si>
  <si>
    <t>Degrémont Technologies Ltd. provides high-performance livestock waste treatment solutions for any size waste flow and virtually any influent condition. They are involved in every stage of a project, from process design to equipment supply to operations training. Careful evaluation of each application means our customers receive the most efficient combination of technology and products at the lowest overall cost. The design engineers look at the entire treatment line to find ways to improve waste treatment efficiency, thus minimizing solids to be disposed and maximizing biogas generation to ensure faster return on investment. They also handle drinking water treatment and wastewater applications like primary, secondary, wastewater reuse, and stormwater management for municipalities around the country. Industries, too, benefit from diverse solutions, including physical-chemical treatment, packed-bed demineralization, ion exchange, reverse osmosis, and aerobic/anaerobic biological systems.</t>
  </si>
  <si>
    <t>Ingersoll Rand Energy Systems</t>
  </si>
  <si>
    <t>Holly Emerson</t>
  </si>
  <si>
    <t>http://energy.ingersollrand.com</t>
  </si>
  <si>
    <t>30 New Hampshire Avenue</t>
  </si>
  <si>
    <t>Portsmouth</t>
  </si>
  <si>
    <t>NH</t>
  </si>
  <si>
    <t>03801</t>
  </si>
  <si>
    <t>Jon M. Going</t>
  </si>
  <si>
    <t>http://www.inland-dda.com</t>
  </si>
  <si>
    <t>(262) 783-8981</t>
  </si>
  <si>
    <t>13015 West Custer Avenue</t>
  </si>
  <si>
    <t>Butler</t>
  </si>
  <si>
    <t>53007</t>
  </si>
  <si>
    <t>fcmiller-iep@rochester.rr.com</t>
  </si>
  <si>
    <t>Innovative Environmental Products provides a patented process for the capture and control of manure nutrients in liquid manure pre or post digestion. They can achieve remarkable manure nutrient and solids reduction. Levels of removal of constituents from the manure in the filtrate include: phosphate 98+% reduction; organic nitrogen 90% reduction; fecal matter 99% reduction; and manure solids &gt;95% reduction.</t>
  </si>
  <si>
    <t>INTEGRITY Ag Systems provides a wide array of customizable clean-tech products, equipment, and solutions for cost-effective manure management. INTEGRITY systems help farmers reduce reliance on non-renewable fossil fuels through anaerobic digester and supporting technology. INTEGRITY systems help farmers more effectively protect surrounding watersheds from nutrient overloading and control odor for better community relations.</t>
  </si>
  <si>
    <t>Intellergy Corp.</t>
  </si>
  <si>
    <t>Terry Galloway</t>
  </si>
  <si>
    <t>intellergy.com</t>
  </si>
  <si>
    <t>6801 Sherwick Drive</t>
  </si>
  <si>
    <t>Intellergy Corp. converts digestate into products such as diesel, JET-A, solvents, wax, as well as hydrogen fuel. Total consumption of digestive stops any land-applied digestate decomposition into methane or nitrous oxide.</t>
  </si>
  <si>
    <t>ISCO Industries is a global customized piping solutions provider based in Louisville, Kentucky. ISCO stocks and sells a wide variety of piping materials and provides solutions for various environmental, geothermal, industrial, landfill, and culvert-lining applications worldwide. Custom fabrication of polyethylene fittings and structures is also offered by ISCO. Fabrication is available for lining tanks, sumps and trenches.</t>
  </si>
  <si>
    <t>hshah@uemgroup.com</t>
  </si>
  <si>
    <t>John Zink Hamworthy Combustion</t>
  </si>
  <si>
    <t>aron.katz@johnzink.com</t>
  </si>
  <si>
    <t>http://www.johnzink.com/</t>
  </si>
  <si>
    <t>(918) 234-1968</t>
  </si>
  <si>
    <t>74116</t>
  </si>
  <si>
    <t>Kadrmas Lee &amp; Jackson Inc.</t>
  </si>
  <si>
    <t>http://www.kljeng.com</t>
  </si>
  <si>
    <t>58501</t>
  </si>
  <si>
    <t>Erik C. Tate</t>
  </si>
  <si>
    <t>(763) 582-1799</t>
  </si>
  <si>
    <t>Kraft Power Corporation</t>
  </si>
  <si>
    <t>http://www.kraftpower.com</t>
  </si>
  <si>
    <t>1000-B Northbrook Parkway</t>
  </si>
  <si>
    <t>Suwanee</t>
  </si>
  <si>
    <t>30024</t>
  </si>
  <si>
    <t>http://www.ces-landtec.com</t>
  </si>
  <si>
    <t>850 South Via Lata Suite 112</t>
  </si>
  <si>
    <t>92324</t>
  </si>
  <si>
    <t>Ram Shrivastava</t>
  </si>
  <si>
    <t>Larsen Engineers offers a broad and diverse range of services including civil and environmental engineering, survey, planning, and energy conservation. It has provided services throughout the northeastern part of the United States. Since the company's inception in 1955, Larsen Engineers has focused on and completed a number of projects related to: anaerobic digestion, energy conservation/ audits, wastewater treatment, site development, and surveying. Larsen Engineers is interested in saving clients' money through sustainable solutions.</t>
  </si>
  <si>
    <t>Chris Cummings</t>
  </si>
  <si>
    <t>Maintenance-free Exteriors authorized sales and installation of Rhino waterproofing membranes for in situ geomembrane pits, tanks, ponds, lagoons, lakes, and more. They offer support for sales, design, building, and renovation. They can do it for clients or set clients up to install their own monolithic liners and coatings. Corrosion prevention with Rhino Membranes are VOC free, monolithic, seamless, UV resistant, sustainable, and last forever. They offer free estimates</t>
  </si>
  <si>
    <t>Martin Energy Group Services, LLC</t>
  </si>
  <si>
    <t>Marcus Martin</t>
  </si>
  <si>
    <t>Martin Energy Group, formerly Martin Machinery, LLC, first entered the bio-gas industry with the design and construction of switchgear to parallel an induction generator to the Utility. Since the first installation of a biogas system, Martin Machinery installed many biogas units in the dairy industry. Additionally, the company supplies Biogas Power generation systems from 35 KW to 2000 KW. In 2004, Martin Machinery started an additional company GEN-TEC, LLC to build Utility Paralleling Switchgear, Engine Control Systems and Custom Switchgear. In 2008, Martin Machinery also started Energy Cube, a gas scrubber and gas handling equipment company. In 2015, Martin Energy Group was formed as Marcus R. Martin completed the company buyout. Martin Energy Group is the same group of people with a greater focus on Complete Power Package Systems for the biogas and natural gas markets: power generation, co-generation, tri-generation and quad-generation. Martin Energy Group also has switchgear, controls, gas handling and scrubbing equipment.</t>
  </si>
  <si>
    <t>Terry Feldmann</t>
  </si>
  <si>
    <t>Maurer-Stutz is a multi-discipline engineering and surveying firm. The firm's agricultural group consists of four agricultural engineers and a certified crop advisor, all of whom have experience with livestock and poultry waste handling, treatment, and storage systems. Its engineers have performed services for planning and design of methane recovery and/or anaerobic treatment systems including experience with feasibility studies and/or designs for dairy and swine systems. Maurer-Stutz has staff specializing in civil, conservation, environmental, geotechnical, structural, transportation, and water/wastewater engineering along with CAD design and land surveying to complement our agricultural services.</t>
  </si>
  <si>
    <t>For over 30 years, Measurement Technology, Ltd (MTL) has been a world leader specializing in the design and manufacture of continuous online biogas analyzers, wireless communications, and surge protection equipment for anaerobic digester plant installations. Instruments manufactured include portable, fixed, and custom built analyzers, complete with sample conditioning systems. As part of the global Cooper Industries Group and our regional offices and global distributor network, we are well positioned to assist customers wherever they may be.</t>
  </si>
  <si>
    <t>Gino Hellizer</t>
  </si>
  <si>
    <t>Stephen Harden</t>
  </si>
  <si>
    <t>pork@mopork.com</t>
  </si>
  <si>
    <t>Developer; Manufacturer/Distributor of Components</t>
  </si>
  <si>
    <t>Edward Reicin</t>
  </si>
  <si>
    <t>(773) 650-6028</t>
  </si>
  <si>
    <t>Developer; Manufacturer/Distributor of Covers</t>
  </si>
  <si>
    <t>4330 La Jolla Village Drive # 340</t>
  </si>
  <si>
    <t>92112</t>
  </si>
  <si>
    <t>Information found at: http://www.manta.com/c/mwf6n8z/mt-energie-usa-inc. The following link suggests this might also be part of a larger, German corporation: http://www.environmental-expert.com/companies/mt-energie-gmbh-co-kg-mt-energie-usa-inc-30353</t>
  </si>
  <si>
    <t>William Lingo</t>
  </si>
  <si>
    <t>Brian KillKelley</t>
  </si>
  <si>
    <t>NETZSCH Pumps North America, LLC is the North American subsidiary of the globally operating group of NETZSCH companies. For over five decades NETZSCH has been manufacturing and supplying NEMO® Progressing Cavity Pumps and TORNADO® Rotary Lobe Pumps, screw pumps, macerators/grinders, dosing systems and accessory equipment for custom built and challenging solutions for your applications. As the world's market leader of Progressive Cavity Pumps our innovative, premium quality products are known and valued all over the world.</t>
  </si>
  <si>
    <t>Andrew Courts</t>
  </si>
  <si>
    <t>courts@ncenergypartners.com</t>
  </si>
  <si>
    <t>Fred Farrand</t>
  </si>
  <si>
    <t>http://pennpowergroup.com/northeast-energy-systems</t>
  </si>
  <si>
    <t>(978) 392-0911</t>
  </si>
  <si>
    <t>19136</t>
  </si>
  <si>
    <t>Northeast Energy Systems is GE Energy's authorized distributors for Jenbacher gas engine systems throughout the northeastern United States and the Caribbean region. Focused exclusively on gaseous fueled engine and power generation systems, Northeast Energy Systems provides comprehensive application, sales engineering, systems integration, and parts and service capabilities.</t>
  </si>
  <si>
    <t>Steve Viny</t>
  </si>
  <si>
    <t>(216) 447-5028</t>
  </si>
  <si>
    <t>James Wallace</t>
  </si>
  <si>
    <t>ldrever@octaform.com</t>
  </si>
  <si>
    <t>http://info.octaform.com/biogas</t>
  </si>
  <si>
    <t>520 - 885 Dunsmuir Street</t>
  </si>
  <si>
    <t>Robert Hamburg</t>
  </si>
  <si>
    <t>www.omega-alpharecycling.com</t>
  </si>
  <si>
    <t>25268</t>
  </si>
  <si>
    <t>Raj Telang</t>
  </si>
  <si>
    <t>Organic Alchemy</t>
  </si>
  <si>
    <t>http://www.organic-alchemy.com</t>
  </si>
  <si>
    <t>Smiths Grove</t>
  </si>
  <si>
    <t>42171</t>
  </si>
  <si>
    <t>Website would not load. Information found at: https://www.linkedin.com/company/organic--alchemy-llc</t>
  </si>
  <si>
    <t>Norma McDonald</t>
  </si>
  <si>
    <t>Russell Davis</t>
  </si>
  <si>
    <t>Michelle Rehmann</t>
  </si>
  <si>
    <t>PacaPower, LLC is a woman-owned small business engaged in consultation for design and development of sustainable renewable energy projects for the Alpaca ranching industry. The principals have innovated approaches for meeting the demands of diverse environmental, energy development, and carbon reduction projects, while adapting to legal, technical and social forces that have generated regulatory change, environmental awareness, and global energy demands. PacaPower's experience teams with the Alpaca ranching community to develop sustainable anaerobic digester projects that will benefit their industry and surrounding agricultural communities. It is PacaPower's vision that the ultimate development of safe, economic, and environmentally friendly Alpaca waste digester projects, that are scalable to ranch requirements or agricultural communities, will bring sustainable green energy projects to support a variety of their state's agricultural sectors and communities.</t>
  </si>
  <si>
    <t>Subodh Das</t>
  </si>
  <si>
    <t>PlanET Biogas USA Inc.</t>
  </si>
  <si>
    <t>http://www.planet-biogas-usa.com/</t>
  </si>
  <si>
    <t>13077</t>
  </si>
  <si>
    <t>The name PlanET stands for "Planning and Application of Energy Technology". PlanET ranks among the leading biogas plant builders worldwide, designing, constructing and servicing more than 300 anaerobic digestion systems. PlanET started more than 10 years ago, and now has over 150 employees, and 300 operating biogas plants.</t>
  </si>
  <si>
    <t>Jim Donohue</t>
  </si>
  <si>
    <t>http://www.pneumatech.com</t>
  </si>
  <si>
    <t>(866) 861-2835</t>
  </si>
  <si>
    <t>1800 Overview Drive</t>
  </si>
  <si>
    <t>Rock Hill</t>
  </si>
  <si>
    <t>29730</t>
  </si>
  <si>
    <t>Positive Energy Alternatives, LLC determines biogas supply; scopes out the project; conducts feasibility analysis; determines digester type; selects equipment; creates a financial pro forma; negotiates the Utility Agreement; obtains environmental and site permits; gains regulatory approval; assists in the research of financing; contracts with engineering, construction, and equipment supply firms; supervises the construction of the digester; identifies potential customers for mulch and fertilizer; and provides equipment maintenance. Positive Energy Alternatives, LLC offers consultancy services and management of anaerobic digesters to farmers and communities. The company performs feasibility studies, farm evaluations and recommendations for farmers and/or organizations interested in biogas technology. Positive Energy Alternatives, LLC also assists farmers and organizations in completing grant applications to state and federal agencies.</t>
  </si>
  <si>
    <t>Shawn Brazo</t>
  </si>
  <si>
    <t>Prime Solutions, Inc., (PSI) is a provider of integrated green-energy design, engineering, sustainability-consulting, and implementation solutions custom-tailored to help its customers achieve their energy efficiency and renewable energy goals. The company operates in the electric utility and the commercial and industrial markets. Its key customers within these markets include utilities as well as electrical cooperatives and a variety of commercial and industrial businesses, in particular, energy intensive businesses such as healthcare and higher education facilities. PSI specializes in helping clients shift to alternative and/or renewable energy sources when it makes financial sense for them to do so. PSI also provides interconnection services to enable clients to make utility connections efficiently and in a timely, cost- effective manner.</t>
  </si>
  <si>
    <t>christag@proactmicrobial.com</t>
  </si>
  <si>
    <t>02885</t>
  </si>
  <si>
    <t>ProSonix, LLC specializes in the design and manufacture of Direct Steam Injection heating solutions for water, slurry, sludge, and aggressive fluids. Their products are capable of handling difficult to pump fluids with high viscosity or high solids, and contain fibrous materials. They have expertise in industrial and municipal wastewater, anaerobic digestion, and biogas recovery.</t>
  </si>
  <si>
    <t>Jon James</t>
  </si>
  <si>
    <t>Ron Alexander</t>
  </si>
  <si>
    <t>Ronald Frobel</t>
  </si>
  <si>
    <t>98223</t>
  </si>
  <si>
    <t>Greg Anderson</t>
  </si>
  <si>
    <t>www.rufco.com</t>
  </si>
  <si>
    <t>RCM International LLC</t>
  </si>
  <si>
    <t>http://www.rcminternationalllc.com</t>
  </si>
  <si>
    <t>94704</t>
  </si>
  <si>
    <t>http://www.realenergy.com</t>
  </si>
  <si>
    <t>(707) 944-2470</t>
  </si>
  <si>
    <t>kylej@regenis.net</t>
  </si>
  <si>
    <t>Salashan Parkway A-102</t>
  </si>
  <si>
    <t>Since 1992, Renewable Carbon Management, LLC has designed and built in-vessel, containerized intermodal based digestion systems, and aerobic and dry anaerobic digesters with heat exchange, for managing a variety of biomass residuals, including wastewater treatment solids, manure, and food scraps</t>
  </si>
  <si>
    <t>Ro-Flo Compressors, LLC</t>
  </si>
  <si>
    <t>http://www.roflocompressors.com</t>
  </si>
  <si>
    <t>(920) 574-2651</t>
  </si>
  <si>
    <t>2540 W. Everett Street</t>
  </si>
  <si>
    <t>54914</t>
  </si>
  <si>
    <t>Ro-Flo Compressors, LLC is the leading supplier of rotary sliding vane compressors to the Oil and Gas, Biogas, and Industrial markets. Ro-Flo's proven designs are in service in over 40 countries. Ro-Flo applications compress the most challenging gas streams in the world's most difficult locations. Ro-Flo's Rapid Ship programs yield same day parts shipments, two-day lead on select compressor models, and best-in-class lead times on build-to-order compressors. Recognized for the ability to handle wet and corrosive gas streams, Ro-Flo is the acknowledged compression technology choice for the "nastiest" gas. Ro-Flo's Rotary Test Center (RTC) is capable of objective performance testing of compressors, pumps, turbo expanders and other equipment. The RTC offers rapid and expert response to test inquiries and projects.</t>
  </si>
  <si>
    <t>dave.kluttz@rollcastenergy.com</t>
  </si>
  <si>
    <t>http://www.rollcastenergy.com</t>
  </si>
  <si>
    <t>301 South Tryon Street Suite 1590</t>
  </si>
  <si>
    <t>28202</t>
  </si>
  <si>
    <t>Rutgers EcoComplex</t>
  </si>
  <si>
    <t>http://ecocomplex.rutgers.edu/</t>
  </si>
  <si>
    <t>1200 Florence-Columbus Road</t>
  </si>
  <si>
    <t>08505</t>
  </si>
  <si>
    <t>Bob Steinberg</t>
  </si>
  <si>
    <t>Sage Metering, Inc. manufactures high performance NIST Traceable Thermal Mass Flow Meters for digester gas, biogas, and landfill gas. The popular Sage Prime Flow Meter is easy to install and provides a display of instantaneous flow rate, totalized flow (consumption), and temperature; as well as 4-20 ma outputs of flow rate, pulsed outputs of totalized flow, and modbus® communication. Sage has many unique features and diagnostics, such as an in situ "field zero calibration check" that takes only one minute to check the sensor's performance, to verify that the sensor is clean, and to assure that there is no shift or drift in the flow meter. In addition, the Sage technology has tremendous sensitivity with negligible pressure drop, and hence can detect extremely low flow rates, typical of landfill gas and biogas applications. Sage Flow Meters feature a turn down of at least 100 to 1 with resolution of 1000 to 1.</t>
  </si>
  <si>
    <t>Elizabeth A. Kress</t>
  </si>
  <si>
    <t>(843) 761-4110</t>
  </si>
  <si>
    <t>One Riverwood Drive</t>
  </si>
  <si>
    <t>(715) 247-3433</t>
  </si>
  <si>
    <t>54025</t>
  </si>
  <si>
    <t>Schwing Bioset offers digestate handling and treatment technologies inclusive of screw press dewatering, nutrient recovery, piston pump and screw conveyance, sliding frame and live bottom storage, and fluid bed drying. Phosphorous precipitation into struvite prevents unwanted accumulation in digesters, clogging of pipes, and scaling inside equipment, preventing costly shut downs and maintenance expense. Screw press dewatering removes a large portion of the liquid fraction enabling the solids to be transported and spread more easily. Pilot units are available for testing your products to ensure proper machine selection.</t>
  </si>
  <si>
    <t>(952) 758-4377</t>
  </si>
  <si>
    <t>tsuper@ssc.us.com</t>
  </si>
  <si>
    <t>Selective Site Consultants, Inc. (SSC) is a site development consultant providing site acquisition, engineering, and construction management services for multiple industries, including renewable energy. SSC has developed strategic partnerships with several waste-to-energy experts to deliver turnkey anaerobic digestion system solutions.</t>
  </si>
  <si>
    <t>Selectra provides consulting services as well as implementation support of its unique and revolutionary Anaerobic Wastewater Treatment Bioenergy System. They have implemented five farm projects and have 16 in the pipeline; all are biogas projects. They also completed a feasibility study for one of the world's top 5 gold mining companies on a bioenergy project. The mining company will use bioenergy crops to remediate impacted land whilst producing biogas which will be scrubbed, bottled, and used by the mine in heating applications where it will replace fossil fuel and electrical resistive heating.</t>
  </si>
  <si>
    <t>Michael Landato</t>
  </si>
  <si>
    <t>Spencer Turbine Company</t>
  </si>
  <si>
    <t>Chet Adamczyk</t>
  </si>
  <si>
    <t>06095</t>
  </si>
  <si>
    <t>Doug Mitchell</t>
  </si>
  <si>
    <t>Sterling Planet is a national leader in retail sales of renewable energy, both in the regulated and voluntary markets. As the nation's leading retail Renewable Energy Certificate (REC) provider, Sterling Planet supports hundreds of renewable projects nationwide. Sterling Planet was the first company to offer RECs to every U.S. home and business as a way to support sustainable energy production that benefits the environment, the economy and society in general. It also helps utilities develop green pricing programs for their customers, manage their REC portfolios, and sell their excess RECs to other utilities or purchase RECs to satisfy their own voluntary or mandated portfolio requirements. By leveraging ten years of experience and expertise in REC markets, Sterling Planet can manage the full cycle of project documentation, fulfillment, tracking and delivery, allowing generators to focus on their core business.</t>
  </si>
  <si>
    <t>80525</t>
  </si>
  <si>
    <t>Founded in 1988 as a manufacturer of submersible motors, Streisal GmbH develops, manufactures, and globally markets innovative agitators and mixing systems for biogas plants, wastewater technology and industrial applications, such as:. Submersible mixers from 1-18,5 kW(medium and slow-speed, with propeller diameters of up to 2,8 m), rod agitators, long-axis agitators, and vertical agitators. Based on many years of experience and knowledge gained from numerous mixing experiments in their fluid mechanical laboratory, they are able to supply custom solutions for unusual problems beside a comprehensive range of standard components. Services include expert advice, professional servicing and maintenance, and spare parts supply and repair.</t>
  </si>
  <si>
    <t>http://www.gosuma.com/</t>
  </si>
  <si>
    <t>60191</t>
  </si>
  <si>
    <t>Symbios Technologies LLC is a waste-to-energy project developer working to reduce clients' greenhouse gas impacts while improving waste disposal and energy economics. Clients include municipalities, animal and food processing plants, and animal feeding operations. Symbios uses proprietary process simulation and design software to evaluate, design, and optimize integrated renewable energy facilities to produce clean energy and water, organic fertilizer, and other valuable products from waste. Symbios integrates public and private funding, on-the-ground engineering, and technology to make waste-to-energy projects economically feasible.</t>
  </si>
  <si>
    <t>Developer; Manufacturer/Distributor of Components; Manufacturer/Distributor of Tanks</t>
  </si>
  <si>
    <t>Team Gemini LLC (TG) is a sustainable project design and development company that develops community-based technology clusters featuring sustainable agriculture, renewable energy, and resource recovery and recycling. TG fulfills the design and development; engages the relevant manufacturers, contractors, and sub-contractors; and brings together the stakeholders and experts needed for implementation and long-term management of each project. Areas of knowledge include systems design for AD and related biomass, biogas and other bioenergy technologies from Europe.</t>
  </si>
  <si>
    <t>Tetra Tech, Inc.</t>
  </si>
  <si>
    <t>http://www.tetratech.com</t>
  </si>
  <si>
    <t>1881 Campus Commons Drive Suite 200</t>
  </si>
  <si>
    <t>Reston</t>
  </si>
  <si>
    <t>20191</t>
  </si>
  <si>
    <t>446 Harrison St # 81D</t>
  </si>
  <si>
    <t>98295</t>
  </si>
  <si>
    <t>44090</t>
  </si>
  <si>
    <t>UEM Group</t>
  </si>
  <si>
    <t>nkshetry@gmail.com</t>
  </si>
  <si>
    <t>1818 S Australian Avenue, Suite 110</t>
  </si>
  <si>
    <t>33409</t>
  </si>
  <si>
    <t>UEM Group Inc. is an international multi-disciplinary environmental services firm, specializing in providing turn-key design, construction, and O&amp;M services in water and wastewater treatment for industries and municipalities. One of UEM's core wastewater solution offerings is anaerobic digestion. UEM has a long history in providing anaerobic digestion solutions, starting with distillery waste digesters in the 1980s. Since then, UEM's portfolio of projects has expanded to include a diverse variety of waste including industrial waste, food processing waste, slaughter house waste, agricultural waste, sewage sludge, and several other high organic content waste streams. UEM has executed over 100 digester projects worldwide.</t>
  </si>
  <si>
    <t>Ann Wilkie</t>
  </si>
  <si>
    <t>Dr. Ann C. Wilkie (Professor, Soil and Water Science Department, University of Florida - Institute of Food and Agricultural Sciences) specializes in BioEnergy and Sustainable Technology, with particular emphasis on anaerobic microbiology and biomass to biofuel conversion. An internationally recognized expert in anaerobic digestion and biogas technology, Dr. Wilkie's research interests include: renewable energy production from biomass and organic residues; livestock waste management technology for odor control, bioenergy production, nutrient recovery and water quality improvement; feedstock co-digestion and diversion of food waste from landfills; biogas generation from bioethanol and biodiesel by-products; algal biotechnology for biofuel production and nutrient recovery; agricultural and industrial waste treatment, and greenhouse gas mitigation.</t>
  </si>
  <si>
    <t>University of Massachusetts Amherst</t>
  </si>
  <si>
    <t>Chul Park</t>
  </si>
  <si>
    <t>85260</t>
  </si>
  <si>
    <t>US Energy Services (USES) provides design/build services for the construction of and/or ownership of clean energy power generation systems. The industries served include, but are not limited to landfill gas, waste water treatment facilities, agriculture and livestock entities, and food waste. Their design/build projects typically combined the design and construction process into a single contract, which results in better client control, expedited construction, reduced costs, and faster return on investment. For their build-own-operate projects this allows USES to reduce its internal construction cost which in turn enhances the "no out-of pocket" program by supplying energy at a reduced cost to the client.</t>
  </si>
  <si>
    <t>Regina Hanson</t>
  </si>
  <si>
    <t>regina.hanson@varec-biogas.com</t>
  </si>
  <si>
    <t>Established in 1931, Vincent Corporation engineers and manufactures dewatering screw presses and ancillary equipment for the Food &amp; Beverage, Pulp &amp; Paper, Plastics Recycling, Energy and other industries. Screw presses are machines that operate in a continuous mode to squeeze liquid out of organic (and some inorganic) materials. A sustainability enabler, Vincent products operate in more than 200 green minded applications to reuse, recover and recycle materials around the globe.</t>
  </si>
  <si>
    <t>As a World leader, manufacturing high quality, extremely dependable sludge and manure handling products for the world's industrial, municipal, and agricultural markets. Our positive displacement, rotary lobe pump has pulsation free operation through the entire range of pumping. Suction lift to 25ft, run dry, bi-directional, and flows up to 5,500 US gpm &amp; 232 PSI. RotaCut, effectively reduces solids to small particles for better digestion. It uses self-sharpening blades, multiple cutter screen configurations, and a rock trap for high efficiency. X-Ripper provides larger solids grinding like entire hogs &amp; food waste down to digestible size solids. EnergyJet &amp; Quickmix provide dry conferment mixing without a pit with increased gas production for food waste and silage. BioCrack high voltage cell lysing provides higher electro kinetic breakdown of cells for higher gas production.</t>
  </si>
  <si>
    <t>Wangen America, Inc.</t>
  </si>
  <si>
    <t>Eduard Weiss</t>
  </si>
  <si>
    <t>e.weiss@wangen.com</t>
  </si>
  <si>
    <t>www.wangen.com/en/</t>
  </si>
  <si>
    <t>Weaver &amp; Tidwell, LLP</t>
  </si>
  <si>
    <t>http://www.weaver.com</t>
  </si>
  <si>
    <t>24 Greenway Plaza Suite 1800</t>
  </si>
  <si>
    <t>77046</t>
  </si>
  <si>
    <t>Weaver is the largest independent accounting firm in the Southwest US with a staff of more than 500 professionals. We are the most industry-respected provider of consulting, attestation, RIN management and QAP services under EPA's gasoline, diesel and RFS regulations. Provide similar services for LCFS, Environment Canada. Clients include major, mid and small petro refiners, renewable fuel producers, importers, blenders.</t>
  </si>
  <si>
    <t>Matthew Williams</t>
  </si>
  <si>
    <t>Steve Hall</t>
  </si>
  <si>
    <t>(714) 529-9701</t>
  </si>
  <si>
    <t>Western Energy Systems (WES) is GE Energy's authorized distributor for GE/Jenbacher gas engine systems throughout California, Oregon, Alaska, and Hawaii. Focused exclusively on gaseous fueled engine and power generation systems, WES provides comprehensive application, engineering, systems integration, maintenance, and parts and service capabilities.</t>
  </si>
  <si>
    <t>Brady Irwin</t>
  </si>
  <si>
    <t>Williams Engineering Associates has been in the business of design, feasibility, research, and supervision of start-up of anaerobic digesters for on-farm operations for 23 years. Doug Williams, principle and owner was a professor of BioResource and Agricultural Engineering for 22 years at Cal Poly.</t>
  </si>
  <si>
    <t>Thomas Wilson</t>
  </si>
  <si>
    <t>Xebec Adsorption, Inc. is a global provider of biogas upgrading equipment. Xebec's mission is to ensure its customers receive the maximum revenue from their biogas stream whether it is from an anaerobic digester, landfill, or waste water plant. Xebec offers skid or containerized upgrading systems, and with its partners, engineering, procurement, and construction management (EPCM). Xebec's technology is based on a proven, rapid cycle PSA system which delivers high recovery and gas purity to pipeline specification. Benefits of Xebec's second generation Xebec's upgrading technology include a one step process to remove CO2, N2, O2, and H2O. Xebec's upgrading systems ensure low installation and operating costs while at the same time optimizing system uptime and availability.</t>
  </si>
  <si>
    <t>Pablo M. Martin</t>
  </si>
  <si>
    <t>AgSTAR Vendor Categories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</si>
</sst>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name val="Calibri"/>
      <family val="2"/>
      <scheme val="minor"/>
    </font>
    <font>
      <sz val="9"/>
      <color rgb="FF000000"/>
      <name val="Arial"/>
      <family val="2"/>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2" applyNumberFormat="0" applyAlignment="0" applyProtection="0"/>
    <xf numFmtId="0" fontId="5" fillId="28" borderId="3"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30" borderId="2" applyNumberFormat="0" applyAlignment="0" applyProtection="0"/>
    <xf numFmtId="0" fontId="13" fillId="0" borderId="7" applyNumberFormat="0" applyFill="0" applyAlignment="0" applyProtection="0"/>
    <xf numFmtId="0" fontId="14" fillId="31" borderId="0" applyNumberFormat="0" applyBorder="0" applyAlignment="0" applyProtection="0"/>
    <xf numFmtId="0" fontId="1" fillId="32" borderId="8" applyNumberFormat="0" applyFont="0" applyAlignment="0" applyProtection="0"/>
    <xf numFmtId="0" fontId="15" fillId="27" borderId="9" applyNumberForma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0" borderId="0" applyNumberFormat="0" applyFill="0" applyBorder="0" applyAlignment="0" applyProtection="0"/>
  </cellStyleXfs>
  <cellXfs count="22">
    <xf numFmtId="0" fontId="0" fillId="0" borderId="0" xfId="0"/>
    <xf numFmtId="0" fontId="0" fillId="0" borderId="1" xfId="0" applyBorder="1" applyAlignment="1">
      <alignment wrapText="1"/>
    </xf>
    <xf numFmtId="0" fontId="0" fillId="0" borderId="1" xfId="0" applyBorder="1"/>
    <xf numFmtId="49" fontId="0" fillId="0" borderId="1" xfId="0" applyNumberFormat="1" applyFill="1" applyBorder="1" applyAlignment="1">
      <alignment wrapText="1"/>
    </xf>
    <xf numFmtId="0" fontId="0" fillId="0" borderId="1" xfId="0" applyFill="1" applyBorder="1" applyAlignment="1">
      <alignment wrapText="1"/>
    </xf>
    <xf numFmtId="0" fontId="0" fillId="0" borderId="1" xfId="0" applyFill="1" applyBorder="1"/>
    <xf numFmtId="0" fontId="11" fillId="0" borderId="1" xfId="34" applyFill="1" applyBorder="1"/>
    <xf numFmtId="0" fontId="17" fillId="0" borderId="0" xfId="0" applyFont="1" applyAlignment="1">
      <alignment horizontal="center" vertical="center" wrapText="1"/>
    </xf>
    <xf numFmtId="0" fontId="0" fillId="0" borderId="0" xfId="0" applyFont="1" applyAlignment="1">
      <alignment wrapText="1"/>
    </xf>
    <xf numFmtId="0" fontId="0" fillId="0" borderId="0" xfId="0" applyFont="1"/>
    <xf numFmtId="49" fontId="11" fillId="0" borderId="1" xfId="34" applyNumberFormat="1" applyFill="1" applyBorder="1" applyAlignment="1">
      <alignment wrapText="1"/>
    </xf>
    <xf numFmtId="49" fontId="21" fillId="0" borderId="1" xfId="34" applyNumberFormat="1" applyFont="1" applyFill="1" applyBorder="1" applyAlignment="1">
      <alignment wrapText="1"/>
    </xf>
    <xf numFmtId="0" fontId="19" fillId="0" borderId="1" xfId="0" applyFont="1" applyFill="1" applyBorder="1" applyAlignment="1">
      <alignment textRotation="86" wrapText="1"/>
    </xf>
    <xf numFmtId="0" fontId="19" fillId="33" borderId="1" xfId="0" applyFont="1" applyFill="1" applyBorder="1" applyAlignment="1">
      <alignment horizontal="center" vertical="center" wrapText="1"/>
    </xf>
    <xf numFmtId="0" fontId="19" fillId="33" borderId="1" xfId="0" applyFont="1" applyFill="1" applyBorder="1" applyAlignment="1">
      <alignment horizontal="left" vertical="center" textRotation="45" wrapText="1"/>
    </xf>
    <xf numFmtId="0" fontId="11" fillId="0" borderId="0" xfId="34" applyFill="1" applyBorder="1"/>
    <xf numFmtId="0" fontId="11" fillId="0" borderId="1" xfId="34" applyFill="1" applyBorder="1" applyAlignment="1">
      <alignment vertical="center"/>
    </xf>
    <xf numFmtId="49" fontId="0" fillId="0" borderId="0" xfId="0" applyNumberFormat="1" applyFill="1" applyBorder="1" applyAlignment="1">
      <alignment wrapText="1"/>
    </xf>
    <xf numFmtId="0" fontId="20" fillId="0" borderId="1" xfId="0" applyFont="1" applyFill="1" applyBorder="1"/>
    <xf numFmtId="0" fontId="0" fillId="0" borderId="0" xfId="0" applyFill="1" applyBorder="1"/>
    <xf numFmtId="0" fontId="0" fillId="0" borderId="0" xfId="0" applyFill="1" applyBorder="1" applyAlignment="1">
      <alignment wrapText="1"/>
    </xf>
    <xf numFmtId="0" fontId="21" fillId="0" borderId="1" xfId="0" applyFont="1" applyFill="1" applyBorder="1" applyAlignment="1">
      <alignment horizontal="left" vertical="center" indent="8"/>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
    <dxf>
      <font>
        <color theme="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
      <tableStyleElement type="headerRow" dxfId="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4714875</xdr:colOff>
      <xdr:row>0</xdr:row>
      <xdr:rowOff>47625</xdr:rowOff>
    </xdr:from>
    <xdr:to>
      <xdr:col>0</xdr:col>
      <xdr:colOff>4715510</xdr:colOff>
      <xdr:row>0</xdr:row>
      <xdr:rowOff>187960</xdr:rowOff>
    </xdr:to>
    <xdr:pic>
      <xdr:nvPicPr>
        <xdr:cNvPr id="2" name="Picture 1" descr="AgSTAR Logo" title="Image"/>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14875" y="47625"/>
          <a:ext cx="694690" cy="740410"/>
        </a:xfrm>
        <a:prstGeom prst="rect">
          <a:avLst/>
        </a:prstGeom>
      </xdr:spPr>
    </xdr:pic>
    <xdr:clientData/>
  </xdr:twoCellAnchor>
  <xdr:twoCellAnchor editAs="oneCell">
    <xdr:from>
      <xdr:col>0</xdr:col>
      <xdr:colOff>4743450</xdr:colOff>
      <xdr:row>0</xdr:row>
      <xdr:rowOff>9525</xdr:rowOff>
    </xdr:from>
    <xdr:to>
      <xdr:col>0</xdr:col>
      <xdr:colOff>5438140</xdr:colOff>
      <xdr:row>1</xdr:row>
      <xdr:rowOff>178435</xdr:rowOff>
    </xdr:to>
    <xdr:pic>
      <xdr:nvPicPr>
        <xdr:cNvPr id="3" name="Picture 2" descr="AgSTAR Logo" title="Image"/>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3450" y="9525"/>
          <a:ext cx="694690" cy="7404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2" sqref="A2"/>
    </sheetView>
  </sheetViews>
  <sheetFormatPr defaultRowHeight="15" x14ac:dyDescent="0.25"/>
  <cols>
    <col min="1" max="1" width="81.5703125" style="9" customWidth="1"/>
  </cols>
  <sheetData>
    <row r="1" spans="1:1" ht="45" x14ac:dyDescent="0.25">
      <c r="A1" s="7" t="s">
        <v>2028</v>
      </c>
    </row>
    <row r="2" spans="1:1" ht="120" x14ac:dyDescent="0.25">
      <c r="A2" s="8" t="s">
        <v>2024</v>
      </c>
    </row>
    <row r="3" spans="1:1" ht="210" x14ac:dyDescent="0.25">
      <c r="A3" s="8" t="s">
        <v>2025</v>
      </c>
    </row>
    <row r="4" spans="1:1" ht="210" x14ac:dyDescent="0.25">
      <c r="A4" s="8" t="s">
        <v>2026</v>
      </c>
    </row>
    <row r="6" spans="1:1" ht="180" x14ac:dyDescent="0.25">
      <c r="A6" s="8" t="s">
        <v>2027</v>
      </c>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4"/>
  <sheetViews>
    <sheetView showGridLines="0" tabSelected="1" zoomScale="70" zoomScaleNormal="70"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36.5703125" style="2" bestFit="1" customWidth="1"/>
    <col min="2" max="2" width="36.5703125" style="2" customWidth="1"/>
    <col min="3" max="3" width="20" style="2" bestFit="1" customWidth="1"/>
    <col min="4" max="4" width="21.140625" style="2" customWidth="1"/>
    <col min="5" max="7" width="17.85546875" style="2" bestFit="1" customWidth="1"/>
    <col min="8" max="8" width="21.5703125" style="2" customWidth="1"/>
    <col min="9" max="9" width="19.5703125" style="2" customWidth="1"/>
    <col min="10" max="10" width="21.140625" style="2" bestFit="1" customWidth="1"/>
    <col min="11" max="11" width="19.7109375" style="2" customWidth="1"/>
    <col min="12" max="13" width="17.85546875" style="2" bestFit="1" customWidth="1"/>
    <col min="14" max="15" width="36.5703125" style="2" customWidth="1"/>
    <col min="16" max="16" width="36.5703125" style="2" bestFit="1" customWidth="1"/>
    <col min="17" max="17" width="28.140625" style="2" bestFit="1" customWidth="1"/>
    <col min="18" max="18" width="28.140625" style="2" customWidth="1"/>
    <col min="19" max="19" width="36.5703125" style="2" bestFit="1" customWidth="1"/>
    <col min="20" max="20" width="16.42578125" style="2" bestFit="1" customWidth="1"/>
    <col min="21" max="21" width="14.28515625" style="2" bestFit="1" customWidth="1"/>
    <col min="22" max="22" width="11.42578125" style="2" bestFit="1" customWidth="1"/>
    <col min="23" max="23" width="14.42578125" style="2" bestFit="1" customWidth="1"/>
    <col min="24" max="24" width="73" style="1" customWidth="1"/>
    <col min="25" max="16384" width="9.140625" style="2"/>
  </cols>
  <sheetData>
    <row r="1" spans="1:24" s="12" customFormat="1" ht="95.25" customHeight="1" x14ac:dyDescent="0.25">
      <c r="A1" s="13" t="s">
        <v>2029</v>
      </c>
      <c r="B1" s="13" t="s">
        <v>2455</v>
      </c>
      <c r="C1" s="14" t="s">
        <v>1216</v>
      </c>
      <c r="D1" s="14" t="s">
        <v>1217</v>
      </c>
      <c r="E1" s="14" t="s">
        <v>1218</v>
      </c>
      <c r="F1" s="14" t="s">
        <v>1219</v>
      </c>
      <c r="G1" s="14" t="s">
        <v>1220</v>
      </c>
      <c r="H1" s="14" t="s">
        <v>1223</v>
      </c>
      <c r="I1" s="14" t="s">
        <v>1224</v>
      </c>
      <c r="J1" s="14" t="s">
        <v>1225</v>
      </c>
      <c r="K1" s="14" t="s">
        <v>1226</v>
      </c>
      <c r="L1" s="14" t="s">
        <v>1221</v>
      </c>
      <c r="M1" s="14" t="s">
        <v>1222</v>
      </c>
      <c r="N1" s="13" t="s">
        <v>1214</v>
      </c>
      <c r="O1" s="13" t="s">
        <v>1215</v>
      </c>
      <c r="P1" s="13" t="s">
        <v>0</v>
      </c>
      <c r="Q1" s="13" t="s">
        <v>1</v>
      </c>
      <c r="R1" s="13" t="s">
        <v>1213</v>
      </c>
      <c r="S1" s="13" t="s">
        <v>2</v>
      </c>
      <c r="T1" s="13" t="s">
        <v>3</v>
      </c>
      <c r="U1" s="13" t="s">
        <v>2030</v>
      </c>
      <c r="V1" s="13" t="s">
        <v>4</v>
      </c>
      <c r="W1" s="13" t="s">
        <v>5</v>
      </c>
      <c r="X1" s="13" t="s">
        <v>6</v>
      </c>
    </row>
    <row r="2" spans="1:24" s="5" customFormat="1" ht="210" x14ac:dyDescent="0.25">
      <c r="A2" s="3" t="s">
        <v>2031</v>
      </c>
      <c r="B2" s="3" t="s">
        <v>2032</v>
      </c>
      <c r="C2" s="21" t="b">
        <f t="shared" ref="C2:C65" si="0">ISNUMBER(SEARCH("Commodity Organization", $B2))</f>
        <v>0</v>
      </c>
      <c r="D2" s="21" t="b">
        <f t="shared" ref="D2:D65" si="1">ISNUMBER(SEARCH("Consultant", $B2))</f>
        <v>0</v>
      </c>
      <c r="E2" s="21" t="b">
        <f t="shared" ref="E2:E65" si="2">ISNUMBER(SEARCH("Developer", $B2))</f>
        <v>0</v>
      </c>
      <c r="F2" s="21" t="b">
        <f t="shared" ref="F2:F65" si="3">ISNUMBER(SEARCH("Energy Service Provider", $B2))</f>
        <v>0</v>
      </c>
      <c r="G2" s="21" t="b">
        <f t="shared" ref="G2:G65" si="4">ISNUMBER(SEARCH("Financing Specialist",$B2))</f>
        <v>0</v>
      </c>
      <c r="H2" s="21" t="b">
        <f t="shared" ref="H2:H65" si="5">ISNUMBER(SEARCH("of Covers", $B2))</f>
        <v>0</v>
      </c>
      <c r="I2" s="21" t="b">
        <f t="shared" ref="I2:I65" si="6">ISNUMBER(SEARCH("of Engines", $B2))</f>
        <v>1</v>
      </c>
      <c r="J2" s="21" t="b">
        <f t="shared" ref="J2:J65" si="7">ISNUMBER(SEARCH("of Components", $B2))</f>
        <v>0</v>
      </c>
      <c r="K2" s="21" t="b">
        <f t="shared" ref="K2:K65" si="8">ISNUMBER(SEARCH("of Tanks", $B2))</f>
        <v>0</v>
      </c>
      <c r="L2" s="21" t="b">
        <f t="shared" ref="L2:L65" si="9">ISNUMBER(SEARCH("Publisher", $B2))</f>
        <v>0</v>
      </c>
      <c r="M2" s="21" t="b">
        <f t="shared" ref="M2:M65" si="10">ISNUMBER(SEARCH("Universi", $B2))</f>
        <v>0</v>
      </c>
      <c r="N2" s="3" t="s">
        <v>1758</v>
      </c>
      <c r="O2" s="10" t="s">
        <v>2033</v>
      </c>
      <c r="P2" s="10" t="s">
        <v>2034</v>
      </c>
      <c r="Q2" s="3" t="s">
        <v>7</v>
      </c>
      <c r="R2" s="3" t="s">
        <v>1759</v>
      </c>
      <c r="S2" s="3" t="s">
        <v>8</v>
      </c>
      <c r="T2" s="3" t="s">
        <v>9</v>
      </c>
      <c r="U2" s="3" t="s">
        <v>10</v>
      </c>
      <c r="V2" s="3" t="s">
        <v>11</v>
      </c>
      <c r="W2" s="4" t="s">
        <v>12</v>
      </c>
      <c r="X2" s="4" t="s">
        <v>2035</v>
      </c>
    </row>
    <row r="3" spans="1:24" s="5" customFormat="1" ht="30" x14ac:dyDescent="0.25">
      <c r="A3" s="5" t="s">
        <v>1239</v>
      </c>
      <c r="B3" s="5" t="s">
        <v>2036</v>
      </c>
      <c r="C3" s="21" t="b">
        <f t="shared" si="0"/>
        <v>0</v>
      </c>
      <c r="D3" s="21" t="b">
        <f t="shared" si="1"/>
        <v>1</v>
      </c>
      <c r="E3" s="21" t="b">
        <f t="shared" si="2"/>
        <v>0</v>
      </c>
      <c r="F3" s="21" t="b">
        <f t="shared" si="3"/>
        <v>0</v>
      </c>
      <c r="G3" s="21" t="b">
        <f t="shared" si="4"/>
        <v>0</v>
      </c>
      <c r="H3" s="21" t="b">
        <f t="shared" si="5"/>
        <v>0</v>
      </c>
      <c r="I3" s="21" t="b">
        <f t="shared" si="6"/>
        <v>0</v>
      </c>
      <c r="J3" s="21" t="b">
        <f t="shared" si="7"/>
        <v>0</v>
      </c>
      <c r="K3" s="21" t="b">
        <f t="shared" si="8"/>
        <v>0</v>
      </c>
      <c r="L3" s="21" t="b">
        <f t="shared" si="9"/>
        <v>0</v>
      </c>
      <c r="M3" s="21" t="b">
        <f t="shared" si="10"/>
        <v>0</v>
      </c>
      <c r="N3" s="5" t="s">
        <v>2037</v>
      </c>
      <c r="O3" s="6" t="s">
        <v>1240</v>
      </c>
      <c r="P3" s="6" t="s">
        <v>2038</v>
      </c>
      <c r="Q3" s="5" t="s">
        <v>2039</v>
      </c>
      <c r="R3" s="5" t="s">
        <v>2040</v>
      </c>
      <c r="S3" s="5" t="s">
        <v>1241</v>
      </c>
      <c r="T3" s="5" t="s">
        <v>1242</v>
      </c>
      <c r="U3" s="5" t="s">
        <v>89</v>
      </c>
      <c r="V3" s="3" t="s">
        <v>2041</v>
      </c>
      <c r="W3" s="4" t="s">
        <v>12</v>
      </c>
      <c r="X3" s="4" t="s">
        <v>1243</v>
      </c>
    </row>
    <row r="4" spans="1:24" s="5" customFormat="1" ht="30" x14ac:dyDescent="0.25">
      <c r="A4" s="3" t="s">
        <v>13</v>
      </c>
      <c r="B4" s="3" t="s">
        <v>2042</v>
      </c>
      <c r="C4" s="21" t="b">
        <f t="shared" si="0"/>
        <v>0</v>
      </c>
      <c r="D4" s="21" t="b">
        <f t="shared" si="1"/>
        <v>0</v>
      </c>
      <c r="E4" s="21" t="b">
        <f t="shared" si="2"/>
        <v>1</v>
      </c>
      <c r="F4" s="21" t="b">
        <f t="shared" si="3"/>
        <v>0</v>
      </c>
      <c r="G4" s="21" t="b">
        <f t="shared" si="4"/>
        <v>0</v>
      </c>
      <c r="H4" s="21" t="b">
        <f t="shared" si="5"/>
        <v>0</v>
      </c>
      <c r="I4" s="21" t="b">
        <f t="shared" si="6"/>
        <v>0</v>
      </c>
      <c r="J4" s="21" t="b">
        <f t="shared" si="7"/>
        <v>0</v>
      </c>
      <c r="K4" s="21" t="b">
        <f t="shared" si="8"/>
        <v>0</v>
      </c>
      <c r="L4" s="21" t="b">
        <f t="shared" si="9"/>
        <v>0</v>
      </c>
      <c r="M4" s="21" t="b">
        <f t="shared" si="10"/>
        <v>0</v>
      </c>
      <c r="N4" s="3" t="s">
        <v>1424</v>
      </c>
      <c r="O4" s="10" t="s">
        <v>1425</v>
      </c>
      <c r="P4" s="3" t="s">
        <v>14</v>
      </c>
      <c r="Q4" s="3" t="s">
        <v>15</v>
      </c>
      <c r="R4" s="3" t="s">
        <v>1426</v>
      </c>
      <c r="S4" s="3" t="s">
        <v>16</v>
      </c>
      <c r="T4" s="3" t="s">
        <v>17</v>
      </c>
      <c r="U4" s="3" t="s">
        <v>18</v>
      </c>
      <c r="V4" s="3" t="s">
        <v>19</v>
      </c>
      <c r="W4" s="4" t="s">
        <v>12</v>
      </c>
      <c r="X4" s="4" t="s">
        <v>20</v>
      </c>
    </row>
    <row r="5" spans="1:24" s="5" customFormat="1" ht="105" x14ac:dyDescent="0.25">
      <c r="A5" s="3" t="s">
        <v>21</v>
      </c>
      <c r="B5" s="3" t="s">
        <v>2042</v>
      </c>
      <c r="C5" s="21" t="b">
        <f t="shared" si="0"/>
        <v>0</v>
      </c>
      <c r="D5" s="21" t="b">
        <f t="shared" si="1"/>
        <v>0</v>
      </c>
      <c r="E5" s="21" t="b">
        <f t="shared" si="2"/>
        <v>1</v>
      </c>
      <c r="F5" s="21" t="b">
        <f t="shared" si="3"/>
        <v>0</v>
      </c>
      <c r="G5" s="21" t="b">
        <f t="shared" si="4"/>
        <v>0</v>
      </c>
      <c r="H5" s="21" t="b">
        <f t="shared" si="5"/>
        <v>0</v>
      </c>
      <c r="I5" s="21" t="b">
        <f t="shared" si="6"/>
        <v>0</v>
      </c>
      <c r="J5" s="21" t="b">
        <f t="shared" si="7"/>
        <v>0</v>
      </c>
      <c r="K5" s="21" t="b">
        <f t="shared" si="8"/>
        <v>0</v>
      </c>
      <c r="L5" s="21" t="b">
        <f t="shared" si="9"/>
        <v>0</v>
      </c>
      <c r="M5" s="21" t="b">
        <f t="shared" si="10"/>
        <v>0</v>
      </c>
      <c r="N5" s="3" t="s">
        <v>1427</v>
      </c>
      <c r="O5" s="10" t="s">
        <v>1428</v>
      </c>
      <c r="P5" s="3" t="s">
        <v>22</v>
      </c>
      <c r="Q5" s="3" t="s">
        <v>23</v>
      </c>
      <c r="R5" s="3" t="s">
        <v>1429</v>
      </c>
      <c r="S5" s="3" t="s">
        <v>24</v>
      </c>
      <c r="T5" s="3" t="s">
        <v>25</v>
      </c>
      <c r="U5" s="3" t="s">
        <v>26</v>
      </c>
      <c r="V5" s="3" t="s">
        <v>27</v>
      </c>
      <c r="W5" s="4" t="s">
        <v>28</v>
      </c>
      <c r="X5" s="4" t="s">
        <v>29</v>
      </c>
    </row>
    <row r="6" spans="1:24" s="5" customFormat="1" ht="150" x14ac:dyDescent="0.25">
      <c r="A6" s="3" t="s">
        <v>30</v>
      </c>
      <c r="B6" s="3" t="s">
        <v>2043</v>
      </c>
      <c r="C6" s="21" t="b">
        <f t="shared" si="0"/>
        <v>0</v>
      </c>
      <c r="D6" s="21" t="b">
        <f t="shared" si="1"/>
        <v>1</v>
      </c>
      <c r="E6" s="21" t="b">
        <f t="shared" si="2"/>
        <v>1</v>
      </c>
      <c r="F6" s="21" t="b">
        <f t="shared" si="3"/>
        <v>0</v>
      </c>
      <c r="G6" s="21" t="b">
        <f t="shared" si="4"/>
        <v>0</v>
      </c>
      <c r="H6" s="21" t="b">
        <f t="shared" si="5"/>
        <v>0</v>
      </c>
      <c r="I6" s="21" t="b">
        <f t="shared" si="6"/>
        <v>0</v>
      </c>
      <c r="J6" s="21" t="b">
        <f t="shared" si="7"/>
        <v>0</v>
      </c>
      <c r="K6" s="21" t="b">
        <f t="shared" si="8"/>
        <v>0</v>
      </c>
      <c r="L6" s="21" t="b">
        <f t="shared" si="9"/>
        <v>0</v>
      </c>
      <c r="M6" s="21" t="b">
        <f t="shared" si="10"/>
        <v>0</v>
      </c>
      <c r="N6" s="3" t="s">
        <v>2044</v>
      </c>
      <c r="O6" s="10" t="s">
        <v>1244</v>
      </c>
      <c r="P6" s="3" t="s">
        <v>31</v>
      </c>
      <c r="Q6" s="3" t="s">
        <v>32</v>
      </c>
      <c r="R6" s="3" t="s">
        <v>1245</v>
      </c>
      <c r="S6" s="3" t="s">
        <v>33</v>
      </c>
      <c r="T6" s="3" t="s">
        <v>34</v>
      </c>
      <c r="U6" s="3" t="s">
        <v>35</v>
      </c>
      <c r="V6" s="3" t="s">
        <v>36</v>
      </c>
      <c r="W6" s="4" t="s">
        <v>12</v>
      </c>
      <c r="X6" s="4" t="s">
        <v>2045</v>
      </c>
    </row>
    <row r="7" spans="1:24" s="5" customFormat="1" ht="30" x14ac:dyDescent="0.25">
      <c r="A7" s="3" t="s">
        <v>37</v>
      </c>
      <c r="B7" s="3" t="s">
        <v>2042</v>
      </c>
      <c r="C7" s="21" t="b">
        <f t="shared" si="0"/>
        <v>0</v>
      </c>
      <c r="D7" s="21" t="b">
        <f t="shared" si="1"/>
        <v>0</v>
      </c>
      <c r="E7" s="21" t="b">
        <f t="shared" si="2"/>
        <v>1</v>
      </c>
      <c r="F7" s="21" t="b">
        <f t="shared" si="3"/>
        <v>0</v>
      </c>
      <c r="G7" s="21" t="b">
        <f t="shared" si="4"/>
        <v>0</v>
      </c>
      <c r="H7" s="21" t="b">
        <f t="shared" si="5"/>
        <v>0</v>
      </c>
      <c r="I7" s="21" t="b">
        <f t="shared" si="6"/>
        <v>0</v>
      </c>
      <c r="J7" s="21" t="b">
        <f t="shared" si="7"/>
        <v>0</v>
      </c>
      <c r="K7" s="21" t="b">
        <f t="shared" si="8"/>
        <v>0</v>
      </c>
      <c r="L7" s="21" t="b">
        <f t="shared" si="9"/>
        <v>0</v>
      </c>
      <c r="M7" s="21" t="b">
        <f t="shared" si="10"/>
        <v>0</v>
      </c>
      <c r="N7" s="3" t="s">
        <v>1438</v>
      </c>
      <c r="O7" s="10" t="s">
        <v>1439</v>
      </c>
      <c r="P7" s="10" t="s">
        <v>1440</v>
      </c>
      <c r="Q7" s="3" t="s">
        <v>1441</v>
      </c>
      <c r="R7" s="3" t="s">
        <v>1442</v>
      </c>
      <c r="S7" s="3" t="s">
        <v>2046</v>
      </c>
      <c r="T7" s="3" t="s">
        <v>1443</v>
      </c>
      <c r="U7" s="3" t="s">
        <v>84</v>
      </c>
      <c r="V7" s="3" t="s">
        <v>1444</v>
      </c>
      <c r="W7" s="4" t="s">
        <v>12</v>
      </c>
      <c r="X7" s="4" t="s">
        <v>1445</v>
      </c>
    </row>
    <row r="8" spans="1:24" s="5" customFormat="1" ht="120" x14ac:dyDescent="0.25">
      <c r="A8" s="3" t="s">
        <v>38</v>
      </c>
      <c r="B8" s="3" t="s">
        <v>2047</v>
      </c>
      <c r="C8" s="21" t="b">
        <f t="shared" si="0"/>
        <v>0</v>
      </c>
      <c r="D8" s="21" t="b">
        <f t="shared" si="1"/>
        <v>0</v>
      </c>
      <c r="E8" s="21" t="b">
        <f t="shared" si="2"/>
        <v>0</v>
      </c>
      <c r="F8" s="21" t="b">
        <f t="shared" si="3"/>
        <v>0</v>
      </c>
      <c r="G8" s="21" t="b">
        <f t="shared" si="4"/>
        <v>0</v>
      </c>
      <c r="H8" s="21" t="b">
        <f t="shared" si="5"/>
        <v>0</v>
      </c>
      <c r="I8" s="21" t="b">
        <f t="shared" si="6"/>
        <v>0</v>
      </c>
      <c r="J8" s="21" t="b">
        <f t="shared" si="7"/>
        <v>1</v>
      </c>
      <c r="K8" s="21" t="b">
        <f t="shared" si="8"/>
        <v>0</v>
      </c>
      <c r="L8" s="21" t="b">
        <f t="shared" si="9"/>
        <v>0</v>
      </c>
      <c r="M8" s="21" t="b">
        <f t="shared" si="10"/>
        <v>0</v>
      </c>
      <c r="N8" s="3" t="s">
        <v>2048</v>
      </c>
      <c r="O8" s="10" t="s">
        <v>2049</v>
      </c>
      <c r="P8" s="3" t="s">
        <v>39</v>
      </c>
      <c r="Q8" s="3" t="s">
        <v>40</v>
      </c>
      <c r="R8" s="3" t="s">
        <v>1806</v>
      </c>
      <c r="S8" s="3" t="s">
        <v>41</v>
      </c>
      <c r="T8" s="3" t="s">
        <v>42</v>
      </c>
      <c r="U8" s="3" t="s">
        <v>43</v>
      </c>
      <c r="V8" s="3" t="s">
        <v>44</v>
      </c>
      <c r="W8" s="4" t="s">
        <v>12</v>
      </c>
      <c r="X8" s="4" t="s">
        <v>45</v>
      </c>
    </row>
    <row r="9" spans="1:24" s="5" customFormat="1" ht="150" x14ac:dyDescent="0.25">
      <c r="A9" s="5" t="s">
        <v>1430</v>
      </c>
      <c r="B9" s="5" t="s">
        <v>2042</v>
      </c>
      <c r="C9" s="21" t="b">
        <f t="shared" si="0"/>
        <v>0</v>
      </c>
      <c r="D9" s="21" t="b">
        <f t="shared" si="1"/>
        <v>0</v>
      </c>
      <c r="E9" s="21" t="b">
        <f t="shared" si="2"/>
        <v>1</v>
      </c>
      <c r="F9" s="21" t="b">
        <f t="shared" si="3"/>
        <v>0</v>
      </c>
      <c r="G9" s="21" t="b">
        <f t="shared" si="4"/>
        <v>0</v>
      </c>
      <c r="H9" s="21" t="b">
        <f t="shared" si="5"/>
        <v>0</v>
      </c>
      <c r="I9" s="21" t="b">
        <f t="shared" si="6"/>
        <v>0</v>
      </c>
      <c r="J9" s="21" t="b">
        <f t="shared" si="7"/>
        <v>0</v>
      </c>
      <c r="K9" s="21" t="b">
        <f t="shared" si="8"/>
        <v>0</v>
      </c>
      <c r="L9" s="21" t="b">
        <f t="shared" si="9"/>
        <v>0</v>
      </c>
      <c r="M9" s="21" t="b">
        <f t="shared" si="10"/>
        <v>0</v>
      </c>
      <c r="N9" s="5" t="s">
        <v>1431</v>
      </c>
      <c r="O9" s="6" t="s">
        <v>1432</v>
      </c>
      <c r="P9" s="6" t="s">
        <v>1433</v>
      </c>
      <c r="Q9" s="5" t="s">
        <v>1434</v>
      </c>
      <c r="R9" s="5" t="s">
        <v>2050</v>
      </c>
      <c r="S9" s="4" t="s">
        <v>2051</v>
      </c>
      <c r="T9" s="5" t="s">
        <v>1435</v>
      </c>
      <c r="V9" s="5" t="s">
        <v>2052</v>
      </c>
      <c r="W9" s="4" t="s">
        <v>1436</v>
      </c>
      <c r="X9" s="4" t="s">
        <v>1437</v>
      </c>
    </row>
    <row r="10" spans="1:24" s="5" customFormat="1" ht="180" x14ac:dyDescent="0.25">
      <c r="A10" s="5" t="s">
        <v>1446</v>
      </c>
      <c r="B10" s="5" t="s">
        <v>2042</v>
      </c>
      <c r="C10" s="21" t="b">
        <f t="shared" si="0"/>
        <v>0</v>
      </c>
      <c r="D10" s="21" t="b">
        <f t="shared" si="1"/>
        <v>0</v>
      </c>
      <c r="E10" s="21" t="b">
        <f t="shared" si="2"/>
        <v>1</v>
      </c>
      <c r="F10" s="21" t="b">
        <f t="shared" si="3"/>
        <v>0</v>
      </c>
      <c r="G10" s="21" t="b">
        <f t="shared" si="4"/>
        <v>0</v>
      </c>
      <c r="H10" s="21" t="b">
        <f t="shared" si="5"/>
        <v>0</v>
      </c>
      <c r="I10" s="21" t="b">
        <f t="shared" si="6"/>
        <v>0</v>
      </c>
      <c r="J10" s="21" t="b">
        <f t="shared" si="7"/>
        <v>0</v>
      </c>
      <c r="K10" s="21" t="b">
        <f t="shared" si="8"/>
        <v>0</v>
      </c>
      <c r="L10" s="21" t="b">
        <f t="shared" si="9"/>
        <v>0</v>
      </c>
      <c r="M10" s="21" t="b">
        <f t="shared" si="10"/>
        <v>0</v>
      </c>
      <c r="N10" s="5" t="s">
        <v>2053</v>
      </c>
      <c r="O10" s="6" t="s">
        <v>2054</v>
      </c>
      <c r="Q10" s="5" t="s">
        <v>1447</v>
      </c>
      <c r="R10" s="5" t="s">
        <v>1448</v>
      </c>
      <c r="S10" s="5" t="s">
        <v>1449</v>
      </c>
      <c r="T10" s="5" t="s">
        <v>1450</v>
      </c>
      <c r="U10" s="5" t="s">
        <v>18</v>
      </c>
      <c r="V10" s="5" t="s">
        <v>2055</v>
      </c>
      <c r="W10" s="4" t="s">
        <v>12</v>
      </c>
      <c r="X10" s="4" t="s">
        <v>1451</v>
      </c>
    </row>
    <row r="11" spans="1:24" s="5" customFormat="1" ht="75" x14ac:dyDescent="0.25">
      <c r="A11" s="4" t="s">
        <v>1246</v>
      </c>
      <c r="B11" s="4" t="s">
        <v>2036</v>
      </c>
      <c r="C11" s="21" t="b">
        <f t="shared" si="0"/>
        <v>0</v>
      </c>
      <c r="D11" s="21" t="b">
        <f t="shared" si="1"/>
        <v>1</v>
      </c>
      <c r="E11" s="21" t="b">
        <f t="shared" si="2"/>
        <v>0</v>
      </c>
      <c r="F11" s="21" t="b">
        <f t="shared" si="3"/>
        <v>0</v>
      </c>
      <c r="G11" s="21" t="b">
        <f t="shared" si="4"/>
        <v>0</v>
      </c>
      <c r="H11" s="21" t="b">
        <f t="shared" si="5"/>
        <v>0</v>
      </c>
      <c r="I11" s="21" t="b">
        <f t="shared" si="6"/>
        <v>0</v>
      </c>
      <c r="J11" s="21" t="b">
        <f t="shared" si="7"/>
        <v>0</v>
      </c>
      <c r="K11" s="21" t="b">
        <f t="shared" si="8"/>
        <v>0</v>
      </c>
      <c r="L11" s="21" t="b">
        <f t="shared" si="9"/>
        <v>0</v>
      </c>
      <c r="M11" s="21" t="b">
        <f t="shared" si="10"/>
        <v>0</v>
      </c>
      <c r="N11" s="5" t="s">
        <v>2056</v>
      </c>
      <c r="O11" s="6" t="s">
        <v>1247</v>
      </c>
      <c r="P11" s="6" t="s">
        <v>2057</v>
      </c>
      <c r="Q11" s="5" t="s">
        <v>1248</v>
      </c>
      <c r="R11" s="5" t="s">
        <v>1248</v>
      </c>
      <c r="S11" s="5" t="s">
        <v>1249</v>
      </c>
      <c r="T11" s="5" t="s">
        <v>1250</v>
      </c>
      <c r="U11" s="5" t="s">
        <v>489</v>
      </c>
      <c r="V11" s="3" t="s">
        <v>2058</v>
      </c>
      <c r="W11" s="4" t="s">
        <v>12</v>
      </c>
      <c r="X11" s="4" t="s">
        <v>1251</v>
      </c>
    </row>
    <row r="12" spans="1:24" s="5" customFormat="1" ht="210" x14ac:dyDescent="0.25">
      <c r="A12" s="3" t="s">
        <v>46</v>
      </c>
      <c r="B12" s="3" t="s">
        <v>2042</v>
      </c>
      <c r="C12" s="21" t="b">
        <f t="shared" si="0"/>
        <v>0</v>
      </c>
      <c r="D12" s="21" t="b">
        <f t="shared" si="1"/>
        <v>0</v>
      </c>
      <c r="E12" s="21" t="b">
        <f t="shared" si="2"/>
        <v>1</v>
      </c>
      <c r="F12" s="21" t="b">
        <f t="shared" si="3"/>
        <v>0</v>
      </c>
      <c r="G12" s="21" t="b">
        <f t="shared" si="4"/>
        <v>0</v>
      </c>
      <c r="H12" s="21" t="b">
        <f t="shared" si="5"/>
        <v>0</v>
      </c>
      <c r="I12" s="21" t="b">
        <f t="shared" si="6"/>
        <v>0</v>
      </c>
      <c r="J12" s="21" t="b">
        <f t="shared" si="7"/>
        <v>0</v>
      </c>
      <c r="K12" s="21" t="b">
        <f t="shared" si="8"/>
        <v>0</v>
      </c>
      <c r="L12" s="21" t="b">
        <f t="shared" si="9"/>
        <v>0</v>
      </c>
      <c r="M12" s="21" t="b">
        <f t="shared" si="10"/>
        <v>0</v>
      </c>
      <c r="N12" s="3" t="s">
        <v>1452</v>
      </c>
      <c r="O12" s="10" t="s">
        <v>2059</v>
      </c>
      <c r="P12" s="3" t="s">
        <v>47</v>
      </c>
      <c r="Q12" s="3" t="s">
        <v>48</v>
      </c>
      <c r="R12" s="3" t="s">
        <v>1453</v>
      </c>
      <c r="S12" s="3" t="s">
        <v>49</v>
      </c>
      <c r="T12" s="3" t="s">
        <v>50</v>
      </c>
      <c r="U12" s="3" t="s">
        <v>51</v>
      </c>
      <c r="V12" s="3" t="s">
        <v>52</v>
      </c>
      <c r="W12" s="4" t="s">
        <v>12</v>
      </c>
      <c r="X12" s="4" t="s">
        <v>2060</v>
      </c>
    </row>
    <row r="13" spans="1:24" s="5" customFormat="1" ht="135" x14ac:dyDescent="0.25">
      <c r="A13" s="3" t="s">
        <v>53</v>
      </c>
      <c r="B13" s="3" t="s">
        <v>2036</v>
      </c>
      <c r="C13" s="21" t="b">
        <f t="shared" si="0"/>
        <v>0</v>
      </c>
      <c r="D13" s="21" t="b">
        <f t="shared" si="1"/>
        <v>1</v>
      </c>
      <c r="E13" s="21" t="b">
        <f t="shared" si="2"/>
        <v>0</v>
      </c>
      <c r="F13" s="21" t="b">
        <f t="shared" si="3"/>
        <v>0</v>
      </c>
      <c r="G13" s="21" t="b">
        <f t="shared" si="4"/>
        <v>0</v>
      </c>
      <c r="H13" s="21" t="b">
        <f t="shared" si="5"/>
        <v>0</v>
      </c>
      <c r="I13" s="21" t="b">
        <f t="shared" si="6"/>
        <v>0</v>
      </c>
      <c r="J13" s="21" t="b">
        <f t="shared" si="7"/>
        <v>0</v>
      </c>
      <c r="K13" s="21" t="b">
        <f t="shared" si="8"/>
        <v>0</v>
      </c>
      <c r="L13" s="21" t="b">
        <f t="shared" si="9"/>
        <v>0</v>
      </c>
      <c r="M13" s="21" t="b">
        <f t="shared" si="10"/>
        <v>0</v>
      </c>
      <c r="N13" s="3" t="s">
        <v>1253</v>
      </c>
      <c r="O13" s="10" t="s">
        <v>1252</v>
      </c>
      <c r="P13" s="3" t="s">
        <v>54</v>
      </c>
      <c r="Q13" s="3" t="s">
        <v>55</v>
      </c>
      <c r="R13" s="3" t="s">
        <v>55</v>
      </c>
      <c r="S13" s="3" t="s">
        <v>56</v>
      </c>
      <c r="T13" s="3" t="s">
        <v>57</v>
      </c>
      <c r="U13" s="3" t="s">
        <v>58</v>
      </c>
      <c r="V13" s="3" t="s">
        <v>59</v>
      </c>
      <c r="W13" s="4" t="s">
        <v>12</v>
      </c>
      <c r="X13" s="4" t="s">
        <v>2061</v>
      </c>
    </row>
    <row r="14" spans="1:24" s="5" customFormat="1" ht="195" x14ac:dyDescent="0.25">
      <c r="A14" s="3" t="s">
        <v>60</v>
      </c>
      <c r="B14" s="3" t="s">
        <v>2036</v>
      </c>
      <c r="C14" s="21" t="b">
        <f t="shared" si="0"/>
        <v>0</v>
      </c>
      <c r="D14" s="21" t="b">
        <f t="shared" si="1"/>
        <v>1</v>
      </c>
      <c r="E14" s="21" t="b">
        <f t="shared" si="2"/>
        <v>0</v>
      </c>
      <c r="F14" s="21" t="b">
        <f t="shared" si="3"/>
        <v>0</v>
      </c>
      <c r="G14" s="21" t="b">
        <f t="shared" si="4"/>
        <v>0</v>
      </c>
      <c r="H14" s="21" t="b">
        <f t="shared" si="5"/>
        <v>0</v>
      </c>
      <c r="I14" s="21" t="b">
        <f t="shared" si="6"/>
        <v>0</v>
      </c>
      <c r="J14" s="21" t="b">
        <f t="shared" si="7"/>
        <v>0</v>
      </c>
      <c r="K14" s="21" t="b">
        <f t="shared" si="8"/>
        <v>0</v>
      </c>
      <c r="L14" s="21" t="b">
        <f t="shared" si="9"/>
        <v>0</v>
      </c>
      <c r="M14" s="21" t="b">
        <f t="shared" si="10"/>
        <v>0</v>
      </c>
      <c r="N14" s="3" t="s">
        <v>2062</v>
      </c>
      <c r="O14" s="10" t="s">
        <v>1254</v>
      </c>
      <c r="P14" s="3" t="s">
        <v>61</v>
      </c>
      <c r="Q14" s="3" t="s">
        <v>62</v>
      </c>
      <c r="R14" s="3" t="s">
        <v>1255</v>
      </c>
      <c r="S14" s="3" t="s">
        <v>63</v>
      </c>
      <c r="T14" s="3" t="s">
        <v>64</v>
      </c>
      <c r="U14" s="3" t="s">
        <v>58</v>
      </c>
      <c r="V14" s="3" t="s">
        <v>65</v>
      </c>
      <c r="W14" s="4" t="s">
        <v>12</v>
      </c>
      <c r="X14" s="4" t="s">
        <v>2063</v>
      </c>
    </row>
    <row r="15" spans="1:24" s="5" customFormat="1" ht="45" x14ac:dyDescent="0.25">
      <c r="A15" s="3" t="s">
        <v>66</v>
      </c>
      <c r="B15" s="3" t="s">
        <v>2042</v>
      </c>
      <c r="C15" s="21" t="b">
        <f t="shared" si="0"/>
        <v>0</v>
      </c>
      <c r="D15" s="21" t="b">
        <f t="shared" si="1"/>
        <v>0</v>
      </c>
      <c r="E15" s="21" t="b">
        <f t="shared" si="2"/>
        <v>1</v>
      </c>
      <c r="F15" s="21" t="b">
        <f t="shared" si="3"/>
        <v>0</v>
      </c>
      <c r="G15" s="21" t="b">
        <f t="shared" si="4"/>
        <v>0</v>
      </c>
      <c r="H15" s="21" t="b">
        <f t="shared" si="5"/>
        <v>0</v>
      </c>
      <c r="I15" s="21" t="b">
        <f t="shared" si="6"/>
        <v>0</v>
      </c>
      <c r="J15" s="21" t="b">
        <f t="shared" si="7"/>
        <v>0</v>
      </c>
      <c r="K15" s="21" t="b">
        <f t="shared" si="8"/>
        <v>0</v>
      </c>
      <c r="L15" s="21" t="b">
        <f t="shared" si="9"/>
        <v>0</v>
      </c>
      <c r="M15" s="21" t="b">
        <f t="shared" si="10"/>
        <v>0</v>
      </c>
      <c r="N15" s="3" t="s">
        <v>2064</v>
      </c>
      <c r="O15" s="10" t="s">
        <v>1454</v>
      </c>
      <c r="P15" s="3" t="s">
        <v>67</v>
      </c>
      <c r="Q15" s="3" t="s">
        <v>68</v>
      </c>
      <c r="R15" s="3" t="s">
        <v>1455</v>
      </c>
      <c r="S15" s="3" t="s">
        <v>69</v>
      </c>
      <c r="T15" s="3" t="s">
        <v>70</v>
      </c>
      <c r="U15" s="3"/>
      <c r="V15" s="3" t="s">
        <v>71</v>
      </c>
      <c r="W15" s="4" t="s">
        <v>72</v>
      </c>
      <c r="X15" s="4" t="s">
        <v>73</v>
      </c>
    </row>
    <row r="16" spans="1:24" s="5" customFormat="1" ht="165" x14ac:dyDescent="0.25">
      <c r="A16" s="3" t="s">
        <v>74</v>
      </c>
      <c r="B16" s="3" t="s">
        <v>2047</v>
      </c>
      <c r="C16" s="21" t="b">
        <f t="shared" si="0"/>
        <v>0</v>
      </c>
      <c r="D16" s="21" t="b">
        <f t="shared" si="1"/>
        <v>0</v>
      </c>
      <c r="E16" s="21" t="b">
        <f t="shared" si="2"/>
        <v>0</v>
      </c>
      <c r="F16" s="21" t="b">
        <f t="shared" si="3"/>
        <v>0</v>
      </c>
      <c r="G16" s="21" t="b">
        <f t="shared" si="4"/>
        <v>0</v>
      </c>
      <c r="H16" s="21" t="b">
        <f t="shared" si="5"/>
        <v>0</v>
      </c>
      <c r="I16" s="21" t="b">
        <f t="shared" si="6"/>
        <v>0</v>
      </c>
      <c r="J16" s="21" t="b">
        <f t="shared" si="7"/>
        <v>1</v>
      </c>
      <c r="K16" s="21" t="b">
        <f t="shared" si="8"/>
        <v>0</v>
      </c>
      <c r="L16" s="21" t="b">
        <f t="shared" si="9"/>
        <v>0</v>
      </c>
      <c r="M16" s="21" t="b">
        <f t="shared" si="10"/>
        <v>0</v>
      </c>
      <c r="N16" s="3" t="s">
        <v>2065</v>
      </c>
      <c r="O16" s="10" t="s">
        <v>1807</v>
      </c>
      <c r="P16" s="3" t="s">
        <v>75</v>
      </c>
      <c r="Q16" s="3" t="s">
        <v>76</v>
      </c>
      <c r="R16" s="3" t="s">
        <v>1808</v>
      </c>
      <c r="S16" s="3" t="s">
        <v>77</v>
      </c>
      <c r="T16" s="3" t="s">
        <v>78</v>
      </c>
      <c r="U16" s="3" t="s">
        <v>79</v>
      </c>
      <c r="V16" s="3" t="s">
        <v>80</v>
      </c>
      <c r="W16" s="4" t="s">
        <v>12</v>
      </c>
      <c r="X16" s="4" t="s">
        <v>2066</v>
      </c>
    </row>
    <row r="17" spans="1:24" s="5" customFormat="1" ht="60" x14ac:dyDescent="0.25">
      <c r="A17" s="3" t="s">
        <v>81</v>
      </c>
      <c r="B17" s="3" t="s">
        <v>2067</v>
      </c>
      <c r="C17" s="21" t="b">
        <f t="shared" si="0"/>
        <v>0</v>
      </c>
      <c r="D17" s="21" t="b">
        <f t="shared" si="1"/>
        <v>0</v>
      </c>
      <c r="E17" s="21" t="b">
        <f t="shared" si="2"/>
        <v>0</v>
      </c>
      <c r="F17" s="21" t="b">
        <f t="shared" si="3"/>
        <v>1</v>
      </c>
      <c r="G17" s="21" t="b">
        <f t="shared" si="4"/>
        <v>0</v>
      </c>
      <c r="H17" s="21" t="b">
        <f t="shared" si="5"/>
        <v>0</v>
      </c>
      <c r="I17" s="21" t="b">
        <f t="shared" si="6"/>
        <v>0</v>
      </c>
      <c r="J17" s="21" t="b">
        <f t="shared" si="7"/>
        <v>0</v>
      </c>
      <c r="K17" s="21" t="b">
        <f t="shared" si="8"/>
        <v>0</v>
      </c>
      <c r="L17" s="21" t="b">
        <f t="shared" si="9"/>
        <v>0</v>
      </c>
      <c r="M17" s="21" t="b">
        <f t="shared" si="10"/>
        <v>0</v>
      </c>
      <c r="N17" s="3" t="s">
        <v>2068</v>
      </c>
      <c r="O17" s="10" t="s">
        <v>1644</v>
      </c>
      <c r="P17" s="3" t="s">
        <v>82</v>
      </c>
      <c r="Q17" s="3" t="s">
        <v>2069</v>
      </c>
      <c r="R17" s="3" t="s">
        <v>1645</v>
      </c>
      <c r="S17" s="3" t="s">
        <v>2070</v>
      </c>
      <c r="T17" s="3" t="s">
        <v>83</v>
      </c>
      <c r="U17" s="3" t="s">
        <v>84</v>
      </c>
      <c r="V17" s="3" t="s">
        <v>2071</v>
      </c>
      <c r="W17" s="4" t="s">
        <v>12</v>
      </c>
      <c r="X17" s="4" t="s">
        <v>2072</v>
      </c>
    </row>
    <row r="18" spans="1:24" s="5" customFormat="1" ht="60" x14ac:dyDescent="0.25">
      <c r="A18" s="3" t="s">
        <v>85</v>
      </c>
      <c r="B18" s="3" t="s">
        <v>2067</v>
      </c>
      <c r="C18" s="21" t="b">
        <f t="shared" si="0"/>
        <v>0</v>
      </c>
      <c r="D18" s="21" t="b">
        <f t="shared" si="1"/>
        <v>0</v>
      </c>
      <c r="E18" s="21" t="b">
        <f t="shared" si="2"/>
        <v>0</v>
      </c>
      <c r="F18" s="21" t="b">
        <f t="shared" si="3"/>
        <v>1</v>
      </c>
      <c r="G18" s="21" t="b">
        <f t="shared" si="4"/>
        <v>0</v>
      </c>
      <c r="H18" s="21" t="b">
        <f t="shared" si="5"/>
        <v>0</v>
      </c>
      <c r="I18" s="21" t="b">
        <f t="shared" si="6"/>
        <v>0</v>
      </c>
      <c r="J18" s="21" t="b">
        <f t="shared" si="7"/>
        <v>0</v>
      </c>
      <c r="K18" s="21" t="b">
        <f t="shared" si="8"/>
        <v>0</v>
      </c>
      <c r="L18" s="21" t="b">
        <f t="shared" si="9"/>
        <v>0</v>
      </c>
      <c r="M18" s="21" t="b">
        <f t="shared" si="10"/>
        <v>0</v>
      </c>
      <c r="N18" s="3" t="s">
        <v>2073</v>
      </c>
      <c r="O18" s="10" t="s">
        <v>1646</v>
      </c>
      <c r="P18" s="3"/>
      <c r="Q18" s="3" t="s">
        <v>86</v>
      </c>
      <c r="R18" s="17" t="s">
        <v>1647</v>
      </c>
      <c r="S18" s="3" t="s">
        <v>87</v>
      </c>
      <c r="T18" s="3" t="s">
        <v>88</v>
      </c>
      <c r="U18" s="3" t="s">
        <v>89</v>
      </c>
      <c r="V18" s="3" t="s">
        <v>90</v>
      </c>
      <c r="W18" s="4" t="s">
        <v>12</v>
      </c>
      <c r="X18" s="4" t="s">
        <v>91</v>
      </c>
    </row>
    <row r="19" spans="1:24" s="5" customFormat="1" ht="180" x14ac:dyDescent="0.25">
      <c r="A19" s="3" t="s">
        <v>92</v>
      </c>
      <c r="B19" s="3" t="s">
        <v>2047</v>
      </c>
      <c r="C19" s="21" t="b">
        <f t="shared" si="0"/>
        <v>0</v>
      </c>
      <c r="D19" s="21" t="b">
        <f t="shared" si="1"/>
        <v>0</v>
      </c>
      <c r="E19" s="21" t="b">
        <f t="shared" si="2"/>
        <v>0</v>
      </c>
      <c r="F19" s="21" t="b">
        <f t="shared" si="3"/>
        <v>0</v>
      </c>
      <c r="G19" s="21" t="b">
        <f t="shared" si="4"/>
        <v>0</v>
      </c>
      <c r="H19" s="21" t="b">
        <f t="shared" si="5"/>
        <v>0</v>
      </c>
      <c r="I19" s="21" t="b">
        <f t="shared" si="6"/>
        <v>0</v>
      </c>
      <c r="J19" s="21" t="b">
        <f t="shared" si="7"/>
        <v>1</v>
      </c>
      <c r="K19" s="21" t="b">
        <f t="shared" si="8"/>
        <v>0</v>
      </c>
      <c r="L19" s="21" t="b">
        <f t="shared" si="9"/>
        <v>0</v>
      </c>
      <c r="M19" s="21" t="b">
        <f t="shared" si="10"/>
        <v>0</v>
      </c>
      <c r="N19" s="3" t="s">
        <v>2074</v>
      </c>
      <c r="O19" s="10" t="s">
        <v>1809</v>
      </c>
      <c r="P19" s="3" t="s">
        <v>93</v>
      </c>
      <c r="Q19" s="3" t="s">
        <v>94</v>
      </c>
      <c r="R19" s="3" t="s">
        <v>1810</v>
      </c>
      <c r="S19" s="3" t="s">
        <v>95</v>
      </c>
      <c r="T19" s="3" t="s">
        <v>96</v>
      </c>
      <c r="U19" s="3" t="s">
        <v>43</v>
      </c>
      <c r="V19" s="3" t="s">
        <v>97</v>
      </c>
      <c r="W19" s="4" t="s">
        <v>12</v>
      </c>
      <c r="X19" s="4" t="s">
        <v>98</v>
      </c>
    </row>
    <row r="20" spans="1:24" s="5" customFormat="1" ht="90" x14ac:dyDescent="0.25">
      <c r="A20" s="5" t="s">
        <v>2075</v>
      </c>
      <c r="B20" s="5" t="s">
        <v>2042</v>
      </c>
      <c r="C20" s="21" t="b">
        <f t="shared" si="0"/>
        <v>0</v>
      </c>
      <c r="D20" s="21" t="b">
        <f t="shared" si="1"/>
        <v>0</v>
      </c>
      <c r="E20" s="21" t="b">
        <f t="shared" si="2"/>
        <v>1</v>
      </c>
      <c r="F20" s="21" t="b">
        <f t="shared" si="3"/>
        <v>0</v>
      </c>
      <c r="G20" s="21" t="b">
        <f t="shared" si="4"/>
        <v>0</v>
      </c>
      <c r="H20" s="21" t="b">
        <f t="shared" si="5"/>
        <v>0</v>
      </c>
      <c r="I20" s="21" t="b">
        <f t="shared" si="6"/>
        <v>0</v>
      </c>
      <c r="J20" s="21" t="b">
        <f t="shared" si="7"/>
        <v>0</v>
      </c>
      <c r="K20" s="21" t="b">
        <f t="shared" si="8"/>
        <v>0</v>
      </c>
      <c r="L20" s="21" t="b">
        <f t="shared" si="9"/>
        <v>0</v>
      </c>
      <c r="M20" s="21" t="b">
        <f t="shared" si="10"/>
        <v>0</v>
      </c>
      <c r="N20" s="5" t="s">
        <v>1456</v>
      </c>
      <c r="O20" s="6" t="s">
        <v>1457</v>
      </c>
      <c r="P20" s="6" t="s">
        <v>1458</v>
      </c>
      <c r="Q20" s="5" t="s">
        <v>1459</v>
      </c>
      <c r="S20" s="5" t="s">
        <v>1460</v>
      </c>
      <c r="T20" s="5" t="s">
        <v>805</v>
      </c>
      <c r="U20" s="5" t="s">
        <v>154</v>
      </c>
      <c r="V20" s="5" t="s">
        <v>2076</v>
      </c>
      <c r="W20" s="4" t="s">
        <v>28</v>
      </c>
      <c r="X20" s="4" t="s">
        <v>1461</v>
      </c>
    </row>
    <row r="21" spans="1:24" s="5" customFormat="1" ht="30" x14ac:dyDescent="0.25">
      <c r="A21" s="3" t="s">
        <v>99</v>
      </c>
      <c r="B21" s="3" t="s">
        <v>2042</v>
      </c>
      <c r="C21" s="21" t="b">
        <f t="shared" si="0"/>
        <v>0</v>
      </c>
      <c r="D21" s="21" t="b">
        <f t="shared" si="1"/>
        <v>0</v>
      </c>
      <c r="E21" s="21" t="b">
        <f t="shared" si="2"/>
        <v>1</v>
      </c>
      <c r="F21" s="21" t="b">
        <f t="shared" si="3"/>
        <v>0</v>
      </c>
      <c r="G21" s="21" t="b">
        <f t="shared" si="4"/>
        <v>0</v>
      </c>
      <c r="H21" s="21" t="b">
        <f t="shared" si="5"/>
        <v>0</v>
      </c>
      <c r="I21" s="21" t="b">
        <f t="shared" si="6"/>
        <v>0</v>
      </c>
      <c r="J21" s="21" t="b">
        <f t="shared" si="7"/>
        <v>0</v>
      </c>
      <c r="K21" s="21" t="b">
        <f t="shared" si="8"/>
        <v>0</v>
      </c>
      <c r="L21" s="21" t="b">
        <f t="shared" si="9"/>
        <v>0</v>
      </c>
      <c r="M21" s="21" t="b">
        <f t="shared" si="10"/>
        <v>0</v>
      </c>
      <c r="N21" s="3" t="s">
        <v>2077</v>
      </c>
      <c r="O21" s="10" t="s">
        <v>1462</v>
      </c>
      <c r="P21" s="3" t="s">
        <v>100</v>
      </c>
      <c r="Q21" s="3" t="s">
        <v>101</v>
      </c>
      <c r="R21" s="3" t="s">
        <v>1463</v>
      </c>
      <c r="S21" s="3" t="s">
        <v>102</v>
      </c>
      <c r="T21" s="3" t="s">
        <v>103</v>
      </c>
      <c r="U21" s="3" t="s">
        <v>35</v>
      </c>
      <c r="V21" s="3" t="s">
        <v>104</v>
      </c>
      <c r="W21" s="4" t="s">
        <v>12</v>
      </c>
      <c r="X21" s="4" t="s">
        <v>105</v>
      </c>
    </row>
    <row r="22" spans="1:24" s="5" customFormat="1" ht="60" x14ac:dyDescent="0.25">
      <c r="A22" s="3" t="s">
        <v>106</v>
      </c>
      <c r="B22" s="3" t="s">
        <v>2036</v>
      </c>
      <c r="C22" s="21" t="b">
        <f t="shared" si="0"/>
        <v>0</v>
      </c>
      <c r="D22" s="21" t="b">
        <f t="shared" si="1"/>
        <v>1</v>
      </c>
      <c r="E22" s="21" t="b">
        <f t="shared" si="2"/>
        <v>0</v>
      </c>
      <c r="F22" s="21" t="b">
        <f t="shared" si="3"/>
        <v>0</v>
      </c>
      <c r="G22" s="21" t="b">
        <f t="shared" si="4"/>
        <v>0</v>
      </c>
      <c r="H22" s="21" t="b">
        <f t="shared" si="5"/>
        <v>0</v>
      </c>
      <c r="I22" s="21" t="b">
        <f t="shared" si="6"/>
        <v>0</v>
      </c>
      <c r="J22" s="21" t="b">
        <f t="shared" si="7"/>
        <v>0</v>
      </c>
      <c r="K22" s="21" t="b">
        <f t="shared" si="8"/>
        <v>0</v>
      </c>
      <c r="L22" s="21" t="b">
        <f t="shared" si="9"/>
        <v>0</v>
      </c>
      <c r="M22" s="21" t="b">
        <f t="shared" si="10"/>
        <v>0</v>
      </c>
      <c r="N22" s="3" t="s">
        <v>1256</v>
      </c>
      <c r="O22" s="10" t="s">
        <v>1257</v>
      </c>
      <c r="P22" s="3" t="s">
        <v>107</v>
      </c>
      <c r="Q22" s="3" t="s">
        <v>108</v>
      </c>
      <c r="R22" s="3" t="s">
        <v>108</v>
      </c>
      <c r="S22" s="3" t="s">
        <v>109</v>
      </c>
      <c r="T22" s="3" t="s">
        <v>110</v>
      </c>
      <c r="U22" s="3" t="s">
        <v>84</v>
      </c>
      <c r="V22" s="3" t="s">
        <v>111</v>
      </c>
      <c r="W22" s="4" t="s">
        <v>12</v>
      </c>
      <c r="X22" s="4" t="s">
        <v>112</v>
      </c>
    </row>
    <row r="23" spans="1:24" s="5" customFormat="1" ht="135" x14ac:dyDescent="0.25">
      <c r="A23" s="5" t="s">
        <v>2078</v>
      </c>
      <c r="B23" s="5" t="s">
        <v>2042</v>
      </c>
      <c r="C23" s="21" t="b">
        <f t="shared" si="0"/>
        <v>0</v>
      </c>
      <c r="D23" s="21" t="b">
        <f t="shared" si="1"/>
        <v>0</v>
      </c>
      <c r="E23" s="21" t="b">
        <f t="shared" si="2"/>
        <v>1</v>
      </c>
      <c r="F23" s="21" t="b">
        <f t="shared" si="3"/>
        <v>0</v>
      </c>
      <c r="G23" s="21" t="b">
        <f t="shared" si="4"/>
        <v>0</v>
      </c>
      <c r="H23" s="21" t="b">
        <f t="shared" si="5"/>
        <v>0</v>
      </c>
      <c r="I23" s="21" t="b">
        <f t="shared" si="6"/>
        <v>0</v>
      </c>
      <c r="J23" s="21" t="b">
        <f t="shared" si="7"/>
        <v>0</v>
      </c>
      <c r="K23" s="21" t="b">
        <f t="shared" si="8"/>
        <v>0</v>
      </c>
      <c r="L23" s="21" t="b">
        <f t="shared" si="9"/>
        <v>0</v>
      </c>
      <c r="M23" s="21" t="b">
        <f t="shared" si="10"/>
        <v>0</v>
      </c>
      <c r="N23" s="5" t="s">
        <v>2079</v>
      </c>
      <c r="O23" s="6" t="s">
        <v>1464</v>
      </c>
      <c r="P23" s="6" t="s">
        <v>1465</v>
      </c>
      <c r="Q23" s="5" t="s">
        <v>1466</v>
      </c>
      <c r="R23" s="5" t="s">
        <v>1467</v>
      </c>
      <c r="S23" s="4" t="s">
        <v>1468</v>
      </c>
      <c r="T23" s="5" t="s">
        <v>1469</v>
      </c>
      <c r="U23" s="5" t="s">
        <v>35</v>
      </c>
      <c r="V23" s="5" t="s">
        <v>2080</v>
      </c>
      <c r="W23" s="4" t="s">
        <v>12</v>
      </c>
      <c r="X23" s="4" t="s">
        <v>1470</v>
      </c>
    </row>
    <row r="24" spans="1:24" s="5" customFormat="1" ht="150" x14ac:dyDescent="0.25">
      <c r="A24" s="5" t="s">
        <v>2081</v>
      </c>
      <c r="B24" s="5" t="s">
        <v>2042</v>
      </c>
      <c r="C24" s="21" t="b">
        <f t="shared" si="0"/>
        <v>0</v>
      </c>
      <c r="D24" s="21" t="b">
        <f t="shared" si="1"/>
        <v>0</v>
      </c>
      <c r="E24" s="21" t="b">
        <f t="shared" si="2"/>
        <v>1</v>
      </c>
      <c r="F24" s="21" t="b">
        <f t="shared" si="3"/>
        <v>0</v>
      </c>
      <c r="G24" s="21" t="b">
        <f t="shared" si="4"/>
        <v>0</v>
      </c>
      <c r="H24" s="21" t="b">
        <f t="shared" si="5"/>
        <v>0</v>
      </c>
      <c r="I24" s="21" t="b">
        <f t="shared" si="6"/>
        <v>0</v>
      </c>
      <c r="J24" s="21" t="b">
        <f t="shared" si="7"/>
        <v>0</v>
      </c>
      <c r="K24" s="21" t="b">
        <f t="shared" si="8"/>
        <v>0</v>
      </c>
      <c r="L24" s="21" t="b">
        <f t="shared" si="9"/>
        <v>0</v>
      </c>
      <c r="M24" s="21" t="b">
        <f t="shared" si="10"/>
        <v>0</v>
      </c>
      <c r="N24" s="5" t="s">
        <v>1471</v>
      </c>
      <c r="O24" s="6" t="s">
        <v>2082</v>
      </c>
      <c r="P24" s="6" t="s">
        <v>2083</v>
      </c>
      <c r="Q24" s="5" t="s">
        <v>1472</v>
      </c>
      <c r="S24" s="5" t="s">
        <v>1473</v>
      </c>
      <c r="T24" s="5" t="s">
        <v>1280</v>
      </c>
      <c r="U24" s="5" t="s">
        <v>1332</v>
      </c>
      <c r="V24" s="5" t="s">
        <v>2084</v>
      </c>
      <c r="W24" s="4" t="s">
        <v>12</v>
      </c>
      <c r="X24" s="4" t="s">
        <v>1474</v>
      </c>
    </row>
    <row r="25" spans="1:24" s="5" customFormat="1" ht="195" x14ac:dyDescent="0.25">
      <c r="A25" s="3" t="s">
        <v>113</v>
      </c>
      <c r="B25" s="3" t="s">
        <v>2042</v>
      </c>
      <c r="C25" s="21" t="b">
        <f t="shared" si="0"/>
        <v>0</v>
      </c>
      <c r="D25" s="21" t="b">
        <f t="shared" si="1"/>
        <v>0</v>
      </c>
      <c r="E25" s="21" t="b">
        <f t="shared" si="2"/>
        <v>1</v>
      </c>
      <c r="F25" s="21" t="b">
        <f t="shared" si="3"/>
        <v>0</v>
      </c>
      <c r="G25" s="21" t="b">
        <f t="shared" si="4"/>
        <v>0</v>
      </c>
      <c r="H25" s="21" t="b">
        <f t="shared" si="5"/>
        <v>0</v>
      </c>
      <c r="I25" s="21" t="b">
        <f t="shared" si="6"/>
        <v>0</v>
      </c>
      <c r="J25" s="21" t="b">
        <f t="shared" si="7"/>
        <v>0</v>
      </c>
      <c r="K25" s="21" t="b">
        <f t="shared" si="8"/>
        <v>0</v>
      </c>
      <c r="L25" s="21" t="b">
        <f t="shared" si="9"/>
        <v>0</v>
      </c>
      <c r="M25" s="21" t="b">
        <f t="shared" si="10"/>
        <v>0</v>
      </c>
      <c r="N25" s="3" t="s">
        <v>2068</v>
      </c>
      <c r="O25" s="10" t="s">
        <v>1475</v>
      </c>
      <c r="P25" s="3" t="s">
        <v>114</v>
      </c>
      <c r="Q25" s="3" t="s">
        <v>115</v>
      </c>
      <c r="R25" s="18" t="s">
        <v>1476</v>
      </c>
      <c r="S25" s="3" t="s">
        <v>116</v>
      </c>
      <c r="T25" s="3" t="s">
        <v>117</v>
      </c>
      <c r="U25" s="3"/>
      <c r="V25" s="3" t="s">
        <v>118</v>
      </c>
      <c r="W25" s="4" t="s">
        <v>119</v>
      </c>
      <c r="X25" s="4" t="s">
        <v>2085</v>
      </c>
    </row>
    <row r="26" spans="1:24" s="5" customFormat="1" ht="45" x14ac:dyDescent="0.25">
      <c r="A26" s="3" t="s">
        <v>120</v>
      </c>
      <c r="B26" s="3" t="s">
        <v>2036</v>
      </c>
      <c r="C26" s="21" t="b">
        <f t="shared" si="0"/>
        <v>0</v>
      </c>
      <c r="D26" s="21" t="b">
        <f t="shared" si="1"/>
        <v>1</v>
      </c>
      <c r="E26" s="21" t="b">
        <f t="shared" si="2"/>
        <v>0</v>
      </c>
      <c r="F26" s="21" t="b">
        <f t="shared" si="3"/>
        <v>0</v>
      </c>
      <c r="G26" s="21" t="b">
        <f t="shared" si="4"/>
        <v>0</v>
      </c>
      <c r="H26" s="21" t="b">
        <f t="shared" si="5"/>
        <v>0</v>
      </c>
      <c r="I26" s="21" t="b">
        <f t="shared" si="6"/>
        <v>0</v>
      </c>
      <c r="J26" s="21" t="b">
        <f t="shared" si="7"/>
        <v>0</v>
      </c>
      <c r="K26" s="21" t="b">
        <f t="shared" si="8"/>
        <v>0</v>
      </c>
      <c r="L26" s="21" t="b">
        <f t="shared" si="9"/>
        <v>0</v>
      </c>
      <c r="M26" s="21" t="b">
        <f t="shared" si="10"/>
        <v>0</v>
      </c>
      <c r="N26" s="3" t="s">
        <v>2086</v>
      </c>
      <c r="O26" s="10" t="s">
        <v>1258</v>
      </c>
      <c r="P26" s="3" t="s">
        <v>121</v>
      </c>
      <c r="Q26" s="3" t="s">
        <v>122</v>
      </c>
      <c r="R26" s="3" t="s">
        <v>1259</v>
      </c>
      <c r="S26" s="3" t="s">
        <v>123</v>
      </c>
      <c r="T26" s="3" t="s">
        <v>124</v>
      </c>
      <c r="U26" s="3" t="s">
        <v>125</v>
      </c>
      <c r="V26" s="3" t="s">
        <v>126</v>
      </c>
      <c r="W26" s="4" t="s">
        <v>12</v>
      </c>
      <c r="X26" s="4" t="s">
        <v>127</v>
      </c>
    </row>
    <row r="27" spans="1:24" s="5" customFormat="1" ht="45" x14ac:dyDescent="0.25">
      <c r="A27" s="3" t="s">
        <v>135</v>
      </c>
      <c r="B27" s="3" t="s">
        <v>2087</v>
      </c>
      <c r="C27" s="21" t="b">
        <f t="shared" si="0"/>
        <v>1</v>
      </c>
      <c r="D27" s="21" t="b">
        <f t="shared" si="1"/>
        <v>0</v>
      </c>
      <c r="E27" s="21" t="b">
        <f t="shared" si="2"/>
        <v>0</v>
      </c>
      <c r="F27" s="21" t="b">
        <f t="shared" si="3"/>
        <v>0</v>
      </c>
      <c r="G27" s="21" t="b">
        <f t="shared" si="4"/>
        <v>0</v>
      </c>
      <c r="H27" s="21" t="b">
        <f t="shared" si="5"/>
        <v>0</v>
      </c>
      <c r="I27" s="21" t="b">
        <f t="shared" si="6"/>
        <v>0</v>
      </c>
      <c r="J27" s="21" t="b">
        <f t="shared" si="7"/>
        <v>0</v>
      </c>
      <c r="K27" s="21" t="b">
        <f t="shared" si="8"/>
        <v>0</v>
      </c>
      <c r="L27" s="21" t="b">
        <f t="shared" si="9"/>
        <v>0</v>
      </c>
      <c r="M27" s="21" t="b">
        <f t="shared" si="10"/>
        <v>0</v>
      </c>
      <c r="N27" s="3" t="s">
        <v>1227</v>
      </c>
      <c r="O27" s="10" t="s">
        <v>1228</v>
      </c>
      <c r="P27" s="3" t="s">
        <v>136</v>
      </c>
      <c r="Q27" s="3" t="s">
        <v>137</v>
      </c>
      <c r="R27" s="3" t="s">
        <v>1229</v>
      </c>
      <c r="S27" s="3" t="s">
        <v>138</v>
      </c>
      <c r="T27" s="3" t="s">
        <v>139</v>
      </c>
      <c r="U27" s="3" t="s">
        <v>35</v>
      </c>
      <c r="V27" s="3" t="s">
        <v>140</v>
      </c>
      <c r="W27" s="4" t="s">
        <v>12</v>
      </c>
      <c r="X27" s="4" t="s">
        <v>141</v>
      </c>
    </row>
    <row r="28" spans="1:24" s="5" customFormat="1" ht="30" x14ac:dyDescent="0.25">
      <c r="A28" s="3" t="s">
        <v>128</v>
      </c>
      <c r="B28" s="3" t="s">
        <v>2036</v>
      </c>
      <c r="C28" s="21" t="b">
        <f t="shared" si="0"/>
        <v>0</v>
      </c>
      <c r="D28" s="21" t="b">
        <f t="shared" si="1"/>
        <v>1</v>
      </c>
      <c r="E28" s="21" t="b">
        <f t="shared" si="2"/>
        <v>0</v>
      </c>
      <c r="F28" s="21" t="b">
        <f t="shared" si="3"/>
        <v>0</v>
      </c>
      <c r="G28" s="21" t="b">
        <f t="shared" si="4"/>
        <v>0</v>
      </c>
      <c r="H28" s="21" t="b">
        <f t="shared" si="5"/>
        <v>0</v>
      </c>
      <c r="I28" s="21" t="b">
        <f t="shared" si="6"/>
        <v>0</v>
      </c>
      <c r="J28" s="21" t="b">
        <f t="shared" si="7"/>
        <v>0</v>
      </c>
      <c r="K28" s="21" t="b">
        <f t="shared" si="8"/>
        <v>0</v>
      </c>
      <c r="L28" s="21" t="b">
        <f t="shared" si="9"/>
        <v>0</v>
      </c>
      <c r="M28" s="21" t="b">
        <f t="shared" si="10"/>
        <v>0</v>
      </c>
      <c r="N28" s="3" t="s">
        <v>1260</v>
      </c>
      <c r="O28" s="10" t="s">
        <v>1261</v>
      </c>
      <c r="P28" s="3"/>
      <c r="Q28" s="3" t="s">
        <v>129</v>
      </c>
      <c r="R28" s="3" t="s">
        <v>129</v>
      </c>
      <c r="S28" s="3" t="s">
        <v>130</v>
      </c>
      <c r="T28" s="3" t="s">
        <v>131</v>
      </c>
      <c r="U28" s="3" t="s">
        <v>132</v>
      </c>
      <c r="V28" s="3" t="s">
        <v>133</v>
      </c>
      <c r="W28" s="4" t="s">
        <v>12</v>
      </c>
      <c r="X28" s="4" t="s">
        <v>134</v>
      </c>
    </row>
    <row r="29" spans="1:24" s="5" customFormat="1" ht="105" x14ac:dyDescent="0.25">
      <c r="A29" s="3" t="s">
        <v>142</v>
      </c>
      <c r="B29" s="3" t="s">
        <v>2088</v>
      </c>
      <c r="C29" s="21" t="b">
        <f t="shared" si="0"/>
        <v>0</v>
      </c>
      <c r="D29" s="21" t="b">
        <f t="shared" si="1"/>
        <v>0</v>
      </c>
      <c r="E29" s="21" t="b">
        <f t="shared" si="2"/>
        <v>0</v>
      </c>
      <c r="F29" s="21" t="b">
        <f t="shared" si="3"/>
        <v>0</v>
      </c>
      <c r="G29" s="21" t="b">
        <f t="shared" si="4"/>
        <v>0</v>
      </c>
      <c r="H29" s="21" t="b">
        <f t="shared" si="5"/>
        <v>0</v>
      </c>
      <c r="I29" s="21" t="b">
        <f t="shared" si="6"/>
        <v>0</v>
      </c>
      <c r="J29" s="21" t="b">
        <f t="shared" si="7"/>
        <v>0</v>
      </c>
      <c r="K29" s="21" t="b">
        <f t="shared" si="8"/>
        <v>0</v>
      </c>
      <c r="L29" s="21" t="b">
        <f t="shared" si="9"/>
        <v>1</v>
      </c>
      <c r="M29" s="21" t="b">
        <f t="shared" si="10"/>
        <v>0</v>
      </c>
      <c r="N29" s="3" t="s">
        <v>2089</v>
      </c>
      <c r="O29" s="10" t="s">
        <v>1987</v>
      </c>
      <c r="P29" s="3" t="s">
        <v>143</v>
      </c>
      <c r="Q29" s="3" t="s">
        <v>144</v>
      </c>
      <c r="R29" s="3" t="s">
        <v>2090</v>
      </c>
      <c r="S29" s="3" t="s">
        <v>145</v>
      </c>
      <c r="T29" s="3" t="s">
        <v>146</v>
      </c>
      <c r="U29" s="3" t="s">
        <v>43</v>
      </c>
      <c r="V29" s="3" t="s">
        <v>147</v>
      </c>
      <c r="W29" s="4" t="s">
        <v>12</v>
      </c>
      <c r="X29" s="4" t="s">
        <v>148</v>
      </c>
    </row>
    <row r="30" spans="1:24" s="5" customFormat="1" ht="120" x14ac:dyDescent="0.25">
      <c r="A30" s="3" t="s">
        <v>149</v>
      </c>
      <c r="B30" s="3" t="s">
        <v>2042</v>
      </c>
      <c r="C30" s="21" t="b">
        <f t="shared" si="0"/>
        <v>0</v>
      </c>
      <c r="D30" s="21" t="b">
        <f t="shared" si="1"/>
        <v>0</v>
      </c>
      <c r="E30" s="21" t="b">
        <f t="shared" si="2"/>
        <v>1</v>
      </c>
      <c r="F30" s="21" t="b">
        <f t="shared" si="3"/>
        <v>0</v>
      </c>
      <c r="G30" s="21" t="b">
        <f t="shared" si="4"/>
        <v>0</v>
      </c>
      <c r="H30" s="21" t="b">
        <f t="shared" si="5"/>
        <v>0</v>
      </c>
      <c r="I30" s="21" t="b">
        <f t="shared" si="6"/>
        <v>0</v>
      </c>
      <c r="J30" s="21" t="b">
        <f t="shared" si="7"/>
        <v>0</v>
      </c>
      <c r="K30" s="21" t="b">
        <f t="shared" si="8"/>
        <v>0</v>
      </c>
      <c r="L30" s="21" t="b">
        <f t="shared" si="9"/>
        <v>0</v>
      </c>
      <c r="M30" s="21" t="b">
        <f t="shared" si="10"/>
        <v>0</v>
      </c>
      <c r="N30" s="3" t="s">
        <v>1477</v>
      </c>
      <c r="O30" s="10" t="s">
        <v>1478</v>
      </c>
      <c r="P30" s="3" t="s">
        <v>150</v>
      </c>
      <c r="Q30" s="3" t="s">
        <v>151</v>
      </c>
      <c r="R30" s="3" t="s">
        <v>1479</v>
      </c>
      <c r="S30" s="3" t="s">
        <v>152</v>
      </c>
      <c r="T30" s="3" t="s">
        <v>153</v>
      </c>
      <c r="U30" s="3" t="s">
        <v>154</v>
      </c>
      <c r="V30" s="3" t="s">
        <v>155</v>
      </c>
      <c r="W30" s="4" t="s">
        <v>28</v>
      </c>
      <c r="X30" s="4" t="s">
        <v>156</v>
      </c>
    </row>
    <row r="31" spans="1:24" s="5" customFormat="1" ht="120" x14ac:dyDescent="0.25">
      <c r="A31" s="4" t="s">
        <v>2091</v>
      </c>
      <c r="B31" s="4" t="s">
        <v>2042</v>
      </c>
      <c r="C31" s="21" t="b">
        <f t="shared" si="0"/>
        <v>0</v>
      </c>
      <c r="D31" s="21" t="b">
        <f t="shared" si="1"/>
        <v>0</v>
      </c>
      <c r="E31" s="21" t="b">
        <f t="shared" si="2"/>
        <v>1</v>
      </c>
      <c r="F31" s="21" t="b">
        <f t="shared" si="3"/>
        <v>0</v>
      </c>
      <c r="G31" s="21" t="b">
        <f t="shared" si="4"/>
        <v>0</v>
      </c>
      <c r="H31" s="21" t="b">
        <f t="shared" si="5"/>
        <v>0</v>
      </c>
      <c r="I31" s="21" t="b">
        <f t="shared" si="6"/>
        <v>0</v>
      </c>
      <c r="J31" s="21" t="b">
        <f t="shared" si="7"/>
        <v>0</v>
      </c>
      <c r="K31" s="21" t="b">
        <f t="shared" si="8"/>
        <v>0</v>
      </c>
      <c r="L31" s="21" t="b">
        <f t="shared" si="9"/>
        <v>0</v>
      </c>
      <c r="M31" s="21" t="b">
        <f t="shared" si="10"/>
        <v>0</v>
      </c>
      <c r="N31" s="5" t="s">
        <v>1480</v>
      </c>
      <c r="O31" s="6" t="s">
        <v>1481</v>
      </c>
      <c r="P31" s="6" t="s">
        <v>2092</v>
      </c>
      <c r="Q31" s="5" t="s">
        <v>1482</v>
      </c>
      <c r="R31" s="5" t="s">
        <v>1483</v>
      </c>
      <c r="S31" s="4" t="s">
        <v>2093</v>
      </c>
      <c r="T31" s="5" t="s">
        <v>83</v>
      </c>
      <c r="U31" s="5" t="s">
        <v>84</v>
      </c>
      <c r="V31" s="5" t="s">
        <v>2094</v>
      </c>
      <c r="W31" s="4" t="s">
        <v>12</v>
      </c>
      <c r="X31" s="4" t="s">
        <v>2095</v>
      </c>
    </row>
    <row r="32" spans="1:24" s="5" customFormat="1" x14ac:dyDescent="0.25">
      <c r="A32" s="5" t="s">
        <v>2096</v>
      </c>
      <c r="B32" s="5" t="s">
        <v>2042</v>
      </c>
      <c r="C32" s="21" t="b">
        <f t="shared" si="0"/>
        <v>0</v>
      </c>
      <c r="D32" s="21" t="b">
        <f t="shared" si="1"/>
        <v>0</v>
      </c>
      <c r="E32" s="21" t="b">
        <f t="shared" si="2"/>
        <v>1</v>
      </c>
      <c r="F32" s="21" t="b">
        <f t="shared" si="3"/>
        <v>0</v>
      </c>
      <c r="G32" s="21" t="b">
        <f t="shared" si="4"/>
        <v>0</v>
      </c>
      <c r="H32" s="21" t="b">
        <f t="shared" si="5"/>
        <v>0</v>
      </c>
      <c r="I32" s="21" t="b">
        <f t="shared" si="6"/>
        <v>0</v>
      </c>
      <c r="J32" s="21" t="b">
        <f t="shared" si="7"/>
        <v>0</v>
      </c>
      <c r="K32" s="21" t="b">
        <f t="shared" si="8"/>
        <v>0</v>
      </c>
      <c r="L32" s="21" t="b">
        <f t="shared" si="9"/>
        <v>0</v>
      </c>
      <c r="M32" s="21" t="b">
        <f t="shared" si="10"/>
        <v>0</v>
      </c>
      <c r="N32" s="5" t="s">
        <v>1484</v>
      </c>
      <c r="O32" s="6" t="s">
        <v>2097</v>
      </c>
      <c r="P32" s="6" t="s">
        <v>2098</v>
      </c>
      <c r="Q32" s="5" t="s">
        <v>2099</v>
      </c>
      <c r="R32" s="5" t="s">
        <v>1485</v>
      </c>
      <c r="S32" s="5" t="s">
        <v>2100</v>
      </c>
      <c r="T32" s="5" t="s">
        <v>1486</v>
      </c>
      <c r="U32" s="5" t="s">
        <v>132</v>
      </c>
      <c r="V32" s="5" t="s">
        <v>2101</v>
      </c>
      <c r="W32" s="4" t="s">
        <v>12</v>
      </c>
      <c r="X32" s="4" t="s">
        <v>1487</v>
      </c>
    </row>
    <row r="33" spans="1:24" s="5" customFormat="1" ht="105" x14ac:dyDescent="0.25">
      <c r="A33" s="5" t="s">
        <v>2102</v>
      </c>
      <c r="B33" s="5" t="s">
        <v>2036</v>
      </c>
      <c r="C33" s="21" t="b">
        <f t="shared" si="0"/>
        <v>0</v>
      </c>
      <c r="D33" s="21" t="b">
        <f t="shared" si="1"/>
        <v>1</v>
      </c>
      <c r="E33" s="21" t="b">
        <f t="shared" si="2"/>
        <v>0</v>
      </c>
      <c r="F33" s="21" t="b">
        <f t="shared" si="3"/>
        <v>0</v>
      </c>
      <c r="G33" s="21" t="b">
        <f t="shared" si="4"/>
        <v>0</v>
      </c>
      <c r="H33" s="21" t="b">
        <f t="shared" si="5"/>
        <v>0</v>
      </c>
      <c r="I33" s="21" t="b">
        <f t="shared" si="6"/>
        <v>0</v>
      </c>
      <c r="J33" s="21" t="b">
        <f t="shared" si="7"/>
        <v>0</v>
      </c>
      <c r="K33" s="21" t="b">
        <f t="shared" si="8"/>
        <v>0</v>
      </c>
      <c r="L33" s="21" t="b">
        <f t="shared" si="9"/>
        <v>0</v>
      </c>
      <c r="M33" s="21" t="b">
        <f t="shared" si="10"/>
        <v>0</v>
      </c>
      <c r="N33" s="5" t="s">
        <v>1262</v>
      </c>
      <c r="O33" s="6" t="s">
        <v>1263</v>
      </c>
      <c r="P33" s="6" t="s">
        <v>1264</v>
      </c>
      <c r="Q33" s="5" t="s">
        <v>1265</v>
      </c>
      <c r="R33" s="19"/>
      <c r="S33" s="5" t="s">
        <v>1266</v>
      </c>
      <c r="T33" s="5" t="s">
        <v>392</v>
      </c>
      <c r="U33" s="5" t="s">
        <v>10</v>
      </c>
      <c r="V33" s="3" t="s">
        <v>2103</v>
      </c>
      <c r="W33" s="4" t="s">
        <v>12</v>
      </c>
      <c r="X33" s="4" t="s">
        <v>1267</v>
      </c>
    </row>
    <row r="34" spans="1:24" s="5" customFormat="1" ht="105" x14ac:dyDescent="0.25">
      <c r="A34" s="3" t="s">
        <v>157</v>
      </c>
      <c r="B34" s="3" t="s">
        <v>2088</v>
      </c>
      <c r="C34" s="21" t="b">
        <f t="shared" si="0"/>
        <v>0</v>
      </c>
      <c r="D34" s="21" t="b">
        <f t="shared" si="1"/>
        <v>0</v>
      </c>
      <c r="E34" s="21" t="b">
        <f t="shared" si="2"/>
        <v>0</v>
      </c>
      <c r="F34" s="21" t="b">
        <f t="shared" si="3"/>
        <v>0</v>
      </c>
      <c r="G34" s="21" t="b">
        <f t="shared" si="4"/>
        <v>0</v>
      </c>
      <c r="H34" s="21" t="b">
        <f t="shared" si="5"/>
        <v>0</v>
      </c>
      <c r="I34" s="21" t="b">
        <f t="shared" si="6"/>
        <v>0</v>
      </c>
      <c r="J34" s="21" t="b">
        <f t="shared" si="7"/>
        <v>0</v>
      </c>
      <c r="K34" s="21" t="b">
        <f t="shared" si="8"/>
        <v>0</v>
      </c>
      <c r="L34" s="21" t="b">
        <f t="shared" si="9"/>
        <v>1</v>
      </c>
      <c r="M34" s="21" t="b">
        <f t="shared" si="10"/>
        <v>0</v>
      </c>
      <c r="N34" s="3" t="s">
        <v>1988</v>
      </c>
      <c r="O34" s="10" t="s">
        <v>1989</v>
      </c>
      <c r="P34" s="3" t="s">
        <v>158</v>
      </c>
      <c r="Q34" s="3" t="s">
        <v>159</v>
      </c>
      <c r="R34" s="3" t="s">
        <v>1990</v>
      </c>
      <c r="S34" s="3" t="s">
        <v>160</v>
      </c>
      <c r="T34" s="3" t="s">
        <v>161</v>
      </c>
      <c r="U34" s="3" t="s">
        <v>162</v>
      </c>
      <c r="V34" s="3" t="s">
        <v>163</v>
      </c>
      <c r="W34" s="4" t="s">
        <v>12</v>
      </c>
      <c r="X34" s="4" t="s">
        <v>164</v>
      </c>
    </row>
    <row r="35" spans="1:24" s="5" customFormat="1" ht="135" x14ac:dyDescent="0.25">
      <c r="A35" s="3" t="s">
        <v>165</v>
      </c>
      <c r="B35" s="3" t="s">
        <v>2047</v>
      </c>
      <c r="C35" s="21" t="b">
        <f t="shared" si="0"/>
        <v>0</v>
      </c>
      <c r="D35" s="21" t="b">
        <f t="shared" si="1"/>
        <v>0</v>
      </c>
      <c r="E35" s="21" t="b">
        <f t="shared" si="2"/>
        <v>0</v>
      </c>
      <c r="F35" s="21" t="b">
        <f t="shared" si="3"/>
        <v>0</v>
      </c>
      <c r="G35" s="21" t="b">
        <f t="shared" si="4"/>
        <v>0</v>
      </c>
      <c r="H35" s="21" t="b">
        <f t="shared" si="5"/>
        <v>0</v>
      </c>
      <c r="I35" s="21" t="b">
        <f t="shared" si="6"/>
        <v>0</v>
      </c>
      <c r="J35" s="21" t="b">
        <f t="shared" si="7"/>
        <v>1</v>
      </c>
      <c r="K35" s="21" t="b">
        <f t="shared" si="8"/>
        <v>0</v>
      </c>
      <c r="L35" s="21" t="b">
        <f t="shared" si="9"/>
        <v>0</v>
      </c>
      <c r="M35" s="21" t="b">
        <f t="shared" si="10"/>
        <v>0</v>
      </c>
      <c r="N35" s="3" t="s">
        <v>1811</v>
      </c>
      <c r="O35" s="10" t="s">
        <v>1812</v>
      </c>
      <c r="P35" s="3"/>
      <c r="Q35" s="3" t="s">
        <v>166</v>
      </c>
      <c r="R35" s="3" t="s">
        <v>1813</v>
      </c>
      <c r="S35" s="3" t="s">
        <v>167</v>
      </c>
      <c r="T35" s="3" t="s">
        <v>168</v>
      </c>
      <c r="U35" s="3" t="s">
        <v>169</v>
      </c>
      <c r="V35" s="3" t="s">
        <v>170</v>
      </c>
      <c r="W35" s="4" t="s">
        <v>28</v>
      </c>
      <c r="X35" s="4" t="s">
        <v>2104</v>
      </c>
    </row>
    <row r="36" spans="1:24" s="5" customFormat="1" ht="150" x14ac:dyDescent="0.25">
      <c r="A36" s="3" t="s">
        <v>171</v>
      </c>
      <c r="B36" s="3" t="s">
        <v>2042</v>
      </c>
      <c r="C36" s="21" t="b">
        <f t="shared" si="0"/>
        <v>0</v>
      </c>
      <c r="D36" s="21" t="b">
        <f t="shared" si="1"/>
        <v>0</v>
      </c>
      <c r="E36" s="21" t="b">
        <f t="shared" si="2"/>
        <v>1</v>
      </c>
      <c r="F36" s="21" t="b">
        <f t="shared" si="3"/>
        <v>0</v>
      </c>
      <c r="G36" s="21" t="b">
        <f t="shared" si="4"/>
        <v>0</v>
      </c>
      <c r="H36" s="21" t="b">
        <f t="shared" si="5"/>
        <v>0</v>
      </c>
      <c r="I36" s="21" t="b">
        <f t="shared" si="6"/>
        <v>0</v>
      </c>
      <c r="J36" s="21" t="b">
        <f t="shared" si="7"/>
        <v>0</v>
      </c>
      <c r="K36" s="21" t="b">
        <f t="shared" si="8"/>
        <v>0</v>
      </c>
      <c r="L36" s="21" t="b">
        <f t="shared" si="9"/>
        <v>0</v>
      </c>
      <c r="M36" s="21" t="b">
        <f t="shared" si="10"/>
        <v>0</v>
      </c>
      <c r="N36" s="3" t="s">
        <v>2105</v>
      </c>
      <c r="O36" s="10" t="s">
        <v>1488</v>
      </c>
      <c r="P36" s="3" t="s">
        <v>172</v>
      </c>
      <c r="Q36" s="3" t="s">
        <v>173</v>
      </c>
      <c r="R36" s="3" t="s">
        <v>1489</v>
      </c>
      <c r="S36" s="3" t="s">
        <v>174</v>
      </c>
      <c r="T36" s="3" t="s">
        <v>175</v>
      </c>
      <c r="U36" s="3" t="s">
        <v>176</v>
      </c>
      <c r="V36" s="3" t="s">
        <v>177</v>
      </c>
      <c r="W36" s="4" t="s">
        <v>12</v>
      </c>
      <c r="X36" s="4" t="s">
        <v>178</v>
      </c>
    </row>
    <row r="37" spans="1:24" s="5" customFormat="1" ht="165" x14ac:dyDescent="0.25">
      <c r="A37" s="3" t="s">
        <v>179</v>
      </c>
      <c r="B37" s="3" t="s">
        <v>2042</v>
      </c>
      <c r="C37" s="21" t="b">
        <f t="shared" si="0"/>
        <v>0</v>
      </c>
      <c r="D37" s="21" t="b">
        <f t="shared" si="1"/>
        <v>0</v>
      </c>
      <c r="E37" s="21" t="b">
        <f t="shared" si="2"/>
        <v>1</v>
      </c>
      <c r="F37" s="21" t="b">
        <f t="shared" si="3"/>
        <v>0</v>
      </c>
      <c r="G37" s="21" t="b">
        <f t="shared" si="4"/>
        <v>0</v>
      </c>
      <c r="H37" s="21" t="b">
        <f t="shared" si="5"/>
        <v>0</v>
      </c>
      <c r="I37" s="21" t="b">
        <f t="shared" si="6"/>
        <v>0</v>
      </c>
      <c r="J37" s="21" t="b">
        <f t="shared" si="7"/>
        <v>0</v>
      </c>
      <c r="K37" s="21" t="b">
        <f t="shared" si="8"/>
        <v>0</v>
      </c>
      <c r="L37" s="21" t="b">
        <f t="shared" si="9"/>
        <v>0</v>
      </c>
      <c r="M37" s="21" t="b">
        <f t="shared" si="10"/>
        <v>0</v>
      </c>
      <c r="N37" s="3" t="s">
        <v>1490</v>
      </c>
      <c r="O37" s="10" t="s">
        <v>1491</v>
      </c>
      <c r="P37" s="3"/>
      <c r="Q37" s="3" t="s">
        <v>180</v>
      </c>
      <c r="R37" s="3" t="s">
        <v>1492</v>
      </c>
      <c r="S37" s="3" t="s">
        <v>181</v>
      </c>
      <c r="T37" s="3" t="s">
        <v>182</v>
      </c>
      <c r="U37" s="3" t="s">
        <v>35</v>
      </c>
      <c r="V37" s="3" t="s">
        <v>183</v>
      </c>
      <c r="W37" s="4" t="s">
        <v>12</v>
      </c>
      <c r="X37" s="4" t="s">
        <v>184</v>
      </c>
    </row>
    <row r="38" spans="1:24" s="5" customFormat="1" ht="45" x14ac:dyDescent="0.25">
      <c r="A38" s="3" t="s">
        <v>185</v>
      </c>
      <c r="B38" s="3" t="s">
        <v>2036</v>
      </c>
      <c r="C38" s="21" t="b">
        <f t="shared" si="0"/>
        <v>0</v>
      </c>
      <c r="D38" s="21" t="b">
        <f t="shared" si="1"/>
        <v>1</v>
      </c>
      <c r="E38" s="21" t="b">
        <f t="shared" si="2"/>
        <v>0</v>
      </c>
      <c r="F38" s="21" t="b">
        <f t="shared" si="3"/>
        <v>0</v>
      </c>
      <c r="G38" s="21" t="b">
        <f t="shared" si="4"/>
        <v>0</v>
      </c>
      <c r="H38" s="21" t="b">
        <f t="shared" si="5"/>
        <v>0</v>
      </c>
      <c r="I38" s="21" t="b">
        <f t="shared" si="6"/>
        <v>0</v>
      </c>
      <c r="J38" s="21" t="b">
        <f t="shared" si="7"/>
        <v>0</v>
      </c>
      <c r="K38" s="21" t="b">
        <f t="shared" si="8"/>
        <v>0</v>
      </c>
      <c r="L38" s="21" t="b">
        <f t="shared" si="9"/>
        <v>0</v>
      </c>
      <c r="M38" s="21" t="b">
        <f t="shared" si="10"/>
        <v>0</v>
      </c>
      <c r="N38" s="3" t="s">
        <v>1268</v>
      </c>
      <c r="O38" s="10" t="s">
        <v>1269</v>
      </c>
      <c r="P38" s="3" t="s">
        <v>186</v>
      </c>
      <c r="Q38" s="3" t="s">
        <v>187</v>
      </c>
      <c r="R38" s="3"/>
      <c r="S38" s="3" t="s">
        <v>188</v>
      </c>
      <c r="T38" s="3" t="s">
        <v>189</v>
      </c>
      <c r="U38" s="3" t="s">
        <v>190</v>
      </c>
      <c r="V38" s="3" t="s">
        <v>191</v>
      </c>
      <c r="W38" s="4" t="s">
        <v>12</v>
      </c>
      <c r="X38" s="4" t="s">
        <v>192</v>
      </c>
    </row>
    <row r="39" spans="1:24" s="5" customFormat="1" ht="75" x14ac:dyDescent="0.25">
      <c r="A39" s="5" t="s">
        <v>2106</v>
      </c>
      <c r="B39" s="5" t="s">
        <v>2107</v>
      </c>
      <c r="C39" s="21" t="b">
        <f t="shared" si="0"/>
        <v>0</v>
      </c>
      <c r="D39" s="21" t="b">
        <f t="shared" si="1"/>
        <v>0</v>
      </c>
      <c r="E39" s="21" t="b">
        <f t="shared" si="2"/>
        <v>0</v>
      </c>
      <c r="F39" s="21" t="b">
        <f t="shared" si="3"/>
        <v>0</v>
      </c>
      <c r="G39" s="21" t="b">
        <f t="shared" si="4"/>
        <v>0</v>
      </c>
      <c r="H39" s="21" t="b">
        <f t="shared" si="5"/>
        <v>1</v>
      </c>
      <c r="I39" s="21" t="b">
        <f t="shared" si="6"/>
        <v>0</v>
      </c>
      <c r="J39" s="21" t="b">
        <f t="shared" si="7"/>
        <v>0</v>
      </c>
      <c r="K39" s="21" t="b">
        <f t="shared" si="8"/>
        <v>0</v>
      </c>
      <c r="L39" s="21" t="b">
        <f t="shared" si="9"/>
        <v>0</v>
      </c>
      <c r="M39" s="21" t="b">
        <f t="shared" si="10"/>
        <v>0</v>
      </c>
      <c r="N39" s="5" t="s">
        <v>1686</v>
      </c>
      <c r="O39" s="6" t="s">
        <v>2108</v>
      </c>
      <c r="P39" s="6" t="s">
        <v>1687</v>
      </c>
      <c r="Q39" s="5" t="s">
        <v>1688</v>
      </c>
      <c r="S39" s="5" t="s">
        <v>1689</v>
      </c>
      <c r="T39" s="5" t="s">
        <v>581</v>
      </c>
      <c r="U39" s="5" t="s">
        <v>125</v>
      </c>
      <c r="V39" s="5" t="s">
        <v>749</v>
      </c>
      <c r="W39" s="4" t="s">
        <v>12</v>
      </c>
      <c r="X39" s="4" t="s">
        <v>2109</v>
      </c>
    </row>
    <row r="40" spans="1:24" s="5" customFormat="1" ht="180" x14ac:dyDescent="0.25">
      <c r="A40" s="3" t="s">
        <v>193</v>
      </c>
      <c r="B40" s="3" t="s">
        <v>2036</v>
      </c>
      <c r="C40" s="21" t="b">
        <f t="shared" si="0"/>
        <v>0</v>
      </c>
      <c r="D40" s="21" t="b">
        <f t="shared" si="1"/>
        <v>1</v>
      </c>
      <c r="E40" s="21" t="b">
        <f t="shared" si="2"/>
        <v>0</v>
      </c>
      <c r="F40" s="21" t="b">
        <f t="shared" si="3"/>
        <v>0</v>
      </c>
      <c r="G40" s="21" t="b">
        <f t="shared" si="4"/>
        <v>0</v>
      </c>
      <c r="H40" s="21" t="b">
        <f t="shared" si="5"/>
        <v>0</v>
      </c>
      <c r="I40" s="21" t="b">
        <f t="shared" si="6"/>
        <v>0</v>
      </c>
      <c r="J40" s="21" t="b">
        <f t="shared" si="7"/>
        <v>0</v>
      </c>
      <c r="K40" s="21" t="b">
        <f t="shared" si="8"/>
        <v>0</v>
      </c>
      <c r="L40" s="21" t="b">
        <f t="shared" si="9"/>
        <v>0</v>
      </c>
      <c r="M40" s="21" t="b">
        <f t="shared" si="10"/>
        <v>0</v>
      </c>
      <c r="N40" s="5" t="s">
        <v>2068</v>
      </c>
      <c r="O40" s="10" t="s">
        <v>1270</v>
      </c>
      <c r="P40" s="3" t="s">
        <v>194</v>
      </c>
      <c r="Q40" s="3" t="s">
        <v>195</v>
      </c>
      <c r="R40" s="3" t="s">
        <v>195</v>
      </c>
      <c r="S40" s="3" t="s">
        <v>196</v>
      </c>
      <c r="T40" s="3" t="s">
        <v>197</v>
      </c>
      <c r="U40" s="3" t="s">
        <v>198</v>
      </c>
      <c r="V40" s="3" t="s">
        <v>199</v>
      </c>
      <c r="W40" s="4" t="s">
        <v>12</v>
      </c>
      <c r="X40" s="4" t="s">
        <v>2110</v>
      </c>
    </row>
    <row r="41" spans="1:24" s="5" customFormat="1" ht="45" x14ac:dyDescent="0.25">
      <c r="A41" s="3" t="s">
        <v>200</v>
      </c>
      <c r="B41" s="3" t="s">
        <v>2036</v>
      </c>
      <c r="C41" s="21" t="b">
        <f t="shared" si="0"/>
        <v>0</v>
      </c>
      <c r="D41" s="21" t="b">
        <f t="shared" si="1"/>
        <v>1</v>
      </c>
      <c r="E41" s="21" t="b">
        <f t="shared" si="2"/>
        <v>0</v>
      </c>
      <c r="F41" s="21" t="b">
        <f t="shared" si="3"/>
        <v>0</v>
      </c>
      <c r="G41" s="21" t="b">
        <f t="shared" si="4"/>
        <v>0</v>
      </c>
      <c r="H41" s="21" t="b">
        <f t="shared" si="5"/>
        <v>0</v>
      </c>
      <c r="I41" s="21" t="b">
        <f t="shared" si="6"/>
        <v>0</v>
      </c>
      <c r="J41" s="21" t="b">
        <f t="shared" si="7"/>
        <v>0</v>
      </c>
      <c r="K41" s="21" t="b">
        <f t="shared" si="8"/>
        <v>0</v>
      </c>
      <c r="L41" s="21" t="b">
        <f t="shared" si="9"/>
        <v>0</v>
      </c>
      <c r="M41" s="21" t="b">
        <f t="shared" si="10"/>
        <v>0</v>
      </c>
      <c r="N41" s="3" t="s">
        <v>2111</v>
      </c>
      <c r="O41" s="10" t="s">
        <v>1271</v>
      </c>
      <c r="P41" s="3" t="s">
        <v>201</v>
      </c>
      <c r="Q41" s="3" t="s">
        <v>202</v>
      </c>
      <c r="R41" s="3" t="s">
        <v>1272</v>
      </c>
      <c r="S41" s="3" t="s">
        <v>203</v>
      </c>
      <c r="T41" s="3" t="s">
        <v>204</v>
      </c>
      <c r="U41" s="3" t="s">
        <v>43</v>
      </c>
      <c r="V41" s="3" t="s">
        <v>205</v>
      </c>
      <c r="W41" s="4" t="s">
        <v>12</v>
      </c>
      <c r="X41" s="4" t="s">
        <v>206</v>
      </c>
    </row>
    <row r="42" spans="1:24" s="5" customFormat="1" ht="75" x14ac:dyDescent="0.25">
      <c r="A42" s="5" t="s">
        <v>2112</v>
      </c>
      <c r="B42" s="5" t="s">
        <v>2047</v>
      </c>
      <c r="C42" s="21" t="b">
        <f t="shared" si="0"/>
        <v>0</v>
      </c>
      <c r="D42" s="21" t="b">
        <f t="shared" si="1"/>
        <v>0</v>
      </c>
      <c r="E42" s="21" t="b">
        <f t="shared" si="2"/>
        <v>0</v>
      </c>
      <c r="F42" s="21" t="b">
        <f t="shared" si="3"/>
        <v>0</v>
      </c>
      <c r="G42" s="21" t="b">
        <f t="shared" si="4"/>
        <v>0</v>
      </c>
      <c r="H42" s="21" t="b">
        <f t="shared" si="5"/>
        <v>0</v>
      </c>
      <c r="I42" s="21" t="b">
        <f t="shared" si="6"/>
        <v>0</v>
      </c>
      <c r="J42" s="21" t="b">
        <f t="shared" si="7"/>
        <v>1</v>
      </c>
      <c r="K42" s="21" t="b">
        <f t="shared" si="8"/>
        <v>0</v>
      </c>
      <c r="L42" s="21" t="b">
        <f t="shared" si="9"/>
        <v>0</v>
      </c>
      <c r="M42" s="21" t="b">
        <f t="shared" si="10"/>
        <v>0</v>
      </c>
      <c r="N42" s="5" t="s">
        <v>2113</v>
      </c>
      <c r="O42" s="6" t="s">
        <v>1814</v>
      </c>
      <c r="P42" s="6" t="s">
        <v>1815</v>
      </c>
      <c r="Q42" s="5" t="s">
        <v>1816</v>
      </c>
      <c r="R42" s="5" t="s">
        <v>1817</v>
      </c>
      <c r="S42" s="5" t="s">
        <v>2114</v>
      </c>
      <c r="T42" s="5" t="s">
        <v>1818</v>
      </c>
      <c r="U42" s="5" t="s">
        <v>560</v>
      </c>
      <c r="V42" s="5" t="s">
        <v>2115</v>
      </c>
      <c r="W42" s="4" t="s">
        <v>12</v>
      </c>
      <c r="X42" s="4" t="s">
        <v>1819</v>
      </c>
    </row>
    <row r="43" spans="1:24" s="5" customFormat="1" ht="90" x14ac:dyDescent="0.25">
      <c r="A43" s="3" t="s">
        <v>207</v>
      </c>
      <c r="B43" s="3" t="s">
        <v>2042</v>
      </c>
      <c r="C43" s="21" t="b">
        <f t="shared" si="0"/>
        <v>0</v>
      </c>
      <c r="D43" s="21" t="b">
        <f t="shared" si="1"/>
        <v>0</v>
      </c>
      <c r="E43" s="21" t="b">
        <f t="shared" si="2"/>
        <v>1</v>
      </c>
      <c r="F43" s="21" t="b">
        <f t="shared" si="3"/>
        <v>0</v>
      </c>
      <c r="G43" s="21" t="b">
        <f t="shared" si="4"/>
        <v>0</v>
      </c>
      <c r="H43" s="21" t="b">
        <f t="shared" si="5"/>
        <v>0</v>
      </c>
      <c r="I43" s="21" t="b">
        <f t="shared" si="6"/>
        <v>0</v>
      </c>
      <c r="J43" s="21" t="b">
        <f t="shared" si="7"/>
        <v>0</v>
      </c>
      <c r="K43" s="21" t="b">
        <f t="shared" si="8"/>
        <v>0</v>
      </c>
      <c r="L43" s="21" t="b">
        <f t="shared" si="9"/>
        <v>0</v>
      </c>
      <c r="M43" s="21" t="b">
        <f t="shared" si="10"/>
        <v>0</v>
      </c>
      <c r="N43" s="3" t="s">
        <v>1493</v>
      </c>
      <c r="O43" s="10" t="s">
        <v>1494</v>
      </c>
      <c r="P43" s="3" t="s">
        <v>208</v>
      </c>
      <c r="Q43" s="3" t="s">
        <v>209</v>
      </c>
      <c r="R43" s="3" t="s">
        <v>1495</v>
      </c>
      <c r="S43" s="3" t="s">
        <v>210</v>
      </c>
      <c r="T43" s="3" t="s">
        <v>211</v>
      </c>
      <c r="U43" s="3" t="s">
        <v>79</v>
      </c>
      <c r="V43" s="3" t="s">
        <v>212</v>
      </c>
      <c r="W43" s="4" t="s">
        <v>12</v>
      </c>
      <c r="X43" s="4" t="s">
        <v>213</v>
      </c>
    </row>
    <row r="44" spans="1:24" s="5" customFormat="1" ht="75" x14ac:dyDescent="0.25">
      <c r="A44" s="3" t="s">
        <v>214</v>
      </c>
      <c r="B44" s="3" t="s">
        <v>2042</v>
      </c>
      <c r="C44" s="21" t="b">
        <f t="shared" si="0"/>
        <v>0</v>
      </c>
      <c r="D44" s="21" t="b">
        <f t="shared" si="1"/>
        <v>0</v>
      </c>
      <c r="E44" s="21" t="b">
        <f t="shared" si="2"/>
        <v>1</v>
      </c>
      <c r="F44" s="21" t="b">
        <f t="shared" si="3"/>
        <v>0</v>
      </c>
      <c r="G44" s="21" t="b">
        <f t="shared" si="4"/>
        <v>0</v>
      </c>
      <c r="H44" s="21" t="b">
        <f t="shared" si="5"/>
        <v>0</v>
      </c>
      <c r="I44" s="21" t="b">
        <f t="shared" si="6"/>
        <v>0</v>
      </c>
      <c r="J44" s="21" t="b">
        <f t="shared" si="7"/>
        <v>0</v>
      </c>
      <c r="K44" s="21" t="b">
        <f t="shared" si="8"/>
        <v>0</v>
      </c>
      <c r="L44" s="21" t="b">
        <f t="shared" si="9"/>
        <v>0</v>
      </c>
      <c r="M44" s="21" t="b">
        <f t="shared" si="10"/>
        <v>0</v>
      </c>
      <c r="N44" s="3" t="s">
        <v>1496</v>
      </c>
      <c r="O44" s="10" t="s">
        <v>1497</v>
      </c>
      <c r="P44" s="3" t="s">
        <v>215</v>
      </c>
      <c r="Q44" s="3" t="s">
        <v>216</v>
      </c>
      <c r="R44" s="3" t="s">
        <v>1498</v>
      </c>
      <c r="S44" s="3" t="s">
        <v>217</v>
      </c>
      <c r="T44" s="3" t="s">
        <v>218</v>
      </c>
      <c r="U44" s="3" t="s">
        <v>35</v>
      </c>
      <c r="V44" s="3" t="s">
        <v>219</v>
      </c>
      <c r="W44" s="4" t="s">
        <v>12</v>
      </c>
      <c r="X44" s="4" t="s">
        <v>2021</v>
      </c>
    </row>
    <row r="45" spans="1:24" s="5" customFormat="1" ht="165" x14ac:dyDescent="0.25">
      <c r="A45" s="5" t="s">
        <v>1745</v>
      </c>
      <c r="B45" s="5" t="s">
        <v>2032</v>
      </c>
      <c r="C45" s="21" t="b">
        <f t="shared" si="0"/>
        <v>0</v>
      </c>
      <c r="D45" s="21" t="b">
        <f t="shared" si="1"/>
        <v>0</v>
      </c>
      <c r="E45" s="21" t="b">
        <f t="shared" si="2"/>
        <v>0</v>
      </c>
      <c r="F45" s="21" t="b">
        <f t="shared" si="3"/>
        <v>0</v>
      </c>
      <c r="G45" s="21" t="b">
        <f t="shared" si="4"/>
        <v>0</v>
      </c>
      <c r="H45" s="21" t="b">
        <f t="shared" si="5"/>
        <v>0</v>
      </c>
      <c r="I45" s="21" t="b">
        <f t="shared" si="6"/>
        <v>1</v>
      </c>
      <c r="J45" s="21" t="b">
        <f t="shared" si="7"/>
        <v>0</v>
      </c>
      <c r="K45" s="21" t="b">
        <f t="shared" si="8"/>
        <v>0</v>
      </c>
      <c r="L45" s="21" t="b">
        <f t="shared" si="9"/>
        <v>0</v>
      </c>
      <c r="M45" s="21" t="b">
        <f t="shared" si="10"/>
        <v>0</v>
      </c>
      <c r="N45" s="5" t="s">
        <v>2116</v>
      </c>
      <c r="O45" s="6" t="s">
        <v>1746</v>
      </c>
      <c r="P45" s="6" t="s">
        <v>2117</v>
      </c>
      <c r="Q45" s="5" t="s">
        <v>1747</v>
      </c>
      <c r="R45" s="5" t="s">
        <v>2118</v>
      </c>
      <c r="S45" s="5" t="s">
        <v>1748</v>
      </c>
      <c r="T45" s="5" t="s">
        <v>1749</v>
      </c>
      <c r="U45" s="5" t="s">
        <v>35</v>
      </c>
      <c r="V45" s="5" t="s">
        <v>2119</v>
      </c>
      <c r="W45" s="4" t="s">
        <v>12</v>
      </c>
      <c r="X45" s="4" t="s">
        <v>1750</v>
      </c>
    </row>
    <row r="46" spans="1:24" s="5" customFormat="1" ht="45" x14ac:dyDescent="0.25">
      <c r="A46" s="3" t="s">
        <v>220</v>
      </c>
      <c r="B46" s="3" t="s">
        <v>2036</v>
      </c>
      <c r="C46" s="21" t="b">
        <f t="shared" si="0"/>
        <v>0</v>
      </c>
      <c r="D46" s="21" t="b">
        <f t="shared" si="1"/>
        <v>1</v>
      </c>
      <c r="E46" s="21" t="b">
        <f t="shared" si="2"/>
        <v>0</v>
      </c>
      <c r="F46" s="21" t="b">
        <f t="shared" si="3"/>
        <v>0</v>
      </c>
      <c r="G46" s="21" t="b">
        <f t="shared" si="4"/>
        <v>0</v>
      </c>
      <c r="H46" s="21" t="b">
        <f t="shared" si="5"/>
        <v>0</v>
      </c>
      <c r="I46" s="21" t="b">
        <f t="shared" si="6"/>
        <v>0</v>
      </c>
      <c r="J46" s="21" t="b">
        <f t="shared" si="7"/>
        <v>0</v>
      </c>
      <c r="K46" s="21" t="b">
        <f t="shared" si="8"/>
        <v>0</v>
      </c>
      <c r="L46" s="21" t="b">
        <f t="shared" si="9"/>
        <v>0</v>
      </c>
      <c r="M46" s="21" t="b">
        <f t="shared" si="10"/>
        <v>0</v>
      </c>
      <c r="N46" s="3" t="s">
        <v>1273</v>
      </c>
      <c r="O46" s="10" t="s">
        <v>1274</v>
      </c>
      <c r="P46" s="3" t="s">
        <v>221</v>
      </c>
      <c r="Q46" s="3" t="s">
        <v>222</v>
      </c>
      <c r="R46" s="18" t="s">
        <v>2120</v>
      </c>
      <c r="S46" s="3" t="s">
        <v>223</v>
      </c>
      <c r="T46" s="3" t="s">
        <v>224</v>
      </c>
      <c r="U46" s="3" t="s">
        <v>10</v>
      </c>
      <c r="V46" s="3" t="s">
        <v>225</v>
      </c>
      <c r="W46" s="4" t="s">
        <v>12</v>
      </c>
      <c r="X46" s="4" t="s">
        <v>226</v>
      </c>
    </row>
    <row r="47" spans="1:24" s="5" customFormat="1" ht="30" x14ac:dyDescent="0.25">
      <c r="A47" s="5" t="s">
        <v>2124</v>
      </c>
      <c r="B47" s="5" t="s">
        <v>2125</v>
      </c>
      <c r="C47" s="21" t="b">
        <f t="shared" si="0"/>
        <v>0</v>
      </c>
      <c r="D47" s="21" t="b">
        <f t="shared" si="1"/>
        <v>0</v>
      </c>
      <c r="E47" s="21" t="b">
        <f t="shared" si="2"/>
        <v>0</v>
      </c>
      <c r="F47" s="21" t="b">
        <f t="shared" si="3"/>
        <v>0</v>
      </c>
      <c r="G47" s="21" t="b">
        <f t="shared" si="4"/>
        <v>1</v>
      </c>
      <c r="H47" s="21" t="b">
        <f t="shared" si="5"/>
        <v>0</v>
      </c>
      <c r="I47" s="21" t="b">
        <f t="shared" si="6"/>
        <v>0</v>
      </c>
      <c r="J47" s="21" t="b">
        <f t="shared" si="7"/>
        <v>0</v>
      </c>
      <c r="K47" s="21" t="b">
        <f t="shared" si="8"/>
        <v>0</v>
      </c>
      <c r="L47" s="21" t="b">
        <f t="shared" si="9"/>
        <v>0</v>
      </c>
      <c r="M47" s="21" t="b">
        <f t="shared" si="10"/>
        <v>0</v>
      </c>
      <c r="N47" s="5" t="s">
        <v>1653</v>
      </c>
      <c r="O47" s="6" t="s">
        <v>2126</v>
      </c>
      <c r="P47" s="6" t="s">
        <v>1654</v>
      </c>
      <c r="Q47" s="5" t="s">
        <v>1655</v>
      </c>
      <c r="R47" s="5" t="s">
        <v>1656</v>
      </c>
      <c r="S47" s="5" t="s">
        <v>1657</v>
      </c>
      <c r="T47" s="5" t="s">
        <v>1658</v>
      </c>
      <c r="U47" s="5" t="s">
        <v>1659</v>
      </c>
      <c r="V47" s="5" t="s">
        <v>2127</v>
      </c>
      <c r="W47" s="4" t="s">
        <v>12</v>
      </c>
      <c r="X47" s="4" t="s">
        <v>1660</v>
      </c>
    </row>
    <row r="48" spans="1:24" s="5" customFormat="1" ht="105" x14ac:dyDescent="0.25">
      <c r="A48" s="4" t="s">
        <v>1751</v>
      </c>
      <c r="B48" s="4" t="s">
        <v>2032</v>
      </c>
      <c r="C48" s="21" t="b">
        <f t="shared" si="0"/>
        <v>0</v>
      </c>
      <c r="D48" s="21" t="b">
        <f t="shared" si="1"/>
        <v>0</v>
      </c>
      <c r="E48" s="21" t="b">
        <f t="shared" si="2"/>
        <v>0</v>
      </c>
      <c r="F48" s="21" t="b">
        <f t="shared" si="3"/>
        <v>0</v>
      </c>
      <c r="G48" s="21" t="b">
        <f t="shared" si="4"/>
        <v>0</v>
      </c>
      <c r="H48" s="21" t="b">
        <f t="shared" si="5"/>
        <v>0</v>
      </c>
      <c r="I48" s="21" t="b">
        <f t="shared" si="6"/>
        <v>1</v>
      </c>
      <c r="J48" s="21" t="b">
        <f t="shared" si="7"/>
        <v>0</v>
      </c>
      <c r="K48" s="21" t="b">
        <f t="shared" si="8"/>
        <v>0</v>
      </c>
      <c r="L48" s="21" t="b">
        <f t="shared" si="9"/>
        <v>0</v>
      </c>
      <c r="M48" s="21" t="b">
        <f t="shared" si="10"/>
        <v>0</v>
      </c>
      <c r="N48" s="5" t="s">
        <v>1752</v>
      </c>
      <c r="O48" s="6" t="s">
        <v>1753</v>
      </c>
      <c r="P48" s="6" t="s">
        <v>2121</v>
      </c>
      <c r="Q48" s="5" t="s">
        <v>1754</v>
      </c>
      <c r="S48" s="5" t="s">
        <v>2122</v>
      </c>
      <c r="T48" s="5" t="s">
        <v>1020</v>
      </c>
      <c r="U48" s="5" t="s">
        <v>466</v>
      </c>
      <c r="V48" s="5" t="s">
        <v>2123</v>
      </c>
      <c r="W48" s="4" t="s">
        <v>12</v>
      </c>
      <c r="X48" s="4" t="s">
        <v>1755</v>
      </c>
    </row>
    <row r="49" spans="1:24" s="5" customFormat="1" ht="45" x14ac:dyDescent="0.25">
      <c r="A49" s="5" t="s">
        <v>2128</v>
      </c>
      <c r="B49" s="5" t="s">
        <v>2036</v>
      </c>
      <c r="C49" s="21" t="b">
        <f t="shared" si="0"/>
        <v>0</v>
      </c>
      <c r="D49" s="21" t="b">
        <f t="shared" si="1"/>
        <v>1</v>
      </c>
      <c r="E49" s="21" t="b">
        <f t="shared" si="2"/>
        <v>0</v>
      </c>
      <c r="F49" s="21" t="b">
        <f t="shared" si="3"/>
        <v>0</v>
      </c>
      <c r="G49" s="21" t="b">
        <f t="shared" si="4"/>
        <v>0</v>
      </c>
      <c r="H49" s="21" t="b">
        <f t="shared" si="5"/>
        <v>0</v>
      </c>
      <c r="I49" s="21" t="b">
        <f t="shared" si="6"/>
        <v>0</v>
      </c>
      <c r="J49" s="21" t="b">
        <f t="shared" si="7"/>
        <v>0</v>
      </c>
      <c r="K49" s="21" t="b">
        <f t="shared" si="8"/>
        <v>0</v>
      </c>
      <c r="L49" s="21" t="b">
        <f t="shared" si="9"/>
        <v>0</v>
      </c>
      <c r="M49" s="21" t="b">
        <f t="shared" si="10"/>
        <v>0</v>
      </c>
      <c r="N49" s="5" t="s">
        <v>1275</v>
      </c>
      <c r="O49" s="6" t="s">
        <v>1276</v>
      </c>
      <c r="P49" s="6" t="s">
        <v>2129</v>
      </c>
      <c r="Q49" s="5" t="s">
        <v>1277</v>
      </c>
      <c r="R49" s="5" t="s">
        <v>1278</v>
      </c>
      <c r="S49" s="5" t="s">
        <v>1279</v>
      </c>
      <c r="T49" s="5" t="s">
        <v>1280</v>
      </c>
      <c r="U49" s="5" t="s">
        <v>58</v>
      </c>
      <c r="V49" s="3" t="s">
        <v>2130</v>
      </c>
      <c r="W49" s="4" t="s">
        <v>12</v>
      </c>
      <c r="X49" s="4" t="s">
        <v>1281</v>
      </c>
    </row>
    <row r="50" spans="1:24" s="5" customFormat="1" ht="90" x14ac:dyDescent="0.25">
      <c r="A50" s="3" t="s">
        <v>227</v>
      </c>
      <c r="B50" s="3" t="s">
        <v>2042</v>
      </c>
      <c r="C50" s="21" t="b">
        <f t="shared" si="0"/>
        <v>0</v>
      </c>
      <c r="D50" s="21" t="b">
        <f t="shared" si="1"/>
        <v>0</v>
      </c>
      <c r="E50" s="21" t="b">
        <f t="shared" si="2"/>
        <v>1</v>
      </c>
      <c r="F50" s="21" t="b">
        <f t="shared" si="3"/>
        <v>0</v>
      </c>
      <c r="G50" s="21" t="b">
        <f t="shared" si="4"/>
        <v>0</v>
      </c>
      <c r="H50" s="21" t="b">
        <f t="shared" si="5"/>
        <v>0</v>
      </c>
      <c r="I50" s="21" t="b">
        <f t="shared" si="6"/>
        <v>0</v>
      </c>
      <c r="J50" s="21" t="b">
        <f t="shared" si="7"/>
        <v>0</v>
      </c>
      <c r="K50" s="21" t="b">
        <f t="shared" si="8"/>
        <v>0</v>
      </c>
      <c r="L50" s="21" t="b">
        <f t="shared" si="9"/>
        <v>0</v>
      </c>
      <c r="M50" s="21" t="b">
        <f t="shared" si="10"/>
        <v>0</v>
      </c>
      <c r="N50" s="3" t="s">
        <v>1499</v>
      </c>
      <c r="O50" s="10" t="s">
        <v>1500</v>
      </c>
      <c r="P50" s="3" t="s">
        <v>228</v>
      </c>
      <c r="Q50" s="3" t="s">
        <v>229</v>
      </c>
      <c r="R50" s="3" t="s">
        <v>1501</v>
      </c>
      <c r="S50" s="3" t="s">
        <v>230</v>
      </c>
      <c r="T50" s="3" t="s">
        <v>231</v>
      </c>
      <c r="U50" s="3" t="s">
        <v>154</v>
      </c>
      <c r="V50" s="3" t="s">
        <v>232</v>
      </c>
      <c r="W50" s="4" t="s">
        <v>28</v>
      </c>
      <c r="X50" s="4" t="s">
        <v>2022</v>
      </c>
    </row>
    <row r="51" spans="1:24" s="5" customFormat="1" ht="45" x14ac:dyDescent="0.25">
      <c r="A51" s="3" t="s">
        <v>233</v>
      </c>
      <c r="B51" s="3" t="s">
        <v>2032</v>
      </c>
      <c r="C51" s="21" t="b">
        <f t="shared" si="0"/>
        <v>0</v>
      </c>
      <c r="D51" s="21" t="b">
        <f t="shared" si="1"/>
        <v>0</v>
      </c>
      <c r="E51" s="21" t="b">
        <f t="shared" si="2"/>
        <v>0</v>
      </c>
      <c r="F51" s="21" t="b">
        <f t="shared" si="3"/>
        <v>0</v>
      </c>
      <c r="G51" s="21" t="b">
        <f t="shared" si="4"/>
        <v>0</v>
      </c>
      <c r="H51" s="21" t="b">
        <f t="shared" si="5"/>
        <v>0</v>
      </c>
      <c r="I51" s="21" t="b">
        <f t="shared" si="6"/>
        <v>1</v>
      </c>
      <c r="J51" s="21" t="b">
        <f t="shared" si="7"/>
        <v>0</v>
      </c>
      <c r="K51" s="21" t="b">
        <f t="shared" si="8"/>
        <v>0</v>
      </c>
      <c r="L51" s="21" t="b">
        <f t="shared" si="9"/>
        <v>0</v>
      </c>
      <c r="M51" s="21" t="b">
        <f t="shared" si="10"/>
        <v>0</v>
      </c>
      <c r="N51" s="3" t="s">
        <v>2068</v>
      </c>
      <c r="O51" s="10" t="s">
        <v>1756</v>
      </c>
      <c r="P51" s="3" t="s">
        <v>234</v>
      </c>
      <c r="Q51" s="3" t="s">
        <v>235</v>
      </c>
      <c r="R51" s="3" t="s">
        <v>1757</v>
      </c>
      <c r="S51" s="3" t="s">
        <v>236</v>
      </c>
      <c r="T51" s="3" t="s">
        <v>237</v>
      </c>
      <c r="U51" s="3" t="s">
        <v>238</v>
      </c>
      <c r="V51" s="3" t="s">
        <v>239</v>
      </c>
      <c r="W51" s="4" t="s">
        <v>12</v>
      </c>
      <c r="X51" s="4" t="s">
        <v>240</v>
      </c>
    </row>
    <row r="52" spans="1:24" s="5" customFormat="1" ht="165" x14ac:dyDescent="0.25">
      <c r="A52" s="3" t="s">
        <v>241</v>
      </c>
      <c r="B52" s="3" t="s">
        <v>2036</v>
      </c>
      <c r="C52" s="21" t="b">
        <f t="shared" si="0"/>
        <v>0</v>
      </c>
      <c r="D52" s="21" t="b">
        <f t="shared" si="1"/>
        <v>1</v>
      </c>
      <c r="E52" s="21" t="b">
        <f t="shared" si="2"/>
        <v>0</v>
      </c>
      <c r="F52" s="21" t="b">
        <f t="shared" si="3"/>
        <v>0</v>
      </c>
      <c r="G52" s="21" t="b">
        <f t="shared" si="4"/>
        <v>0</v>
      </c>
      <c r="H52" s="21" t="b">
        <f t="shared" si="5"/>
        <v>0</v>
      </c>
      <c r="I52" s="21" t="b">
        <f t="shared" si="6"/>
        <v>0</v>
      </c>
      <c r="J52" s="21" t="b">
        <f t="shared" si="7"/>
        <v>0</v>
      </c>
      <c r="K52" s="21" t="b">
        <f t="shared" si="8"/>
        <v>0</v>
      </c>
      <c r="L52" s="21" t="b">
        <f t="shared" si="9"/>
        <v>0</v>
      </c>
      <c r="M52" s="21" t="b">
        <f t="shared" si="10"/>
        <v>0</v>
      </c>
      <c r="N52" s="3" t="s">
        <v>2131</v>
      </c>
      <c r="O52" s="3" t="s">
        <v>2132</v>
      </c>
      <c r="P52" s="3" t="s">
        <v>242</v>
      </c>
      <c r="Q52" s="3" t="s">
        <v>243</v>
      </c>
      <c r="R52" s="3" t="s">
        <v>1282</v>
      </c>
      <c r="S52" s="3" t="s">
        <v>244</v>
      </c>
      <c r="T52" s="3" t="s">
        <v>245</v>
      </c>
      <c r="U52" s="3" t="s">
        <v>154</v>
      </c>
      <c r="V52" s="3" t="s">
        <v>246</v>
      </c>
      <c r="W52" s="4" t="s">
        <v>28</v>
      </c>
      <c r="X52" s="4" t="s">
        <v>2133</v>
      </c>
    </row>
    <row r="53" spans="1:24" s="5" customFormat="1" ht="45" x14ac:dyDescent="0.25">
      <c r="A53" s="3" t="s">
        <v>247</v>
      </c>
      <c r="B53" s="3" t="s">
        <v>2032</v>
      </c>
      <c r="C53" s="21" t="b">
        <f t="shared" si="0"/>
        <v>0</v>
      </c>
      <c r="D53" s="21" t="b">
        <f t="shared" si="1"/>
        <v>0</v>
      </c>
      <c r="E53" s="21" t="b">
        <f t="shared" si="2"/>
        <v>0</v>
      </c>
      <c r="F53" s="21" t="b">
        <f t="shared" si="3"/>
        <v>0</v>
      </c>
      <c r="G53" s="21" t="b">
        <f t="shared" si="4"/>
        <v>0</v>
      </c>
      <c r="H53" s="21" t="b">
        <f t="shared" si="5"/>
        <v>0</v>
      </c>
      <c r="I53" s="21" t="b">
        <f t="shared" si="6"/>
        <v>1</v>
      </c>
      <c r="J53" s="21" t="b">
        <f t="shared" si="7"/>
        <v>0</v>
      </c>
      <c r="K53" s="21" t="b">
        <f t="shared" si="8"/>
        <v>0</v>
      </c>
      <c r="L53" s="21" t="b">
        <f t="shared" si="9"/>
        <v>0</v>
      </c>
      <c r="M53" s="21" t="b">
        <f t="shared" si="10"/>
        <v>0</v>
      </c>
      <c r="N53" s="3" t="s">
        <v>2134</v>
      </c>
      <c r="O53" s="10" t="s">
        <v>2135</v>
      </c>
      <c r="P53" s="3" t="s">
        <v>248</v>
      </c>
      <c r="Q53" s="3" t="s">
        <v>249</v>
      </c>
      <c r="R53" s="3"/>
      <c r="S53" s="3" t="s">
        <v>250</v>
      </c>
      <c r="T53" s="3" t="s">
        <v>251</v>
      </c>
      <c r="U53" s="3" t="s">
        <v>18</v>
      </c>
      <c r="V53" s="3" t="s">
        <v>252</v>
      </c>
      <c r="W53" s="4" t="s">
        <v>12</v>
      </c>
      <c r="X53" s="4" t="s">
        <v>253</v>
      </c>
    </row>
    <row r="54" spans="1:24" s="5" customFormat="1" ht="165" x14ac:dyDescent="0.25">
      <c r="A54" s="3" t="s">
        <v>271</v>
      </c>
      <c r="B54" s="3" t="s">
        <v>2042</v>
      </c>
      <c r="C54" s="21" t="b">
        <f t="shared" si="0"/>
        <v>0</v>
      </c>
      <c r="D54" s="21" t="b">
        <f t="shared" si="1"/>
        <v>0</v>
      </c>
      <c r="E54" s="21" t="b">
        <f t="shared" si="2"/>
        <v>1</v>
      </c>
      <c r="F54" s="21" t="b">
        <f t="shared" si="3"/>
        <v>0</v>
      </c>
      <c r="G54" s="21" t="b">
        <f t="shared" si="4"/>
        <v>0</v>
      </c>
      <c r="H54" s="21" t="b">
        <f t="shared" si="5"/>
        <v>0</v>
      </c>
      <c r="I54" s="21" t="b">
        <f t="shared" si="6"/>
        <v>0</v>
      </c>
      <c r="J54" s="21" t="b">
        <f t="shared" si="7"/>
        <v>0</v>
      </c>
      <c r="K54" s="21" t="b">
        <f t="shared" si="8"/>
        <v>0</v>
      </c>
      <c r="L54" s="21" t="b">
        <f t="shared" si="9"/>
        <v>0</v>
      </c>
      <c r="M54" s="21" t="b">
        <f t="shared" si="10"/>
        <v>0</v>
      </c>
      <c r="N54" s="3" t="s">
        <v>2143</v>
      </c>
      <c r="O54" s="10" t="s">
        <v>2144</v>
      </c>
      <c r="P54" s="3" t="s">
        <v>272</v>
      </c>
      <c r="Q54" s="3" t="s">
        <v>273</v>
      </c>
      <c r="R54" s="3" t="s">
        <v>1502</v>
      </c>
      <c r="S54" s="3" t="s">
        <v>274</v>
      </c>
      <c r="T54" s="3" t="s">
        <v>275</v>
      </c>
      <c r="U54" s="3" t="s">
        <v>154</v>
      </c>
      <c r="V54" s="3" t="s">
        <v>276</v>
      </c>
      <c r="W54" s="4" t="s">
        <v>28</v>
      </c>
      <c r="X54" s="4" t="s">
        <v>2145</v>
      </c>
    </row>
    <row r="55" spans="1:24" s="5" customFormat="1" ht="60" x14ac:dyDescent="0.25">
      <c r="A55" s="3" t="s">
        <v>254</v>
      </c>
      <c r="B55" s="3" t="s">
        <v>2032</v>
      </c>
      <c r="C55" s="21" t="b">
        <f t="shared" si="0"/>
        <v>0</v>
      </c>
      <c r="D55" s="21" t="b">
        <f t="shared" si="1"/>
        <v>0</v>
      </c>
      <c r="E55" s="21" t="b">
        <f t="shared" si="2"/>
        <v>0</v>
      </c>
      <c r="F55" s="21" t="b">
        <f t="shared" si="3"/>
        <v>0</v>
      </c>
      <c r="G55" s="21" t="b">
        <f t="shared" si="4"/>
        <v>0</v>
      </c>
      <c r="H55" s="21" t="b">
        <f t="shared" si="5"/>
        <v>0</v>
      </c>
      <c r="I55" s="21" t="b">
        <f t="shared" si="6"/>
        <v>1</v>
      </c>
      <c r="J55" s="21" t="b">
        <f t="shared" si="7"/>
        <v>0</v>
      </c>
      <c r="K55" s="21" t="b">
        <f t="shared" si="8"/>
        <v>0</v>
      </c>
      <c r="L55" s="21" t="b">
        <f t="shared" si="9"/>
        <v>0</v>
      </c>
      <c r="M55" s="21" t="b">
        <f t="shared" si="10"/>
        <v>0</v>
      </c>
      <c r="N55" s="3" t="s">
        <v>1760</v>
      </c>
      <c r="O55" s="10" t="s">
        <v>1761</v>
      </c>
      <c r="P55" s="3" t="s">
        <v>255</v>
      </c>
      <c r="Q55" s="3" t="s">
        <v>2136</v>
      </c>
      <c r="R55" s="3" t="s">
        <v>1762</v>
      </c>
      <c r="S55" s="3" t="s">
        <v>2137</v>
      </c>
      <c r="T55" s="3" t="s">
        <v>2138</v>
      </c>
      <c r="U55" s="3" t="s">
        <v>18</v>
      </c>
      <c r="V55" s="3" t="s">
        <v>2139</v>
      </c>
      <c r="W55" s="4" t="s">
        <v>12</v>
      </c>
      <c r="X55" s="4" t="s">
        <v>256</v>
      </c>
    </row>
    <row r="56" spans="1:24" s="5" customFormat="1" ht="105" x14ac:dyDescent="0.25">
      <c r="A56" s="3" t="s">
        <v>257</v>
      </c>
      <c r="B56" s="3" t="s">
        <v>2036</v>
      </c>
      <c r="C56" s="21" t="b">
        <f t="shared" si="0"/>
        <v>0</v>
      </c>
      <c r="D56" s="21" t="b">
        <f t="shared" si="1"/>
        <v>1</v>
      </c>
      <c r="E56" s="21" t="b">
        <f t="shared" si="2"/>
        <v>0</v>
      </c>
      <c r="F56" s="21" t="b">
        <f t="shared" si="3"/>
        <v>0</v>
      </c>
      <c r="G56" s="21" t="b">
        <f t="shared" si="4"/>
        <v>0</v>
      </c>
      <c r="H56" s="21" t="b">
        <f t="shared" si="5"/>
        <v>0</v>
      </c>
      <c r="I56" s="21" t="b">
        <f t="shared" si="6"/>
        <v>0</v>
      </c>
      <c r="J56" s="21" t="b">
        <f t="shared" si="7"/>
        <v>0</v>
      </c>
      <c r="K56" s="21" t="b">
        <f t="shared" si="8"/>
        <v>0</v>
      </c>
      <c r="L56" s="21" t="b">
        <f t="shared" si="9"/>
        <v>0</v>
      </c>
      <c r="M56" s="21" t="b">
        <f t="shared" si="10"/>
        <v>0</v>
      </c>
      <c r="N56" s="3" t="s">
        <v>2140</v>
      </c>
      <c r="O56" s="10" t="s">
        <v>1283</v>
      </c>
      <c r="P56" s="3" t="s">
        <v>258</v>
      </c>
      <c r="Q56" s="3" t="s">
        <v>259</v>
      </c>
      <c r="R56" s="3" t="s">
        <v>1284</v>
      </c>
      <c r="S56" s="3" t="s">
        <v>260</v>
      </c>
      <c r="T56" s="3" t="s">
        <v>261</v>
      </c>
      <c r="U56" s="3" t="s">
        <v>262</v>
      </c>
      <c r="V56" s="3" t="s">
        <v>263</v>
      </c>
      <c r="W56" s="4" t="s">
        <v>12</v>
      </c>
      <c r="X56" s="4" t="s">
        <v>2141</v>
      </c>
    </row>
    <row r="57" spans="1:24" s="5" customFormat="1" ht="105" x14ac:dyDescent="0.25">
      <c r="A57" s="3" t="s">
        <v>264</v>
      </c>
      <c r="B57" s="3" t="s">
        <v>2042</v>
      </c>
      <c r="C57" s="21" t="b">
        <f t="shared" si="0"/>
        <v>0</v>
      </c>
      <c r="D57" s="21" t="b">
        <f t="shared" si="1"/>
        <v>0</v>
      </c>
      <c r="E57" s="21" t="b">
        <f t="shared" si="2"/>
        <v>1</v>
      </c>
      <c r="F57" s="21" t="b">
        <f t="shared" si="3"/>
        <v>0</v>
      </c>
      <c r="G57" s="21" t="b">
        <f t="shared" si="4"/>
        <v>0</v>
      </c>
      <c r="H57" s="21" t="b">
        <f t="shared" si="5"/>
        <v>0</v>
      </c>
      <c r="I57" s="21" t="b">
        <f t="shared" si="6"/>
        <v>0</v>
      </c>
      <c r="J57" s="21" t="b">
        <f t="shared" si="7"/>
        <v>0</v>
      </c>
      <c r="K57" s="21" t="b">
        <f t="shared" si="8"/>
        <v>0</v>
      </c>
      <c r="L57" s="21" t="b">
        <f t="shared" si="9"/>
        <v>0</v>
      </c>
      <c r="M57" s="21" t="b">
        <f t="shared" si="10"/>
        <v>0</v>
      </c>
      <c r="N57" s="3" t="s">
        <v>2142</v>
      </c>
      <c r="O57" s="10" t="s">
        <v>1503</v>
      </c>
      <c r="P57" s="3" t="s">
        <v>265</v>
      </c>
      <c r="Q57" s="3" t="s">
        <v>266</v>
      </c>
      <c r="R57" s="3" t="s">
        <v>1504</v>
      </c>
      <c r="S57" s="3" t="s">
        <v>267</v>
      </c>
      <c r="T57" s="3" t="s">
        <v>268</v>
      </c>
      <c r="U57" s="3" t="s">
        <v>35</v>
      </c>
      <c r="V57" s="3" t="s">
        <v>269</v>
      </c>
      <c r="W57" s="4" t="s">
        <v>12</v>
      </c>
      <c r="X57" s="4" t="s">
        <v>270</v>
      </c>
    </row>
    <row r="58" spans="1:24" s="5" customFormat="1" ht="30" x14ac:dyDescent="0.25">
      <c r="A58" s="3" t="s">
        <v>277</v>
      </c>
      <c r="B58" s="3" t="s">
        <v>2036</v>
      </c>
      <c r="C58" s="21" t="b">
        <f t="shared" si="0"/>
        <v>0</v>
      </c>
      <c r="D58" s="21" t="b">
        <f t="shared" si="1"/>
        <v>1</v>
      </c>
      <c r="E58" s="21" t="b">
        <f t="shared" si="2"/>
        <v>0</v>
      </c>
      <c r="F58" s="21" t="b">
        <f t="shared" si="3"/>
        <v>0</v>
      </c>
      <c r="G58" s="21" t="b">
        <f t="shared" si="4"/>
        <v>0</v>
      </c>
      <c r="H58" s="21" t="b">
        <f t="shared" si="5"/>
        <v>0</v>
      </c>
      <c r="I58" s="21" t="b">
        <f t="shared" si="6"/>
        <v>0</v>
      </c>
      <c r="J58" s="21" t="b">
        <f t="shared" si="7"/>
        <v>0</v>
      </c>
      <c r="K58" s="21" t="b">
        <f t="shared" si="8"/>
        <v>0</v>
      </c>
      <c r="L58" s="21" t="b">
        <f t="shared" si="9"/>
        <v>0</v>
      </c>
      <c r="M58" s="21" t="b">
        <f t="shared" si="10"/>
        <v>0</v>
      </c>
      <c r="N58" s="3" t="s">
        <v>1285</v>
      </c>
      <c r="O58" s="10" t="s">
        <v>1286</v>
      </c>
      <c r="P58" s="3"/>
      <c r="Q58" s="3" t="s">
        <v>278</v>
      </c>
      <c r="R58" s="3" t="s">
        <v>1287</v>
      </c>
      <c r="S58" s="3" t="s">
        <v>279</v>
      </c>
      <c r="T58" s="3" t="s">
        <v>218</v>
      </c>
      <c r="U58" s="3" t="s">
        <v>35</v>
      </c>
      <c r="V58" s="3" t="s">
        <v>280</v>
      </c>
      <c r="W58" s="4" t="s">
        <v>12</v>
      </c>
      <c r="X58" s="4" t="s">
        <v>281</v>
      </c>
    </row>
    <row r="59" spans="1:24" s="5" customFormat="1" ht="45" x14ac:dyDescent="0.25">
      <c r="A59" s="3" t="s">
        <v>282</v>
      </c>
      <c r="B59" s="3" t="s">
        <v>2036</v>
      </c>
      <c r="C59" s="21" t="b">
        <f t="shared" si="0"/>
        <v>0</v>
      </c>
      <c r="D59" s="21" t="b">
        <f t="shared" si="1"/>
        <v>1</v>
      </c>
      <c r="E59" s="21" t="b">
        <f t="shared" si="2"/>
        <v>0</v>
      </c>
      <c r="F59" s="21" t="b">
        <f t="shared" si="3"/>
        <v>0</v>
      </c>
      <c r="G59" s="21" t="b">
        <f t="shared" si="4"/>
        <v>0</v>
      </c>
      <c r="H59" s="21" t="b">
        <f t="shared" si="5"/>
        <v>0</v>
      </c>
      <c r="I59" s="21" t="b">
        <f t="shared" si="6"/>
        <v>0</v>
      </c>
      <c r="J59" s="21" t="b">
        <f t="shared" si="7"/>
        <v>0</v>
      </c>
      <c r="K59" s="21" t="b">
        <f t="shared" si="8"/>
        <v>0</v>
      </c>
      <c r="L59" s="21" t="b">
        <f t="shared" si="9"/>
        <v>0</v>
      </c>
      <c r="M59" s="21" t="b">
        <f t="shared" si="10"/>
        <v>0</v>
      </c>
      <c r="N59" s="3" t="s">
        <v>1288</v>
      </c>
      <c r="O59" s="10" t="s">
        <v>1289</v>
      </c>
      <c r="P59" s="3"/>
      <c r="Q59" s="3" t="s">
        <v>283</v>
      </c>
      <c r="R59" s="3"/>
      <c r="S59" s="3" t="s">
        <v>284</v>
      </c>
      <c r="T59" s="3" t="s">
        <v>285</v>
      </c>
      <c r="U59" s="3" t="s">
        <v>286</v>
      </c>
      <c r="V59" s="3" t="s">
        <v>287</v>
      </c>
      <c r="W59" s="4" t="s">
        <v>12</v>
      </c>
      <c r="X59" s="4" t="s">
        <v>288</v>
      </c>
    </row>
    <row r="60" spans="1:24" s="5" customFormat="1" ht="105" x14ac:dyDescent="0.25">
      <c r="A60" s="3" t="s">
        <v>289</v>
      </c>
      <c r="B60" s="3" t="s">
        <v>2042</v>
      </c>
      <c r="C60" s="21" t="b">
        <f t="shared" si="0"/>
        <v>0</v>
      </c>
      <c r="D60" s="21" t="b">
        <f t="shared" si="1"/>
        <v>0</v>
      </c>
      <c r="E60" s="21" t="b">
        <f t="shared" si="2"/>
        <v>1</v>
      </c>
      <c r="F60" s="21" t="b">
        <f t="shared" si="3"/>
        <v>0</v>
      </c>
      <c r="G60" s="21" t="b">
        <f t="shared" si="4"/>
        <v>0</v>
      </c>
      <c r="H60" s="21" t="b">
        <f t="shared" si="5"/>
        <v>0</v>
      </c>
      <c r="I60" s="21" t="b">
        <f t="shared" si="6"/>
        <v>0</v>
      </c>
      <c r="J60" s="21" t="b">
        <f t="shared" si="7"/>
        <v>0</v>
      </c>
      <c r="K60" s="21" t="b">
        <f t="shared" si="8"/>
        <v>0</v>
      </c>
      <c r="L60" s="21" t="b">
        <f t="shared" si="9"/>
        <v>0</v>
      </c>
      <c r="M60" s="21" t="b">
        <f t="shared" si="10"/>
        <v>0</v>
      </c>
      <c r="N60" s="3" t="s">
        <v>1505</v>
      </c>
      <c r="O60" s="10" t="s">
        <v>1506</v>
      </c>
      <c r="P60" s="3" t="s">
        <v>290</v>
      </c>
      <c r="Q60" s="3" t="s">
        <v>291</v>
      </c>
      <c r="R60" s="3" t="s">
        <v>1507</v>
      </c>
      <c r="S60" s="3" t="s">
        <v>292</v>
      </c>
      <c r="T60" s="3" t="s">
        <v>293</v>
      </c>
      <c r="U60" s="3" t="s">
        <v>84</v>
      </c>
      <c r="V60" s="3" t="s">
        <v>294</v>
      </c>
      <c r="W60" s="4" t="s">
        <v>12</v>
      </c>
      <c r="X60" s="4" t="s">
        <v>295</v>
      </c>
    </row>
    <row r="61" spans="1:24" s="5" customFormat="1" ht="45" x14ac:dyDescent="0.25">
      <c r="A61" s="3" t="s">
        <v>296</v>
      </c>
      <c r="B61" s="3" t="s">
        <v>2047</v>
      </c>
      <c r="C61" s="21" t="b">
        <f t="shared" si="0"/>
        <v>0</v>
      </c>
      <c r="D61" s="21" t="b">
        <f t="shared" si="1"/>
        <v>0</v>
      </c>
      <c r="E61" s="21" t="b">
        <f t="shared" si="2"/>
        <v>0</v>
      </c>
      <c r="F61" s="21" t="b">
        <f t="shared" si="3"/>
        <v>0</v>
      </c>
      <c r="G61" s="21" t="b">
        <f t="shared" si="4"/>
        <v>0</v>
      </c>
      <c r="H61" s="21" t="b">
        <f t="shared" si="5"/>
        <v>0</v>
      </c>
      <c r="I61" s="21" t="b">
        <f t="shared" si="6"/>
        <v>0</v>
      </c>
      <c r="J61" s="21" t="b">
        <f t="shared" si="7"/>
        <v>1</v>
      </c>
      <c r="K61" s="21" t="b">
        <f t="shared" si="8"/>
        <v>0</v>
      </c>
      <c r="L61" s="21" t="b">
        <f t="shared" si="9"/>
        <v>0</v>
      </c>
      <c r="M61" s="21" t="b">
        <f t="shared" si="10"/>
        <v>0</v>
      </c>
      <c r="N61" s="3" t="s">
        <v>1820</v>
      </c>
      <c r="O61" s="10" t="s">
        <v>2146</v>
      </c>
      <c r="P61" s="3" t="s">
        <v>297</v>
      </c>
      <c r="Q61" s="3" t="s">
        <v>298</v>
      </c>
      <c r="R61" s="3" t="s">
        <v>1821</v>
      </c>
      <c r="S61" s="3" t="s">
        <v>299</v>
      </c>
      <c r="T61" s="3" t="s">
        <v>300</v>
      </c>
      <c r="U61" s="3" t="s">
        <v>301</v>
      </c>
      <c r="V61" s="3" t="s">
        <v>302</v>
      </c>
      <c r="W61" s="4" t="s">
        <v>12</v>
      </c>
      <c r="X61" s="4" t="s">
        <v>303</v>
      </c>
    </row>
    <row r="62" spans="1:24" s="5" customFormat="1" ht="165" x14ac:dyDescent="0.25">
      <c r="A62" s="5" t="s">
        <v>2147</v>
      </c>
      <c r="B62" s="5" t="s">
        <v>2125</v>
      </c>
      <c r="C62" s="21" t="b">
        <f t="shared" si="0"/>
        <v>0</v>
      </c>
      <c r="D62" s="21" t="b">
        <f t="shared" si="1"/>
        <v>0</v>
      </c>
      <c r="E62" s="21" t="b">
        <f t="shared" si="2"/>
        <v>0</v>
      </c>
      <c r="F62" s="21" t="b">
        <f t="shared" si="3"/>
        <v>0</v>
      </c>
      <c r="G62" s="21" t="b">
        <f t="shared" si="4"/>
        <v>1</v>
      </c>
      <c r="H62" s="21" t="b">
        <f t="shared" si="5"/>
        <v>0</v>
      </c>
      <c r="I62" s="21" t="b">
        <f t="shared" si="6"/>
        <v>0</v>
      </c>
      <c r="J62" s="21" t="b">
        <f t="shared" si="7"/>
        <v>0</v>
      </c>
      <c r="K62" s="21" t="b">
        <f t="shared" si="8"/>
        <v>0</v>
      </c>
      <c r="L62" s="21" t="b">
        <f t="shared" si="9"/>
        <v>0</v>
      </c>
      <c r="M62" s="21" t="b">
        <f t="shared" si="10"/>
        <v>0</v>
      </c>
      <c r="N62" s="5" t="s">
        <v>1661</v>
      </c>
      <c r="O62" s="6" t="s">
        <v>1662</v>
      </c>
      <c r="P62" s="6" t="s">
        <v>2148</v>
      </c>
      <c r="Q62" s="5" t="s">
        <v>2149</v>
      </c>
      <c r="R62" s="5" t="s">
        <v>1663</v>
      </c>
      <c r="S62" s="5" t="s">
        <v>1664</v>
      </c>
      <c r="T62" s="5" t="s">
        <v>1665</v>
      </c>
      <c r="U62" s="5" t="s">
        <v>35</v>
      </c>
      <c r="V62" s="5" t="s">
        <v>2150</v>
      </c>
      <c r="W62" s="4" t="s">
        <v>12</v>
      </c>
      <c r="X62" s="4" t="s">
        <v>2151</v>
      </c>
    </row>
    <row r="63" spans="1:24" s="5" customFormat="1" ht="195" x14ac:dyDescent="0.25">
      <c r="A63" s="5" t="s">
        <v>2152</v>
      </c>
      <c r="B63" s="5" t="s">
        <v>2036</v>
      </c>
      <c r="C63" s="21" t="b">
        <f t="shared" si="0"/>
        <v>0</v>
      </c>
      <c r="D63" s="21" t="b">
        <f t="shared" si="1"/>
        <v>1</v>
      </c>
      <c r="E63" s="21" t="b">
        <f t="shared" si="2"/>
        <v>0</v>
      </c>
      <c r="F63" s="21" t="b">
        <f t="shared" si="3"/>
        <v>0</v>
      </c>
      <c r="G63" s="21" t="b">
        <f t="shared" si="4"/>
        <v>0</v>
      </c>
      <c r="H63" s="21" t="b">
        <f t="shared" si="5"/>
        <v>0</v>
      </c>
      <c r="I63" s="21" t="b">
        <f t="shared" si="6"/>
        <v>0</v>
      </c>
      <c r="J63" s="21" t="b">
        <f t="shared" si="7"/>
        <v>0</v>
      </c>
      <c r="K63" s="21" t="b">
        <f t="shared" si="8"/>
        <v>0</v>
      </c>
      <c r="L63" s="21" t="b">
        <f t="shared" si="9"/>
        <v>0</v>
      </c>
      <c r="M63" s="21" t="b">
        <f t="shared" si="10"/>
        <v>0</v>
      </c>
      <c r="N63" s="5" t="s">
        <v>1290</v>
      </c>
      <c r="O63" s="6" t="s">
        <v>2153</v>
      </c>
      <c r="P63" s="6" t="s">
        <v>2154</v>
      </c>
      <c r="Q63" s="5" t="s">
        <v>1291</v>
      </c>
      <c r="S63" s="5" t="s">
        <v>1292</v>
      </c>
      <c r="T63" s="5" t="s">
        <v>347</v>
      </c>
      <c r="U63" s="5" t="s">
        <v>348</v>
      </c>
      <c r="V63" s="3" t="s">
        <v>2155</v>
      </c>
      <c r="W63" s="4" t="s">
        <v>12</v>
      </c>
      <c r="X63" s="4" t="s">
        <v>1293</v>
      </c>
    </row>
    <row r="64" spans="1:24" s="5" customFormat="1" ht="60" x14ac:dyDescent="0.25">
      <c r="A64" s="3" t="s">
        <v>304</v>
      </c>
      <c r="B64" s="3" t="s">
        <v>2032</v>
      </c>
      <c r="C64" s="21" t="b">
        <f t="shared" si="0"/>
        <v>0</v>
      </c>
      <c r="D64" s="21" t="b">
        <f t="shared" si="1"/>
        <v>0</v>
      </c>
      <c r="E64" s="21" t="b">
        <f t="shared" si="2"/>
        <v>0</v>
      </c>
      <c r="F64" s="21" t="b">
        <f t="shared" si="3"/>
        <v>0</v>
      </c>
      <c r="G64" s="21" t="b">
        <f t="shared" si="4"/>
        <v>0</v>
      </c>
      <c r="H64" s="21" t="b">
        <f t="shared" si="5"/>
        <v>0</v>
      </c>
      <c r="I64" s="21" t="b">
        <f t="shared" si="6"/>
        <v>1</v>
      </c>
      <c r="J64" s="21" t="b">
        <f t="shared" si="7"/>
        <v>0</v>
      </c>
      <c r="K64" s="21" t="b">
        <f t="shared" si="8"/>
        <v>0</v>
      </c>
      <c r="L64" s="21" t="b">
        <f t="shared" si="9"/>
        <v>0</v>
      </c>
      <c r="M64" s="21" t="b">
        <f t="shared" si="10"/>
        <v>0</v>
      </c>
      <c r="N64" s="3" t="s">
        <v>1763</v>
      </c>
      <c r="O64" s="10" t="s">
        <v>1764</v>
      </c>
      <c r="P64" s="3" t="s">
        <v>305</v>
      </c>
      <c r="Q64" s="3" t="s">
        <v>306</v>
      </c>
      <c r="R64" s="3" t="s">
        <v>1765</v>
      </c>
      <c r="S64" s="3" t="s">
        <v>307</v>
      </c>
      <c r="T64" s="3" t="s">
        <v>308</v>
      </c>
      <c r="U64" s="3" t="s">
        <v>190</v>
      </c>
      <c r="V64" s="3" t="s">
        <v>309</v>
      </c>
      <c r="W64" s="4" t="s">
        <v>12</v>
      </c>
      <c r="X64" s="4" t="s">
        <v>310</v>
      </c>
    </row>
    <row r="65" spans="1:24" s="5" customFormat="1" ht="75" x14ac:dyDescent="0.25">
      <c r="A65" s="3" t="s">
        <v>311</v>
      </c>
      <c r="B65" s="3" t="s">
        <v>2107</v>
      </c>
      <c r="C65" s="21" t="b">
        <f t="shared" si="0"/>
        <v>0</v>
      </c>
      <c r="D65" s="21" t="b">
        <f t="shared" si="1"/>
        <v>0</v>
      </c>
      <c r="E65" s="21" t="b">
        <f t="shared" si="2"/>
        <v>0</v>
      </c>
      <c r="F65" s="21" t="b">
        <f t="shared" si="3"/>
        <v>0</v>
      </c>
      <c r="G65" s="21" t="b">
        <f t="shared" si="4"/>
        <v>0</v>
      </c>
      <c r="H65" s="21" t="b">
        <f t="shared" si="5"/>
        <v>1</v>
      </c>
      <c r="I65" s="21" t="b">
        <f t="shared" si="6"/>
        <v>0</v>
      </c>
      <c r="J65" s="21" t="b">
        <f t="shared" si="7"/>
        <v>0</v>
      </c>
      <c r="K65" s="21" t="b">
        <f t="shared" si="8"/>
        <v>0</v>
      </c>
      <c r="L65" s="21" t="b">
        <f t="shared" si="9"/>
        <v>0</v>
      </c>
      <c r="M65" s="21" t="b">
        <f t="shared" si="10"/>
        <v>0</v>
      </c>
      <c r="N65" s="3" t="s">
        <v>2156</v>
      </c>
      <c r="O65" s="10" t="s">
        <v>1690</v>
      </c>
      <c r="P65" s="3" t="s">
        <v>312</v>
      </c>
      <c r="Q65" s="3" t="s">
        <v>313</v>
      </c>
      <c r="R65" s="3" t="s">
        <v>1691</v>
      </c>
      <c r="S65" s="3" t="s">
        <v>314</v>
      </c>
      <c r="T65" s="3" t="s">
        <v>315</v>
      </c>
      <c r="U65" s="3" t="s">
        <v>10</v>
      </c>
      <c r="V65" s="3" t="s">
        <v>316</v>
      </c>
      <c r="W65" s="4" t="s">
        <v>12</v>
      </c>
      <c r="X65" s="4" t="s">
        <v>317</v>
      </c>
    </row>
    <row r="66" spans="1:24" s="5" customFormat="1" ht="150" x14ac:dyDescent="0.25">
      <c r="A66" s="4" t="s">
        <v>1294</v>
      </c>
      <c r="B66" s="4" t="s">
        <v>2036</v>
      </c>
      <c r="C66" s="21" t="b">
        <f t="shared" ref="C66:C129" si="11">ISNUMBER(SEARCH("Commodity Organization", $B66))</f>
        <v>0</v>
      </c>
      <c r="D66" s="21" t="b">
        <f t="shared" ref="D66:D129" si="12">ISNUMBER(SEARCH("Consultant", $B66))</f>
        <v>1</v>
      </c>
      <c r="E66" s="21" t="b">
        <f t="shared" ref="E66:E129" si="13">ISNUMBER(SEARCH("Developer", $B66))</f>
        <v>0</v>
      </c>
      <c r="F66" s="21" t="b">
        <f t="shared" ref="F66:F129" si="14">ISNUMBER(SEARCH("Energy Service Provider", $B66))</f>
        <v>0</v>
      </c>
      <c r="G66" s="21" t="b">
        <f t="shared" ref="G66:G129" si="15">ISNUMBER(SEARCH("Financing Specialist",$B66))</f>
        <v>0</v>
      </c>
      <c r="H66" s="21" t="b">
        <f t="shared" ref="H66:H129" si="16">ISNUMBER(SEARCH("of Covers", $B66))</f>
        <v>0</v>
      </c>
      <c r="I66" s="21" t="b">
        <f t="shared" ref="I66:I129" si="17">ISNUMBER(SEARCH("of Engines", $B66))</f>
        <v>0</v>
      </c>
      <c r="J66" s="21" t="b">
        <f t="shared" ref="J66:J129" si="18">ISNUMBER(SEARCH("of Components", $B66))</f>
        <v>0</v>
      </c>
      <c r="K66" s="21" t="b">
        <f t="shared" ref="K66:K129" si="19">ISNUMBER(SEARCH("of Tanks", $B66))</f>
        <v>0</v>
      </c>
      <c r="L66" s="21" t="b">
        <f t="shared" ref="L66:L129" si="20">ISNUMBER(SEARCH("Publisher", $B66))</f>
        <v>0</v>
      </c>
      <c r="M66" s="21" t="b">
        <f t="shared" ref="M66:M129" si="21">ISNUMBER(SEARCH("Universi", $B66))</f>
        <v>0</v>
      </c>
      <c r="N66" s="5" t="s">
        <v>1295</v>
      </c>
      <c r="O66" s="6" t="s">
        <v>2157</v>
      </c>
      <c r="P66" s="6" t="s">
        <v>1296</v>
      </c>
      <c r="Q66" s="5" t="s">
        <v>1297</v>
      </c>
      <c r="R66" s="5" t="s">
        <v>2158</v>
      </c>
      <c r="S66" s="5" t="s">
        <v>1298</v>
      </c>
      <c r="T66" s="5" t="s">
        <v>973</v>
      </c>
      <c r="U66" s="5" t="s">
        <v>35</v>
      </c>
      <c r="V66" s="3" t="s">
        <v>2159</v>
      </c>
      <c r="W66" s="4" t="s">
        <v>12</v>
      </c>
      <c r="X66" s="4" t="s">
        <v>2160</v>
      </c>
    </row>
    <row r="67" spans="1:24" s="5" customFormat="1" ht="45" x14ac:dyDescent="0.25">
      <c r="A67" s="3" t="s">
        <v>318</v>
      </c>
      <c r="B67" s="3" t="s">
        <v>2047</v>
      </c>
      <c r="C67" s="21" t="b">
        <f t="shared" si="11"/>
        <v>0</v>
      </c>
      <c r="D67" s="21" t="b">
        <f t="shared" si="12"/>
        <v>0</v>
      </c>
      <c r="E67" s="21" t="b">
        <f t="shared" si="13"/>
        <v>0</v>
      </c>
      <c r="F67" s="21" t="b">
        <f t="shared" si="14"/>
        <v>0</v>
      </c>
      <c r="G67" s="21" t="b">
        <f t="shared" si="15"/>
        <v>0</v>
      </c>
      <c r="H67" s="21" t="b">
        <f t="shared" si="16"/>
        <v>0</v>
      </c>
      <c r="I67" s="21" t="b">
        <f t="shared" si="17"/>
        <v>0</v>
      </c>
      <c r="J67" s="21" t="b">
        <f t="shared" si="18"/>
        <v>1</v>
      </c>
      <c r="K67" s="21" t="b">
        <f t="shared" si="19"/>
        <v>0</v>
      </c>
      <c r="L67" s="21" t="b">
        <f t="shared" si="20"/>
        <v>0</v>
      </c>
      <c r="M67" s="21" t="b">
        <f t="shared" si="21"/>
        <v>0</v>
      </c>
      <c r="N67" s="3" t="s">
        <v>1822</v>
      </c>
      <c r="O67" s="10" t="s">
        <v>1823</v>
      </c>
      <c r="P67" s="3" t="s">
        <v>319</v>
      </c>
      <c r="Q67" s="3" t="s">
        <v>320</v>
      </c>
      <c r="R67" s="3" t="s">
        <v>1824</v>
      </c>
      <c r="S67" s="3" t="s">
        <v>321</v>
      </c>
      <c r="T67" s="3" t="s">
        <v>322</v>
      </c>
      <c r="U67" s="3" t="s">
        <v>262</v>
      </c>
      <c r="V67" s="3" t="s">
        <v>323</v>
      </c>
      <c r="W67" s="4" t="s">
        <v>12</v>
      </c>
      <c r="X67" s="4" t="s">
        <v>324</v>
      </c>
    </row>
    <row r="68" spans="1:24" s="5" customFormat="1" ht="45" x14ac:dyDescent="0.25">
      <c r="A68" s="4" t="s">
        <v>325</v>
      </c>
      <c r="B68" s="4" t="s">
        <v>2125</v>
      </c>
      <c r="C68" s="21" t="b">
        <f t="shared" si="11"/>
        <v>0</v>
      </c>
      <c r="D68" s="21" t="b">
        <f t="shared" si="12"/>
        <v>0</v>
      </c>
      <c r="E68" s="21" t="b">
        <f t="shared" si="13"/>
        <v>0</v>
      </c>
      <c r="F68" s="21" t="b">
        <f t="shared" si="14"/>
        <v>0</v>
      </c>
      <c r="G68" s="21" t="b">
        <f t="shared" si="15"/>
        <v>1</v>
      </c>
      <c r="H68" s="21" t="b">
        <f t="shared" si="16"/>
        <v>0</v>
      </c>
      <c r="I68" s="21" t="b">
        <f t="shared" si="17"/>
        <v>0</v>
      </c>
      <c r="J68" s="21" t="b">
        <f t="shared" si="18"/>
        <v>0</v>
      </c>
      <c r="K68" s="21" t="b">
        <f t="shared" si="19"/>
        <v>0</v>
      </c>
      <c r="L68" s="21" t="b">
        <f t="shared" si="20"/>
        <v>0</v>
      </c>
      <c r="M68" s="21" t="b">
        <f t="shared" si="21"/>
        <v>0</v>
      </c>
      <c r="N68" s="5" t="s">
        <v>1666</v>
      </c>
      <c r="O68" s="6" t="s">
        <v>1667</v>
      </c>
      <c r="P68" s="6" t="s">
        <v>2161</v>
      </c>
      <c r="Q68" s="5" t="s">
        <v>2162</v>
      </c>
      <c r="R68" s="5" t="s">
        <v>326</v>
      </c>
      <c r="S68" s="5" t="s">
        <v>327</v>
      </c>
      <c r="T68" s="5" t="s">
        <v>328</v>
      </c>
      <c r="U68" s="5" t="s">
        <v>329</v>
      </c>
      <c r="V68" s="5" t="s">
        <v>2163</v>
      </c>
      <c r="W68" s="4" t="s">
        <v>12</v>
      </c>
      <c r="X68" s="4" t="s">
        <v>330</v>
      </c>
    </row>
    <row r="69" spans="1:24" s="5" customFormat="1" ht="135" x14ac:dyDescent="0.25">
      <c r="A69" s="3" t="s">
        <v>331</v>
      </c>
      <c r="B69" s="3" t="s">
        <v>2164</v>
      </c>
      <c r="C69" s="21" t="b">
        <f t="shared" si="11"/>
        <v>0</v>
      </c>
      <c r="D69" s="21" t="b">
        <f t="shared" si="12"/>
        <v>0</v>
      </c>
      <c r="E69" s="21" t="b">
        <f t="shared" si="13"/>
        <v>0</v>
      </c>
      <c r="F69" s="21" t="b">
        <f t="shared" si="14"/>
        <v>0</v>
      </c>
      <c r="G69" s="21" t="b">
        <f t="shared" si="15"/>
        <v>0</v>
      </c>
      <c r="H69" s="21" t="b">
        <f t="shared" si="16"/>
        <v>0</v>
      </c>
      <c r="I69" s="21" t="b">
        <f t="shared" si="17"/>
        <v>0</v>
      </c>
      <c r="J69" s="21" t="b">
        <f t="shared" si="18"/>
        <v>0</v>
      </c>
      <c r="K69" s="21" t="b">
        <f t="shared" si="19"/>
        <v>0</v>
      </c>
      <c r="L69" s="21" t="b">
        <f t="shared" si="20"/>
        <v>0</v>
      </c>
      <c r="M69" s="21" t="b">
        <f t="shared" si="21"/>
        <v>1</v>
      </c>
      <c r="N69" s="3" t="s">
        <v>2165</v>
      </c>
      <c r="O69" s="10" t="s">
        <v>1991</v>
      </c>
      <c r="P69" s="3" t="s">
        <v>332</v>
      </c>
      <c r="Q69" s="3" t="s">
        <v>333</v>
      </c>
      <c r="R69" s="3" t="s">
        <v>1992</v>
      </c>
      <c r="S69" s="3" t="s">
        <v>2166</v>
      </c>
      <c r="T69" s="3" t="s">
        <v>322</v>
      </c>
      <c r="U69" s="3" t="s">
        <v>262</v>
      </c>
      <c r="V69" s="3" t="s">
        <v>334</v>
      </c>
      <c r="W69" s="4" t="s">
        <v>12</v>
      </c>
      <c r="X69" s="4" t="s">
        <v>335</v>
      </c>
    </row>
    <row r="70" spans="1:24" s="5" customFormat="1" ht="45" x14ac:dyDescent="0.25">
      <c r="A70" s="3" t="s">
        <v>336</v>
      </c>
      <c r="B70" s="3" t="s">
        <v>2167</v>
      </c>
      <c r="C70" s="21" t="b">
        <f t="shared" si="11"/>
        <v>0</v>
      </c>
      <c r="D70" s="21" t="b">
        <f t="shared" si="12"/>
        <v>0</v>
      </c>
      <c r="E70" s="21" t="b">
        <f t="shared" si="13"/>
        <v>0</v>
      </c>
      <c r="F70" s="21" t="b">
        <f t="shared" si="14"/>
        <v>0</v>
      </c>
      <c r="G70" s="21" t="b">
        <f t="shared" si="15"/>
        <v>0</v>
      </c>
      <c r="H70" s="21" t="b">
        <f t="shared" si="16"/>
        <v>0</v>
      </c>
      <c r="I70" s="21" t="b">
        <f t="shared" si="17"/>
        <v>0</v>
      </c>
      <c r="J70" s="21" t="b">
        <f t="shared" si="18"/>
        <v>0</v>
      </c>
      <c r="K70" s="21" t="b">
        <f t="shared" si="19"/>
        <v>1</v>
      </c>
      <c r="L70" s="21" t="b">
        <f t="shared" si="20"/>
        <v>0</v>
      </c>
      <c r="M70" s="21" t="b">
        <f t="shared" si="21"/>
        <v>0</v>
      </c>
      <c r="N70" s="3" t="s">
        <v>1978</v>
      </c>
      <c r="O70" s="10" t="s">
        <v>1979</v>
      </c>
      <c r="P70" s="3" t="s">
        <v>337</v>
      </c>
      <c r="Q70" s="3" t="s">
        <v>338</v>
      </c>
      <c r="R70" s="3" t="s">
        <v>1980</v>
      </c>
      <c r="S70" s="3" t="s">
        <v>339</v>
      </c>
      <c r="T70" s="3" t="s">
        <v>340</v>
      </c>
      <c r="U70" s="3" t="s">
        <v>18</v>
      </c>
      <c r="V70" s="3" t="s">
        <v>341</v>
      </c>
      <c r="W70" s="4" t="s">
        <v>12</v>
      </c>
      <c r="X70" s="4" t="s">
        <v>342</v>
      </c>
    </row>
    <row r="71" spans="1:24" s="5" customFormat="1" ht="30" x14ac:dyDescent="0.25">
      <c r="A71" s="3" t="s">
        <v>343</v>
      </c>
      <c r="B71" s="3" t="s">
        <v>2032</v>
      </c>
      <c r="C71" s="21" t="b">
        <f t="shared" si="11"/>
        <v>0</v>
      </c>
      <c r="D71" s="21" t="b">
        <f t="shared" si="12"/>
        <v>0</v>
      </c>
      <c r="E71" s="21" t="b">
        <f t="shared" si="13"/>
        <v>0</v>
      </c>
      <c r="F71" s="21" t="b">
        <f t="shared" si="14"/>
        <v>0</v>
      </c>
      <c r="G71" s="21" t="b">
        <f t="shared" si="15"/>
        <v>0</v>
      </c>
      <c r="H71" s="21" t="b">
        <f t="shared" si="16"/>
        <v>0</v>
      </c>
      <c r="I71" s="21" t="b">
        <f t="shared" si="17"/>
        <v>1</v>
      </c>
      <c r="J71" s="21" t="b">
        <f t="shared" si="18"/>
        <v>0</v>
      </c>
      <c r="K71" s="21" t="b">
        <f t="shared" si="19"/>
        <v>0</v>
      </c>
      <c r="L71" s="21" t="b">
        <f t="shared" si="20"/>
        <v>0</v>
      </c>
      <c r="M71" s="21" t="b">
        <f t="shared" si="21"/>
        <v>0</v>
      </c>
      <c r="N71" s="3" t="s">
        <v>2168</v>
      </c>
      <c r="O71" s="10" t="s">
        <v>2169</v>
      </c>
      <c r="P71" s="3" t="s">
        <v>344</v>
      </c>
      <c r="Q71" s="3" t="s">
        <v>345</v>
      </c>
      <c r="R71" s="3" t="s">
        <v>1766</v>
      </c>
      <c r="S71" s="3" t="s">
        <v>346</v>
      </c>
      <c r="T71" s="3" t="s">
        <v>347</v>
      </c>
      <c r="U71" s="3" t="s">
        <v>348</v>
      </c>
      <c r="V71" s="3" t="s">
        <v>349</v>
      </c>
      <c r="W71" s="4" t="s">
        <v>12</v>
      </c>
      <c r="X71" s="4" t="s">
        <v>350</v>
      </c>
    </row>
    <row r="72" spans="1:24" s="5" customFormat="1" ht="30" x14ac:dyDescent="0.25">
      <c r="A72" s="3" t="s">
        <v>351</v>
      </c>
      <c r="B72" s="3" t="s">
        <v>2087</v>
      </c>
      <c r="C72" s="21" t="b">
        <f t="shared" si="11"/>
        <v>1</v>
      </c>
      <c r="D72" s="21" t="b">
        <f t="shared" si="12"/>
        <v>0</v>
      </c>
      <c r="E72" s="21" t="b">
        <f t="shared" si="13"/>
        <v>0</v>
      </c>
      <c r="F72" s="21" t="b">
        <f t="shared" si="14"/>
        <v>0</v>
      </c>
      <c r="G72" s="21" t="b">
        <f t="shared" si="15"/>
        <v>0</v>
      </c>
      <c r="H72" s="21" t="b">
        <f t="shared" si="16"/>
        <v>0</v>
      </c>
      <c r="I72" s="21" t="b">
        <f t="shared" si="17"/>
        <v>0</v>
      </c>
      <c r="J72" s="21" t="b">
        <f t="shared" si="18"/>
        <v>0</v>
      </c>
      <c r="K72" s="21" t="b">
        <f t="shared" si="19"/>
        <v>0</v>
      </c>
      <c r="L72" s="21" t="b">
        <f t="shared" si="20"/>
        <v>0</v>
      </c>
      <c r="M72" s="21" t="b">
        <f t="shared" si="21"/>
        <v>0</v>
      </c>
      <c r="N72" s="3" t="s">
        <v>1230</v>
      </c>
      <c r="O72" s="10" t="s">
        <v>1231</v>
      </c>
      <c r="P72" s="3" t="s">
        <v>352</v>
      </c>
      <c r="Q72" s="3" t="s">
        <v>353</v>
      </c>
      <c r="R72" s="3" t="s">
        <v>1232</v>
      </c>
      <c r="S72" s="3" t="s">
        <v>354</v>
      </c>
      <c r="T72" s="3" t="s">
        <v>355</v>
      </c>
      <c r="U72" s="3" t="s">
        <v>89</v>
      </c>
      <c r="V72" s="3" t="s">
        <v>356</v>
      </c>
      <c r="W72" s="4" t="s">
        <v>12</v>
      </c>
      <c r="X72" s="4" t="s">
        <v>357</v>
      </c>
    </row>
    <row r="73" spans="1:24" s="5" customFormat="1" x14ac:dyDescent="0.25">
      <c r="A73" s="3" t="s">
        <v>358</v>
      </c>
      <c r="B73" s="3" t="s">
        <v>2036</v>
      </c>
      <c r="C73" s="21" t="b">
        <f t="shared" si="11"/>
        <v>0</v>
      </c>
      <c r="D73" s="21" t="b">
        <f t="shared" si="12"/>
        <v>1</v>
      </c>
      <c r="E73" s="21" t="b">
        <f t="shared" si="13"/>
        <v>0</v>
      </c>
      <c r="F73" s="21" t="b">
        <f t="shared" si="14"/>
        <v>0</v>
      </c>
      <c r="G73" s="21" t="b">
        <f t="shared" si="15"/>
        <v>0</v>
      </c>
      <c r="H73" s="21" t="b">
        <f t="shared" si="16"/>
        <v>0</v>
      </c>
      <c r="I73" s="21" t="b">
        <f t="shared" si="17"/>
        <v>0</v>
      </c>
      <c r="J73" s="21" t="b">
        <f t="shared" si="18"/>
        <v>0</v>
      </c>
      <c r="K73" s="21" t="b">
        <f t="shared" si="19"/>
        <v>0</v>
      </c>
      <c r="L73" s="21" t="b">
        <f t="shared" si="20"/>
        <v>0</v>
      </c>
      <c r="M73" s="21" t="b">
        <f t="shared" si="21"/>
        <v>0</v>
      </c>
      <c r="N73" s="3" t="s">
        <v>1299</v>
      </c>
      <c r="O73" s="10" t="s">
        <v>1300</v>
      </c>
      <c r="P73" s="3"/>
      <c r="Q73" s="3" t="s">
        <v>359</v>
      </c>
      <c r="R73" s="3"/>
      <c r="S73" s="3" t="s">
        <v>360</v>
      </c>
      <c r="T73" s="3" t="s">
        <v>361</v>
      </c>
      <c r="U73" s="3" t="s">
        <v>18</v>
      </c>
      <c r="V73" s="3" t="s">
        <v>362</v>
      </c>
      <c r="W73" s="4" t="s">
        <v>12</v>
      </c>
      <c r="X73" s="4"/>
    </row>
    <row r="74" spans="1:24" s="5" customFormat="1" ht="45" x14ac:dyDescent="0.25">
      <c r="A74" s="3" t="s">
        <v>363</v>
      </c>
      <c r="B74" s="3" t="s">
        <v>2170</v>
      </c>
      <c r="C74" s="21" t="b">
        <f t="shared" si="11"/>
        <v>0</v>
      </c>
      <c r="D74" s="21" t="b">
        <f t="shared" si="12"/>
        <v>1</v>
      </c>
      <c r="E74" s="21" t="b">
        <f t="shared" si="13"/>
        <v>0</v>
      </c>
      <c r="F74" s="21" t="b">
        <f t="shared" si="14"/>
        <v>0</v>
      </c>
      <c r="G74" s="21" t="b">
        <f t="shared" si="15"/>
        <v>0</v>
      </c>
      <c r="H74" s="21" t="b">
        <f t="shared" si="16"/>
        <v>1</v>
      </c>
      <c r="I74" s="21" t="b">
        <f t="shared" si="17"/>
        <v>0</v>
      </c>
      <c r="J74" s="21" t="b">
        <f t="shared" si="18"/>
        <v>0</v>
      </c>
      <c r="K74" s="21" t="b">
        <f t="shared" si="19"/>
        <v>0</v>
      </c>
      <c r="L74" s="21" t="b">
        <f t="shared" si="20"/>
        <v>0</v>
      </c>
      <c r="M74" s="21" t="b">
        <f t="shared" si="21"/>
        <v>0</v>
      </c>
      <c r="N74" s="3" t="s">
        <v>1301</v>
      </c>
      <c r="O74" s="10" t="s">
        <v>1302</v>
      </c>
      <c r="P74" s="3"/>
      <c r="Q74" s="3" t="s">
        <v>364</v>
      </c>
      <c r="R74" s="3" t="s">
        <v>364</v>
      </c>
      <c r="S74" s="3" t="s">
        <v>365</v>
      </c>
      <c r="T74" s="3" t="s">
        <v>366</v>
      </c>
      <c r="U74" s="3" t="s">
        <v>35</v>
      </c>
      <c r="V74" s="3" t="s">
        <v>367</v>
      </c>
      <c r="W74" s="4" t="s">
        <v>12</v>
      </c>
      <c r="X74" s="4" t="s">
        <v>368</v>
      </c>
    </row>
    <row r="75" spans="1:24" s="5" customFormat="1" ht="90" x14ac:dyDescent="0.25">
      <c r="A75" s="3" t="s">
        <v>369</v>
      </c>
      <c r="B75" s="3" t="s">
        <v>2087</v>
      </c>
      <c r="C75" s="21" t="b">
        <f t="shared" si="11"/>
        <v>1</v>
      </c>
      <c r="D75" s="21" t="b">
        <f t="shared" si="12"/>
        <v>0</v>
      </c>
      <c r="E75" s="21" t="b">
        <f t="shared" si="13"/>
        <v>0</v>
      </c>
      <c r="F75" s="21" t="b">
        <f t="shared" si="14"/>
        <v>0</v>
      </c>
      <c r="G75" s="21" t="b">
        <f t="shared" si="15"/>
        <v>0</v>
      </c>
      <c r="H75" s="21" t="b">
        <f t="shared" si="16"/>
        <v>0</v>
      </c>
      <c r="I75" s="21" t="b">
        <f t="shared" si="17"/>
        <v>0</v>
      </c>
      <c r="J75" s="21" t="b">
        <f t="shared" si="18"/>
        <v>0</v>
      </c>
      <c r="K75" s="21" t="b">
        <f t="shared" si="19"/>
        <v>0</v>
      </c>
      <c r="L75" s="21" t="b">
        <f t="shared" si="20"/>
        <v>0</v>
      </c>
      <c r="M75" s="21" t="b">
        <f t="shared" si="21"/>
        <v>0</v>
      </c>
      <c r="N75" s="3" t="s">
        <v>1233</v>
      </c>
      <c r="O75" s="10" t="s">
        <v>1234</v>
      </c>
      <c r="P75" s="3" t="s">
        <v>370</v>
      </c>
      <c r="Q75" s="3" t="s">
        <v>371</v>
      </c>
      <c r="R75" s="3"/>
      <c r="S75" s="3" t="s">
        <v>372</v>
      </c>
      <c r="T75" s="3" t="s">
        <v>373</v>
      </c>
      <c r="U75" s="3" t="s">
        <v>198</v>
      </c>
      <c r="V75" s="3" t="s">
        <v>374</v>
      </c>
      <c r="W75" s="4" t="s">
        <v>12</v>
      </c>
      <c r="X75" s="4" t="s">
        <v>375</v>
      </c>
    </row>
    <row r="76" spans="1:24" s="5" customFormat="1" ht="120" x14ac:dyDescent="0.25">
      <c r="A76" s="3" t="s">
        <v>376</v>
      </c>
      <c r="B76" s="3" t="s">
        <v>2042</v>
      </c>
      <c r="C76" s="21" t="b">
        <f t="shared" si="11"/>
        <v>0</v>
      </c>
      <c r="D76" s="21" t="b">
        <f t="shared" si="12"/>
        <v>0</v>
      </c>
      <c r="E76" s="21" t="b">
        <f t="shared" si="13"/>
        <v>1</v>
      </c>
      <c r="F76" s="21" t="b">
        <f t="shared" si="14"/>
        <v>0</v>
      </c>
      <c r="G76" s="21" t="b">
        <f t="shared" si="15"/>
        <v>0</v>
      </c>
      <c r="H76" s="21" t="b">
        <f t="shared" si="16"/>
        <v>0</v>
      </c>
      <c r="I76" s="21" t="b">
        <f t="shared" si="17"/>
        <v>0</v>
      </c>
      <c r="J76" s="21" t="b">
        <f t="shared" si="18"/>
        <v>0</v>
      </c>
      <c r="K76" s="21" t="b">
        <f t="shared" si="19"/>
        <v>0</v>
      </c>
      <c r="L76" s="21" t="b">
        <f t="shared" si="20"/>
        <v>0</v>
      </c>
      <c r="M76" s="21" t="b">
        <f t="shared" si="21"/>
        <v>0</v>
      </c>
      <c r="N76" s="3" t="s">
        <v>1508</v>
      </c>
      <c r="O76" s="10" t="s">
        <v>1509</v>
      </c>
      <c r="P76" s="3" t="s">
        <v>377</v>
      </c>
      <c r="Q76" s="3" t="s">
        <v>378</v>
      </c>
      <c r="R76" s="3" t="s">
        <v>1510</v>
      </c>
      <c r="S76" s="3" t="s">
        <v>379</v>
      </c>
      <c r="T76" s="3" t="s">
        <v>380</v>
      </c>
      <c r="U76" s="3" t="s">
        <v>154</v>
      </c>
      <c r="V76" s="3" t="s">
        <v>381</v>
      </c>
      <c r="W76" s="4" t="s">
        <v>28</v>
      </c>
      <c r="X76" s="4" t="s">
        <v>2171</v>
      </c>
    </row>
    <row r="77" spans="1:24" s="5" customFormat="1" ht="75" x14ac:dyDescent="0.25">
      <c r="A77" s="3" t="s">
        <v>382</v>
      </c>
      <c r="B77" s="3" t="s">
        <v>2042</v>
      </c>
      <c r="C77" s="21" t="b">
        <f t="shared" si="11"/>
        <v>0</v>
      </c>
      <c r="D77" s="21" t="b">
        <f t="shared" si="12"/>
        <v>0</v>
      </c>
      <c r="E77" s="21" t="b">
        <f t="shared" si="13"/>
        <v>1</v>
      </c>
      <c r="F77" s="21" t="b">
        <f t="shared" si="14"/>
        <v>0</v>
      </c>
      <c r="G77" s="21" t="b">
        <f t="shared" si="15"/>
        <v>0</v>
      </c>
      <c r="H77" s="21" t="b">
        <f t="shared" si="16"/>
        <v>0</v>
      </c>
      <c r="I77" s="21" t="b">
        <f t="shared" si="17"/>
        <v>0</v>
      </c>
      <c r="J77" s="21" t="b">
        <f t="shared" si="18"/>
        <v>0</v>
      </c>
      <c r="K77" s="21" t="b">
        <f t="shared" si="19"/>
        <v>0</v>
      </c>
      <c r="L77" s="21" t="b">
        <f t="shared" si="20"/>
        <v>0</v>
      </c>
      <c r="M77" s="21" t="b">
        <f t="shared" si="21"/>
        <v>0</v>
      </c>
      <c r="N77" s="3" t="s">
        <v>2172</v>
      </c>
      <c r="O77" s="10" t="s">
        <v>1511</v>
      </c>
      <c r="P77" s="3"/>
      <c r="Q77" s="3" t="s">
        <v>383</v>
      </c>
      <c r="R77" s="3" t="s">
        <v>2173</v>
      </c>
      <c r="S77" s="3" t="s">
        <v>384</v>
      </c>
      <c r="T77" s="3" t="s">
        <v>385</v>
      </c>
      <c r="U77" s="3"/>
      <c r="V77" s="3"/>
      <c r="W77" s="4" t="s">
        <v>386</v>
      </c>
      <c r="X77" s="4" t="s">
        <v>387</v>
      </c>
    </row>
    <row r="78" spans="1:24" s="5" customFormat="1" ht="60" x14ac:dyDescent="0.25">
      <c r="A78" s="3" t="s">
        <v>394</v>
      </c>
      <c r="B78" s="3" t="s">
        <v>2042</v>
      </c>
      <c r="C78" s="21" t="b">
        <f t="shared" si="11"/>
        <v>0</v>
      </c>
      <c r="D78" s="21" t="b">
        <f t="shared" si="12"/>
        <v>0</v>
      </c>
      <c r="E78" s="21" t="b">
        <f t="shared" si="13"/>
        <v>1</v>
      </c>
      <c r="F78" s="21" t="b">
        <f t="shared" si="14"/>
        <v>0</v>
      </c>
      <c r="G78" s="21" t="b">
        <f t="shared" si="15"/>
        <v>0</v>
      </c>
      <c r="H78" s="21" t="b">
        <f t="shared" si="16"/>
        <v>0</v>
      </c>
      <c r="I78" s="21" t="b">
        <f t="shared" si="17"/>
        <v>0</v>
      </c>
      <c r="J78" s="21" t="b">
        <f t="shared" si="18"/>
        <v>0</v>
      </c>
      <c r="K78" s="21" t="b">
        <f t="shared" si="19"/>
        <v>0</v>
      </c>
      <c r="L78" s="21" t="b">
        <f t="shared" si="20"/>
        <v>0</v>
      </c>
      <c r="M78" s="21" t="b">
        <f t="shared" si="21"/>
        <v>0</v>
      </c>
      <c r="N78" s="3" t="s">
        <v>1512</v>
      </c>
      <c r="O78" s="10" t="s">
        <v>1513</v>
      </c>
      <c r="P78" s="3" t="s">
        <v>395</v>
      </c>
      <c r="Q78" s="3" t="s">
        <v>396</v>
      </c>
      <c r="R78" s="3" t="s">
        <v>1514</v>
      </c>
      <c r="S78" s="3" t="s">
        <v>397</v>
      </c>
      <c r="T78" s="3" t="s">
        <v>398</v>
      </c>
      <c r="U78" s="3" t="s">
        <v>84</v>
      </c>
      <c r="V78" s="3" t="s">
        <v>399</v>
      </c>
      <c r="W78" s="4" t="s">
        <v>12</v>
      </c>
      <c r="X78" s="4" t="s">
        <v>400</v>
      </c>
    </row>
    <row r="79" spans="1:24" s="5" customFormat="1" ht="60" x14ac:dyDescent="0.25">
      <c r="A79" s="5" t="s">
        <v>2174</v>
      </c>
      <c r="B79" s="5" t="s">
        <v>2107</v>
      </c>
      <c r="C79" s="21" t="b">
        <f t="shared" si="11"/>
        <v>0</v>
      </c>
      <c r="D79" s="21" t="b">
        <f t="shared" si="12"/>
        <v>0</v>
      </c>
      <c r="E79" s="21" t="b">
        <f t="shared" si="13"/>
        <v>0</v>
      </c>
      <c r="F79" s="21" t="b">
        <f t="shared" si="14"/>
        <v>0</v>
      </c>
      <c r="G79" s="21" t="b">
        <f t="shared" si="15"/>
        <v>0</v>
      </c>
      <c r="H79" s="21" t="b">
        <f t="shared" si="16"/>
        <v>1</v>
      </c>
      <c r="I79" s="21" t="b">
        <f t="shared" si="17"/>
        <v>0</v>
      </c>
      <c r="J79" s="21" t="b">
        <f t="shared" si="18"/>
        <v>0</v>
      </c>
      <c r="K79" s="21" t="b">
        <f t="shared" si="19"/>
        <v>0</v>
      </c>
      <c r="L79" s="21" t="b">
        <f t="shared" si="20"/>
        <v>0</v>
      </c>
      <c r="M79" s="21" t="b">
        <f t="shared" si="21"/>
        <v>0</v>
      </c>
      <c r="N79" s="5" t="s">
        <v>1692</v>
      </c>
      <c r="O79" s="6" t="s">
        <v>2175</v>
      </c>
      <c r="P79" s="6" t="s">
        <v>2176</v>
      </c>
      <c r="Q79" s="5" t="s">
        <v>1693</v>
      </c>
      <c r="R79" s="5" t="s">
        <v>1694</v>
      </c>
      <c r="S79" s="5" t="s">
        <v>1695</v>
      </c>
      <c r="T79" s="5" t="s">
        <v>1696</v>
      </c>
      <c r="U79" s="5" t="s">
        <v>35</v>
      </c>
      <c r="V79" s="5" t="s">
        <v>2177</v>
      </c>
      <c r="W79" s="4" t="s">
        <v>12</v>
      </c>
      <c r="X79" s="4" t="s">
        <v>1697</v>
      </c>
    </row>
    <row r="80" spans="1:24" s="5" customFormat="1" ht="240" x14ac:dyDescent="0.25">
      <c r="A80" s="3" t="s">
        <v>401</v>
      </c>
      <c r="B80" s="3" t="s">
        <v>2042</v>
      </c>
      <c r="C80" s="21" t="b">
        <f t="shared" si="11"/>
        <v>0</v>
      </c>
      <c r="D80" s="21" t="b">
        <f t="shared" si="12"/>
        <v>0</v>
      </c>
      <c r="E80" s="21" t="b">
        <f t="shared" si="13"/>
        <v>1</v>
      </c>
      <c r="F80" s="21" t="b">
        <f t="shared" si="14"/>
        <v>0</v>
      </c>
      <c r="G80" s="21" t="b">
        <f t="shared" si="15"/>
        <v>0</v>
      </c>
      <c r="H80" s="21" t="b">
        <f t="shared" si="16"/>
        <v>0</v>
      </c>
      <c r="I80" s="21" t="b">
        <f t="shared" si="17"/>
        <v>0</v>
      </c>
      <c r="J80" s="21" t="b">
        <f t="shared" si="18"/>
        <v>0</v>
      </c>
      <c r="K80" s="21" t="b">
        <f t="shared" si="19"/>
        <v>0</v>
      </c>
      <c r="L80" s="21" t="b">
        <f t="shared" si="20"/>
        <v>0</v>
      </c>
      <c r="M80" s="21" t="b">
        <f t="shared" si="21"/>
        <v>0</v>
      </c>
      <c r="N80" s="3" t="s">
        <v>2178</v>
      </c>
      <c r="O80" s="10" t="s">
        <v>1515</v>
      </c>
      <c r="P80" s="3" t="s">
        <v>402</v>
      </c>
      <c r="Q80" s="3" t="s">
        <v>403</v>
      </c>
      <c r="R80" s="3"/>
      <c r="S80" s="3" t="s">
        <v>404</v>
      </c>
      <c r="T80" s="3" t="s">
        <v>285</v>
      </c>
      <c r="U80" s="3" t="s">
        <v>286</v>
      </c>
      <c r="V80" s="3" t="s">
        <v>405</v>
      </c>
      <c r="W80" s="4" t="s">
        <v>12</v>
      </c>
      <c r="X80" s="4" t="s">
        <v>406</v>
      </c>
    </row>
    <row r="81" spans="1:24" s="5" customFormat="1" ht="30" x14ac:dyDescent="0.25">
      <c r="A81" s="3" t="s">
        <v>407</v>
      </c>
      <c r="B81" s="3" t="s">
        <v>2067</v>
      </c>
      <c r="C81" s="21" t="b">
        <f t="shared" si="11"/>
        <v>0</v>
      </c>
      <c r="D81" s="21" t="b">
        <f t="shared" si="12"/>
        <v>0</v>
      </c>
      <c r="E81" s="21" t="b">
        <f t="shared" si="13"/>
        <v>0</v>
      </c>
      <c r="F81" s="21" t="b">
        <f t="shared" si="14"/>
        <v>1</v>
      </c>
      <c r="G81" s="21" t="b">
        <f t="shared" si="15"/>
        <v>0</v>
      </c>
      <c r="H81" s="21" t="b">
        <f t="shared" si="16"/>
        <v>0</v>
      </c>
      <c r="I81" s="21" t="b">
        <f t="shared" si="17"/>
        <v>0</v>
      </c>
      <c r="J81" s="21" t="b">
        <f t="shared" si="18"/>
        <v>0</v>
      </c>
      <c r="K81" s="21" t="b">
        <f t="shared" si="19"/>
        <v>0</v>
      </c>
      <c r="L81" s="21" t="b">
        <f t="shared" si="20"/>
        <v>0</v>
      </c>
      <c r="M81" s="21" t="b">
        <f t="shared" si="21"/>
        <v>0</v>
      </c>
      <c r="N81" s="3" t="s">
        <v>1648</v>
      </c>
      <c r="O81" s="10" t="s">
        <v>1649</v>
      </c>
      <c r="P81" s="3" t="s">
        <v>408</v>
      </c>
      <c r="Q81" s="3" t="s">
        <v>409</v>
      </c>
      <c r="R81" s="3"/>
      <c r="S81" s="3" t="s">
        <v>410</v>
      </c>
      <c r="T81" s="3" t="s">
        <v>411</v>
      </c>
      <c r="U81" s="3" t="s">
        <v>35</v>
      </c>
      <c r="V81" s="3" t="s">
        <v>412</v>
      </c>
      <c r="W81" s="4" t="s">
        <v>12</v>
      </c>
      <c r="X81" s="4" t="s">
        <v>413</v>
      </c>
    </row>
    <row r="82" spans="1:24" s="5" customFormat="1" ht="120" x14ac:dyDescent="0.25">
      <c r="A82" s="5" t="s">
        <v>1303</v>
      </c>
      <c r="B82" s="5" t="s">
        <v>2036</v>
      </c>
      <c r="C82" s="21" t="b">
        <f t="shared" si="11"/>
        <v>0</v>
      </c>
      <c r="D82" s="21" t="b">
        <f t="shared" si="12"/>
        <v>1</v>
      </c>
      <c r="E82" s="21" t="b">
        <f t="shared" si="13"/>
        <v>0</v>
      </c>
      <c r="F82" s="21" t="b">
        <f t="shared" si="14"/>
        <v>0</v>
      </c>
      <c r="G82" s="21" t="b">
        <f t="shared" si="15"/>
        <v>0</v>
      </c>
      <c r="H82" s="21" t="b">
        <f t="shared" si="16"/>
        <v>0</v>
      </c>
      <c r="I82" s="21" t="b">
        <f t="shared" si="17"/>
        <v>0</v>
      </c>
      <c r="J82" s="21" t="b">
        <f t="shared" si="18"/>
        <v>0</v>
      </c>
      <c r="K82" s="21" t="b">
        <f t="shared" si="19"/>
        <v>0</v>
      </c>
      <c r="L82" s="21" t="b">
        <f t="shared" si="20"/>
        <v>0</v>
      </c>
      <c r="M82" s="21" t="b">
        <f t="shared" si="21"/>
        <v>0</v>
      </c>
      <c r="N82" s="5" t="s">
        <v>2179</v>
      </c>
      <c r="O82" s="6" t="s">
        <v>2180</v>
      </c>
      <c r="P82" s="5" t="s">
        <v>2181</v>
      </c>
      <c r="Q82" s="5" t="s">
        <v>1304</v>
      </c>
      <c r="R82" s="5" t="s">
        <v>2182</v>
      </c>
      <c r="S82" s="5" t="s">
        <v>1305</v>
      </c>
      <c r="T82" s="5" t="s">
        <v>1306</v>
      </c>
      <c r="V82" s="5" t="s">
        <v>2183</v>
      </c>
      <c r="W82" s="4" t="s">
        <v>1307</v>
      </c>
      <c r="X82" s="4" t="s">
        <v>1308</v>
      </c>
    </row>
    <row r="83" spans="1:24" s="5" customFormat="1" ht="75" x14ac:dyDescent="0.25">
      <c r="A83" s="3" t="s">
        <v>414</v>
      </c>
      <c r="B83" s="3" t="s">
        <v>2042</v>
      </c>
      <c r="C83" s="21" t="b">
        <f t="shared" si="11"/>
        <v>0</v>
      </c>
      <c r="D83" s="21" t="b">
        <f t="shared" si="12"/>
        <v>0</v>
      </c>
      <c r="E83" s="21" t="b">
        <f t="shared" si="13"/>
        <v>1</v>
      </c>
      <c r="F83" s="21" t="b">
        <f t="shared" si="14"/>
        <v>0</v>
      </c>
      <c r="G83" s="21" t="b">
        <f t="shared" si="15"/>
        <v>0</v>
      </c>
      <c r="H83" s="21" t="b">
        <f t="shared" si="16"/>
        <v>0</v>
      </c>
      <c r="I83" s="21" t="b">
        <f t="shared" si="17"/>
        <v>0</v>
      </c>
      <c r="J83" s="21" t="b">
        <f t="shared" si="18"/>
        <v>0</v>
      </c>
      <c r="K83" s="21" t="b">
        <f t="shared" si="19"/>
        <v>0</v>
      </c>
      <c r="L83" s="21" t="b">
        <f t="shared" si="20"/>
        <v>0</v>
      </c>
      <c r="M83" s="21" t="b">
        <f t="shared" si="21"/>
        <v>0</v>
      </c>
      <c r="N83" s="3" t="s">
        <v>2068</v>
      </c>
      <c r="O83" s="10" t="s">
        <v>1516</v>
      </c>
      <c r="P83" s="3" t="s">
        <v>415</v>
      </c>
      <c r="Q83" s="3" t="s">
        <v>416</v>
      </c>
      <c r="R83" s="3"/>
      <c r="S83" s="3" t="s">
        <v>2184</v>
      </c>
      <c r="T83" s="3" t="s">
        <v>417</v>
      </c>
      <c r="U83" s="3" t="s">
        <v>262</v>
      </c>
      <c r="V83" s="3" t="s">
        <v>418</v>
      </c>
      <c r="W83" s="4" t="s">
        <v>12</v>
      </c>
      <c r="X83" s="4" t="s">
        <v>2185</v>
      </c>
    </row>
    <row r="84" spans="1:24" s="5" customFormat="1" x14ac:dyDescent="0.25">
      <c r="A84" s="3" t="s">
        <v>419</v>
      </c>
      <c r="B84" s="3" t="s">
        <v>2125</v>
      </c>
      <c r="C84" s="21" t="b">
        <f t="shared" si="11"/>
        <v>0</v>
      </c>
      <c r="D84" s="21" t="b">
        <f t="shared" si="12"/>
        <v>0</v>
      </c>
      <c r="E84" s="21" t="b">
        <f t="shared" si="13"/>
        <v>0</v>
      </c>
      <c r="F84" s="21" t="b">
        <f t="shared" si="14"/>
        <v>0</v>
      </c>
      <c r="G84" s="21" t="b">
        <f t="shared" si="15"/>
        <v>1</v>
      </c>
      <c r="H84" s="21" t="b">
        <f t="shared" si="16"/>
        <v>0</v>
      </c>
      <c r="I84" s="21" t="b">
        <f t="shared" si="17"/>
        <v>0</v>
      </c>
      <c r="J84" s="21" t="b">
        <f t="shared" si="18"/>
        <v>0</v>
      </c>
      <c r="K84" s="21" t="b">
        <f t="shared" si="19"/>
        <v>0</v>
      </c>
      <c r="L84" s="21" t="b">
        <f t="shared" si="20"/>
        <v>0</v>
      </c>
      <c r="M84" s="21" t="b">
        <f t="shared" si="21"/>
        <v>0</v>
      </c>
      <c r="N84" s="3" t="s">
        <v>2068</v>
      </c>
      <c r="O84" s="10" t="s">
        <v>1668</v>
      </c>
      <c r="P84" s="3" t="s">
        <v>420</v>
      </c>
      <c r="Q84" s="3" t="s">
        <v>421</v>
      </c>
      <c r="R84" s="3" t="s">
        <v>1669</v>
      </c>
      <c r="S84" s="3" t="s">
        <v>422</v>
      </c>
      <c r="T84" s="3" t="s">
        <v>423</v>
      </c>
      <c r="U84" s="3" t="s">
        <v>424</v>
      </c>
      <c r="V84" s="3" t="s">
        <v>425</v>
      </c>
      <c r="W84" s="4" t="s">
        <v>12</v>
      </c>
      <c r="X84" s="4" t="s">
        <v>426</v>
      </c>
    </row>
    <row r="85" spans="1:24" s="5" customFormat="1" ht="45" x14ac:dyDescent="0.25">
      <c r="A85" s="3" t="s">
        <v>427</v>
      </c>
      <c r="B85" s="3" t="s">
        <v>2042</v>
      </c>
      <c r="C85" s="21" t="b">
        <f t="shared" si="11"/>
        <v>0</v>
      </c>
      <c r="D85" s="21" t="b">
        <f t="shared" si="12"/>
        <v>0</v>
      </c>
      <c r="E85" s="21" t="b">
        <f t="shared" si="13"/>
        <v>1</v>
      </c>
      <c r="F85" s="21" t="b">
        <f t="shared" si="14"/>
        <v>0</v>
      </c>
      <c r="G85" s="21" t="b">
        <f t="shared" si="15"/>
        <v>0</v>
      </c>
      <c r="H85" s="21" t="b">
        <f t="shared" si="16"/>
        <v>0</v>
      </c>
      <c r="I85" s="21" t="b">
        <f t="shared" si="17"/>
        <v>0</v>
      </c>
      <c r="J85" s="21" t="b">
        <f t="shared" si="18"/>
        <v>0</v>
      </c>
      <c r="K85" s="21" t="b">
        <f t="shared" si="19"/>
        <v>0</v>
      </c>
      <c r="L85" s="21" t="b">
        <f t="shared" si="20"/>
        <v>0</v>
      </c>
      <c r="M85" s="21" t="b">
        <f t="shared" si="21"/>
        <v>0</v>
      </c>
      <c r="N85" s="3" t="s">
        <v>1522</v>
      </c>
      <c r="O85" s="10" t="s">
        <v>1523</v>
      </c>
      <c r="P85" s="3"/>
      <c r="Q85" s="3" t="s">
        <v>428</v>
      </c>
      <c r="R85" s="3"/>
      <c r="S85" s="3" t="s">
        <v>429</v>
      </c>
      <c r="T85" s="3" t="s">
        <v>430</v>
      </c>
      <c r="U85" s="3" t="s">
        <v>35</v>
      </c>
      <c r="V85" s="3" t="s">
        <v>431</v>
      </c>
      <c r="W85" s="4" t="s">
        <v>12</v>
      </c>
      <c r="X85" s="4" t="s">
        <v>2186</v>
      </c>
    </row>
    <row r="86" spans="1:24" s="5" customFormat="1" ht="75" x14ac:dyDescent="0.25">
      <c r="A86" s="4" t="s">
        <v>1517</v>
      </c>
      <c r="B86" s="4" t="s">
        <v>2042</v>
      </c>
      <c r="C86" s="21" t="b">
        <f t="shared" si="11"/>
        <v>0</v>
      </c>
      <c r="D86" s="21" t="b">
        <f t="shared" si="12"/>
        <v>0</v>
      </c>
      <c r="E86" s="21" t="b">
        <f t="shared" si="13"/>
        <v>1</v>
      </c>
      <c r="F86" s="21" t="b">
        <f t="shared" si="14"/>
        <v>0</v>
      </c>
      <c r="G86" s="21" t="b">
        <f t="shared" si="15"/>
        <v>0</v>
      </c>
      <c r="H86" s="21" t="b">
        <f t="shared" si="16"/>
        <v>0</v>
      </c>
      <c r="I86" s="21" t="b">
        <f t="shared" si="17"/>
        <v>0</v>
      </c>
      <c r="J86" s="21" t="b">
        <f t="shared" si="18"/>
        <v>0</v>
      </c>
      <c r="K86" s="21" t="b">
        <f t="shared" si="19"/>
        <v>0</v>
      </c>
      <c r="L86" s="21" t="b">
        <f t="shared" si="20"/>
        <v>0</v>
      </c>
      <c r="M86" s="21" t="b">
        <f t="shared" si="21"/>
        <v>0</v>
      </c>
      <c r="N86" s="5" t="s">
        <v>1518</v>
      </c>
      <c r="O86" s="6" t="s">
        <v>1519</v>
      </c>
      <c r="P86" s="6" t="s">
        <v>2187</v>
      </c>
      <c r="Q86" s="5" t="s">
        <v>1520</v>
      </c>
      <c r="S86" s="5" t="s">
        <v>1521</v>
      </c>
      <c r="T86" s="5" t="s">
        <v>251</v>
      </c>
      <c r="U86" s="5" t="s">
        <v>18</v>
      </c>
      <c r="V86" s="5" t="s">
        <v>2188</v>
      </c>
      <c r="W86" s="4" t="s">
        <v>12</v>
      </c>
      <c r="X86" s="4" t="s">
        <v>2189</v>
      </c>
    </row>
    <row r="87" spans="1:24" s="5" customFormat="1" ht="60" x14ac:dyDescent="0.25">
      <c r="A87" s="4" t="s">
        <v>1311</v>
      </c>
      <c r="B87" s="4" t="s">
        <v>2036</v>
      </c>
      <c r="C87" s="21" t="b">
        <f t="shared" si="11"/>
        <v>0</v>
      </c>
      <c r="D87" s="21" t="b">
        <f t="shared" si="12"/>
        <v>1</v>
      </c>
      <c r="E87" s="21" t="b">
        <f t="shared" si="13"/>
        <v>0</v>
      </c>
      <c r="F87" s="21" t="b">
        <f t="shared" si="14"/>
        <v>0</v>
      </c>
      <c r="G87" s="21" t="b">
        <f t="shared" si="15"/>
        <v>0</v>
      </c>
      <c r="H87" s="21" t="b">
        <f t="shared" si="16"/>
        <v>0</v>
      </c>
      <c r="I87" s="21" t="b">
        <f t="shared" si="17"/>
        <v>0</v>
      </c>
      <c r="J87" s="21" t="b">
        <f t="shared" si="18"/>
        <v>0</v>
      </c>
      <c r="K87" s="21" t="b">
        <f t="shared" si="19"/>
        <v>0</v>
      </c>
      <c r="L87" s="21" t="b">
        <f t="shared" si="20"/>
        <v>0</v>
      </c>
      <c r="M87" s="21" t="b">
        <f t="shared" si="21"/>
        <v>0</v>
      </c>
      <c r="N87" s="5" t="s">
        <v>1312</v>
      </c>
      <c r="O87" s="16" t="s">
        <v>1313</v>
      </c>
      <c r="P87" s="6" t="s">
        <v>2190</v>
      </c>
      <c r="Q87" s="5" t="s">
        <v>1314</v>
      </c>
      <c r="R87" s="5" t="s">
        <v>2191</v>
      </c>
      <c r="S87" s="4" t="s">
        <v>1315</v>
      </c>
      <c r="T87" s="5" t="s">
        <v>1316</v>
      </c>
      <c r="U87" s="5" t="s">
        <v>169</v>
      </c>
      <c r="V87" s="5" t="s">
        <v>1317</v>
      </c>
      <c r="W87" s="4" t="s">
        <v>28</v>
      </c>
      <c r="X87" s="4" t="s">
        <v>1318</v>
      </c>
    </row>
    <row r="88" spans="1:24" s="5" customFormat="1" ht="75" x14ac:dyDescent="0.25">
      <c r="A88" s="3" t="s">
        <v>432</v>
      </c>
      <c r="B88" s="3" t="s">
        <v>2042</v>
      </c>
      <c r="C88" s="21" t="b">
        <f t="shared" si="11"/>
        <v>0</v>
      </c>
      <c r="D88" s="21" t="b">
        <f t="shared" si="12"/>
        <v>0</v>
      </c>
      <c r="E88" s="21" t="b">
        <f t="shared" si="13"/>
        <v>1</v>
      </c>
      <c r="F88" s="21" t="b">
        <f t="shared" si="14"/>
        <v>0</v>
      </c>
      <c r="G88" s="21" t="b">
        <f t="shared" si="15"/>
        <v>0</v>
      </c>
      <c r="H88" s="21" t="b">
        <f t="shared" si="16"/>
        <v>0</v>
      </c>
      <c r="I88" s="21" t="b">
        <f t="shared" si="17"/>
        <v>0</v>
      </c>
      <c r="J88" s="21" t="b">
        <f t="shared" si="18"/>
        <v>0</v>
      </c>
      <c r="K88" s="21" t="b">
        <f t="shared" si="19"/>
        <v>0</v>
      </c>
      <c r="L88" s="21" t="b">
        <f t="shared" si="20"/>
        <v>0</v>
      </c>
      <c r="M88" s="21" t="b">
        <f t="shared" si="21"/>
        <v>0</v>
      </c>
      <c r="N88" s="3" t="s">
        <v>1524</v>
      </c>
      <c r="O88" s="10" t="s">
        <v>1525</v>
      </c>
      <c r="P88" s="3" t="s">
        <v>433</v>
      </c>
      <c r="Q88" s="3" t="s">
        <v>434</v>
      </c>
      <c r="R88" s="3" t="s">
        <v>1526</v>
      </c>
      <c r="S88" s="3" t="s">
        <v>435</v>
      </c>
      <c r="T88" s="3" t="s">
        <v>436</v>
      </c>
      <c r="U88" s="3" t="s">
        <v>43</v>
      </c>
      <c r="V88" s="3" t="s">
        <v>437</v>
      </c>
      <c r="W88" s="4" t="s">
        <v>12</v>
      </c>
      <c r="X88" s="4" t="s">
        <v>2192</v>
      </c>
    </row>
    <row r="89" spans="1:24" s="5" customFormat="1" ht="45" x14ac:dyDescent="0.25">
      <c r="A89" s="3" t="s">
        <v>438</v>
      </c>
      <c r="B89" s="3" t="s">
        <v>2032</v>
      </c>
      <c r="C89" s="21" t="b">
        <f t="shared" si="11"/>
        <v>0</v>
      </c>
      <c r="D89" s="21" t="b">
        <f t="shared" si="12"/>
        <v>0</v>
      </c>
      <c r="E89" s="21" t="b">
        <f t="shared" si="13"/>
        <v>0</v>
      </c>
      <c r="F89" s="21" t="b">
        <f t="shared" si="14"/>
        <v>0</v>
      </c>
      <c r="G89" s="21" t="b">
        <f t="shared" si="15"/>
        <v>0</v>
      </c>
      <c r="H89" s="21" t="b">
        <f t="shared" si="16"/>
        <v>0</v>
      </c>
      <c r="I89" s="21" t="b">
        <f t="shared" si="17"/>
        <v>1</v>
      </c>
      <c r="J89" s="21" t="b">
        <f t="shared" si="18"/>
        <v>0</v>
      </c>
      <c r="K89" s="21" t="b">
        <f t="shared" si="19"/>
        <v>0</v>
      </c>
      <c r="L89" s="21" t="b">
        <f t="shared" si="20"/>
        <v>0</v>
      </c>
      <c r="M89" s="21" t="b">
        <f t="shared" si="21"/>
        <v>0</v>
      </c>
      <c r="N89" s="3" t="s">
        <v>1767</v>
      </c>
      <c r="O89" s="10" t="s">
        <v>1768</v>
      </c>
      <c r="P89" s="3" t="s">
        <v>439</v>
      </c>
      <c r="Q89" s="3" t="s">
        <v>440</v>
      </c>
      <c r="R89" s="3"/>
      <c r="S89" s="3" t="s">
        <v>441</v>
      </c>
      <c r="T89" s="3" t="s">
        <v>442</v>
      </c>
      <c r="U89" s="3" t="s">
        <v>198</v>
      </c>
      <c r="V89" s="3" t="s">
        <v>443</v>
      </c>
      <c r="W89" s="4" t="s">
        <v>12</v>
      </c>
      <c r="X89" s="4" t="s">
        <v>444</v>
      </c>
    </row>
    <row r="90" spans="1:24" s="5" customFormat="1" ht="105" x14ac:dyDescent="0.25">
      <c r="A90" s="3" t="s">
        <v>445</v>
      </c>
      <c r="B90" s="3" t="s">
        <v>2032</v>
      </c>
      <c r="C90" s="21" t="b">
        <f t="shared" si="11"/>
        <v>0</v>
      </c>
      <c r="D90" s="21" t="b">
        <f t="shared" si="12"/>
        <v>0</v>
      </c>
      <c r="E90" s="21" t="b">
        <f t="shared" si="13"/>
        <v>0</v>
      </c>
      <c r="F90" s="21" t="b">
        <f t="shared" si="14"/>
        <v>0</v>
      </c>
      <c r="G90" s="21" t="b">
        <f t="shared" si="15"/>
        <v>0</v>
      </c>
      <c r="H90" s="21" t="b">
        <f t="shared" si="16"/>
        <v>0</v>
      </c>
      <c r="I90" s="21" t="b">
        <f t="shared" si="17"/>
        <v>1</v>
      </c>
      <c r="J90" s="21" t="b">
        <f t="shared" si="18"/>
        <v>0</v>
      </c>
      <c r="K90" s="21" t="b">
        <f t="shared" si="19"/>
        <v>0</v>
      </c>
      <c r="L90" s="21" t="b">
        <f t="shared" si="20"/>
        <v>0</v>
      </c>
      <c r="M90" s="21" t="b">
        <f t="shared" si="21"/>
        <v>0</v>
      </c>
      <c r="N90" s="3" t="s">
        <v>1769</v>
      </c>
      <c r="O90" s="10" t="s">
        <v>1770</v>
      </c>
      <c r="P90" s="3" t="s">
        <v>446</v>
      </c>
      <c r="Q90" s="3" t="s">
        <v>447</v>
      </c>
      <c r="R90" s="3" t="s">
        <v>1771</v>
      </c>
      <c r="S90" s="3" t="s">
        <v>448</v>
      </c>
      <c r="T90" s="3" t="s">
        <v>449</v>
      </c>
      <c r="U90" s="3" t="s">
        <v>450</v>
      </c>
      <c r="V90" s="3" t="s">
        <v>451</v>
      </c>
      <c r="W90" s="4" t="s">
        <v>12</v>
      </c>
      <c r="X90" s="4" t="s">
        <v>452</v>
      </c>
    </row>
    <row r="91" spans="1:24" s="5" customFormat="1" ht="60" x14ac:dyDescent="0.25">
      <c r="A91" s="3" t="s">
        <v>453</v>
      </c>
      <c r="B91" s="3" t="s">
        <v>2107</v>
      </c>
      <c r="C91" s="21" t="b">
        <f t="shared" si="11"/>
        <v>0</v>
      </c>
      <c r="D91" s="21" t="b">
        <f t="shared" si="12"/>
        <v>0</v>
      </c>
      <c r="E91" s="21" t="b">
        <f t="shared" si="13"/>
        <v>0</v>
      </c>
      <c r="F91" s="21" t="b">
        <f t="shared" si="14"/>
        <v>0</v>
      </c>
      <c r="G91" s="21" t="b">
        <f t="shared" si="15"/>
        <v>0</v>
      </c>
      <c r="H91" s="21" t="b">
        <f t="shared" si="16"/>
        <v>1</v>
      </c>
      <c r="I91" s="21" t="b">
        <f t="shared" si="17"/>
        <v>0</v>
      </c>
      <c r="J91" s="21" t="b">
        <f t="shared" si="18"/>
        <v>0</v>
      </c>
      <c r="K91" s="21" t="b">
        <f t="shared" si="19"/>
        <v>0</v>
      </c>
      <c r="L91" s="21" t="b">
        <f t="shared" si="20"/>
        <v>0</v>
      </c>
      <c r="M91" s="21" t="b">
        <f t="shared" si="21"/>
        <v>0</v>
      </c>
      <c r="N91" s="3" t="s">
        <v>1698</v>
      </c>
      <c r="O91" s="10" t="s">
        <v>1699</v>
      </c>
      <c r="P91" s="3" t="s">
        <v>454</v>
      </c>
      <c r="Q91" s="3" t="s">
        <v>455</v>
      </c>
      <c r="R91" s="3" t="s">
        <v>1700</v>
      </c>
      <c r="S91" s="3" t="s">
        <v>456</v>
      </c>
      <c r="T91" s="3" t="s">
        <v>457</v>
      </c>
      <c r="U91" s="3" t="s">
        <v>458</v>
      </c>
      <c r="V91" s="3" t="s">
        <v>459</v>
      </c>
      <c r="W91" s="4" t="s">
        <v>12</v>
      </c>
      <c r="X91" s="4" t="s">
        <v>460</v>
      </c>
    </row>
    <row r="92" spans="1:24" s="5" customFormat="1" ht="210" x14ac:dyDescent="0.25">
      <c r="A92" s="3" t="s">
        <v>461</v>
      </c>
      <c r="B92" s="3" t="s">
        <v>2042</v>
      </c>
      <c r="C92" s="21" t="b">
        <f t="shared" si="11"/>
        <v>0</v>
      </c>
      <c r="D92" s="21" t="b">
        <f t="shared" si="12"/>
        <v>0</v>
      </c>
      <c r="E92" s="21" t="b">
        <f t="shared" si="13"/>
        <v>1</v>
      </c>
      <c r="F92" s="21" t="b">
        <f t="shared" si="14"/>
        <v>0</v>
      </c>
      <c r="G92" s="21" t="b">
        <f t="shared" si="15"/>
        <v>0</v>
      </c>
      <c r="H92" s="21" t="b">
        <f t="shared" si="16"/>
        <v>0</v>
      </c>
      <c r="I92" s="21" t="b">
        <f t="shared" si="17"/>
        <v>0</v>
      </c>
      <c r="J92" s="21" t="b">
        <f t="shared" si="18"/>
        <v>0</v>
      </c>
      <c r="K92" s="21" t="b">
        <f t="shared" si="19"/>
        <v>0</v>
      </c>
      <c r="L92" s="21" t="b">
        <f t="shared" si="20"/>
        <v>0</v>
      </c>
      <c r="M92" s="21" t="b">
        <f t="shared" si="21"/>
        <v>0</v>
      </c>
      <c r="N92" s="3" t="s">
        <v>1527</v>
      </c>
      <c r="O92" s="10" t="s">
        <v>1528</v>
      </c>
      <c r="P92" s="3" t="s">
        <v>462</v>
      </c>
      <c r="Q92" s="3" t="s">
        <v>463</v>
      </c>
      <c r="R92" s="3" t="s">
        <v>1529</v>
      </c>
      <c r="S92" s="3" t="s">
        <v>464</v>
      </c>
      <c r="T92" s="3" t="s">
        <v>465</v>
      </c>
      <c r="U92" s="3" t="s">
        <v>466</v>
      </c>
      <c r="V92" s="3" t="s">
        <v>467</v>
      </c>
      <c r="W92" s="4" t="s">
        <v>12</v>
      </c>
      <c r="X92" s="4" t="s">
        <v>468</v>
      </c>
    </row>
    <row r="93" spans="1:24" s="5" customFormat="1" ht="75" x14ac:dyDescent="0.25">
      <c r="A93" s="4" t="s">
        <v>2193</v>
      </c>
      <c r="B93" s="4" t="s">
        <v>2125</v>
      </c>
      <c r="C93" s="21" t="b">
        <f t="shared" si="11"/>
        <v>0</v>
      </c>
      <c r="D93" s="21" t="b">
        <f t="shared" si="12"/>
        <v>0</v>
      </c>
      <c r="E93" s="21" t="b">
        <f t="shared" si="13"/>
        <v>0</v>
      </c>
      <c r="F93" s="21" t="b">
        <f t="shared" si="14"/>
        <v>0</v>
      </c>
      <c r="G93" s="21" t="b">
        <f t="shared" si="15"/>
        <v>1</v>
      </c>
      <c r="H93" s="21" t="b">
        <f t="shared" si="16"/>
        <v>0</v>
      </c>
      <c r="I93" s="21" t="b">
        <f t="shared" si="17"/>
        <v>0</v>
      </c>
      <c r="J93" s="21" t="b">
        <f t="shared" si="18"/>
        <v>0</v>
      </c>
      <c r="K93" s="21" t="b">
        <f t="shared" si="19"/>
        <v>0</v>
      </c>
      <c r="L93" s="21" t="b">
        <f t="shared" si="20"/>
        <v>0</v>
      </c>
      <c r="M93" s="21" t="b">
        <f t="shared" si="21"/>
        <v>0</v>
      </c>
      <c r="N93" s="5" t="s">
        <v>2194</v>
      </c>
      <c r="O93" s="6" t="s">
        <v>1670</v>
      </c>
      <c r="P93" s="6" t="s">
        <v>2195</v>
      </c>
      <c r="Q93" s="5" t="s">
        <v>1671</v>
      </c>
      <c r="R93" s="5" t="s">
        <v>1671</v>
      </c>
      <c r="S93" s="5" t="s">
        <v>1672</v>
      </c>
      <c r="T93" s="5" t="s">
        <v>1673</v>
      </c>
      <c r="U93" s="5" t="s">
        <v>18</v>
      </c>
      <c r="V93" s="5" t="s">
        <v>2196</v>
      </c>
      <c r="W93" s="4" t="s">
        <v>12</v>
      </c>
      <c r="X93" s="4" t="s">
        <v>1674</v>
      </c>
    </row>
    <row r="94" spans="1:24" s="5" customFormat="1" ht="60" x14ac:dyDescent="0.25">
      <c r="A94" s="3" t="s">
        <v>469</v>
      </c>
      <c r="B94" s="3" t="s">
        <v>2042</v>
      </c>
      <c r="C94" s="21" t="b">
        <f t="shared" si="11"/>
        <v>0</v>
      </c>
      <c r="D94" s="21" t="b">
        <f t="shared" si="12"/>
        <v>0</v>
      </c>
      <c r="E94" s="21" t="b">
        <f t="shared" si="13"/>
        <v>1</v>
      </c>
      <c r="F94" s="21" t="b">
        <f t="shared" si="14"/>
        <v>0</v>
      </c>
      <c r="G94" s="21" t="b">
        <f t="shared" si="15"/>
        <v>0</v>
      </c>
      <c r="H94" s="21" t="b">
        <f t="shared" si="16"/>
        <v>0</v>
      </c>
      <c r="I94" s="21" t="b">
        <f t="shared" si="17"/>
        <v>0</v>
      </c>
      <c r="J94" s="21" t="b">
        <f t="shared" si="18"/>
        <v>0</v>
      </c>
      <c r="K94" s="21" t="b">
        <f t="shared" si="19"/>
        <v>0</v>
      </c>
      <c r="L94" s="21" t="b">
        <f t="shared" si="20"/>
        <v>0</v>
      </c>
      <c r="M94" s="21" t="b">
        <f t="shared" si="21"/>
        <v>0</v>
      </c>
      <c r="N94" s="3" t="s">
        <v>2197</v>
      </c>
      <c r="O94" s="10" t="s">
        <v>2198</v>
      </c>
      <c r="P94" s="3"/>
      <c r="Q94" s="3" t="s">
        <v>470</v>
      </c>
      <c r="R94" s="3"/>
      <c r="S94" s="3" t="s">
        <v>471</v>
      </c>
      <c r="T94" s="3" t="s">
        <v>472</v>
      </c>
      <c r="U94" s="3" t="s">
        <v>35</v>
      </c>
      <c r="V94" s="3" t="s">
        <v>473</v>
      </c>
      <c r="W94" s="4" t="s">
        <v>12</v>
      </c>
      <c r="X94" s="4" t="s">
        <v>474</v>
      </c>
    </row>
    <row r="95" spans="1:24" s="5" customFormat="1" ht="90" x14ac:dyDescent="0.25">
      <c r="A95" s="3" t="s">
        <v>475</v>
      </c>
      <c r="B95" s="3" t="s">
        <v>2042</v>
      </c>
      <c r="C95" s="21" t="b">
        <f t="shared" si="11"/>
        <v>0</v>
      </c>
      <c r="D95" s="21" t="b">
        <f t="shared" si="12"/>
        <v>0</v>
      </c>
      <c r="E95" s="21" t="b">
        <f t="shared" si="13"/>
        <v>1</v>
      </c>
      <c r="F95" s="21" t="b">
        <f t="shared" si="14"/>
        <v>0</v>
      </c>
      <c r="G95" s="21" t="b">
        <f t="shared" si="15"/>
        <v>0</v>
      </c>
      <c r="H95" s="21" t="b">
        <f t="shared" si="16"/>
        <v>0</v>
      </c>
      <c r="I95" s="21" t="b">
        <f t="shared" si="17"/>
        <v>0</v>
      </c>
      <c r="J95" s="21" t="b">
        <f t="shared" si="18"/>
        <v>0</v>
      </c>
      <c r="K95" s="21" t="b">
        <f t="shared" si="19"/>
        <v>0</v>
      </c>
      <c r="L95" s="21" t="b">
        <f t="shared" si="20"/>
        <v>0</v>
      </c>
      <c r="M95" s="21" t="b">
        <f t="shared" si="21"/>
        <v>0</v>
      </c>
      <c r="N95" s="3" t="s">
        <v>2199</v>
      </c>
      <c r="O95" s="10" t="s">
        <v>1530</v>
      </c>
      <c r="P95" s="3" t="s">
        <v>476</v>
      </c>
      <c r="Q95" s="3" t="s">
        <v>477</v>
      </c>
      <c r="R95" s="3" t="s">
        <v>1531</v>
      </c>
      <c r="S95" s="3" t="s">
        <v>478</v>
      </c>
      <c r="T95" s="3" t="s">
        <v>479</v>
      </c>
      <c r="U95" s="3" t="s">
        <v>132</v>
      </c>
      <c r="V95" s="3" t="s">
        <v>480</v>
      </c>
      <c r="W95" s="4" t="s">
        <v>12</v>
      </c>
      <c r="X95" s="4" t="s">
        <v>481</v>
      </c>
    </row>
    <row r="96" spans="1:24" s="5" customFormat="1" ht="75" x14ac:dyDescent="0.25">
      <c r="A96" s="4" t="s">
        <v>1701</v>
      </c>
      <c r="B96" s="4" t="s">
        <v>2107</v>
      </c>
      <c r="C96" s="21" t="b">
        <f t="shared" si="11"/>
        <v>0</v>
      </c>
      <c r="D96" s="21" t="b">
        <f t="shared" si="12"/>
        <v>0</v>
      </c>
      <c r="E96" s="21" t="b">
        <f t="shared" si="13"/>
        <v>0</v>
      </c>
      <c r="F96" s="21" t="b">
        <f t="shared" si="14"/>
        <v>0</v>
      </c>
      <c r="G96" s="21" t="b">
        <f t="shared" si="15"/>
        <v>0</v>
      </c>
      <c r="H96" s="21" t="b">
        <f t="shared" si="16"/>
        <v>1</v>
      </c>
      <c r="I96" s="21" t="b">
        <f t="shared" si="17"/>
        <v>0</v>
      </c>
      <c r="J96" s="21" t="b">
        <f t="shared" si="18"/>
        <v>0</v>
      </c>
      <c r="K96" s="21" t="b">
        <f t="shared" si="19"/>
        <v>0</v>
      </c>
      <c r="L96" s="21" t="b">
        <f t="shared" si="20"/>
        <v>0</v>
      </c>
      <c r="M96" s="21" t="b">
        <f t="shared" si="21"/>
        <v>0</v>
      </c>
      <c r="N96" s="5" t="s">
        <v>2200</v>
      </c>
      <c r="O96" s="6" t="s">
        <v>1702</v>
      </c>
      <c r="P96" s="6" t="s">
        <v>2201</v>
      </c>
      <c r="Q96" s="5" t="s">
        <v>1703</v>
      </c>
      <c r="R96" s="5" t="s">
        <v>1704</v>
      </c>
      <c r="S96" s="5" t="s">
        <v>1705</v>
      </c>
      <c r="T96" s="5" t="s">
        <v>1706</v>
      </c>
      <c r="U96" s="5" t="s">
        <v>986</v>
      </c>
      <c r="V96" s="5" t="s">
        <v>2202</v>
      </c>
      <c r="W96" s="4" t="s">
        <v>12</v>
      </c>
      <c r="X96" s="4" t="s">
        <v>1707</v>
      </c>
    </row>
    <row r="97" spans="1:24" s="5" customFormat="1" ht="150" x14ac:dyDescent="0.25">
      <c r="A97" s="3" t="s">
        <v>482</v>
      </c>
      <c r="B97" s="3" t="s">
        <v>2042</v>
      </c>
      <c r="C97" s="21" t="b">
        <f t="shared" si="11"/>
        <v>0</v>
      </c>
      <c r="D97" s="21" t="b">
        <f t="shared" si="12"/>
        <v>0</v>
      </c>
      <c r="E97" s="21" t="b">
        <f t="shared" si="13"/>
        <v>1</v>
      </c>
      <c r="F97" s="21" t="b">
        <f t="shared" si="14"/>
        <v>0</v>
      </c>
      <c r="G97" s="21" t="b">
        <f t="shared" si="15"/>
        <v>0</v>
      </c>
      <c r="H97" s="21" t="b">
        <f t="shared" si="16"/>
        <v>0</v>
      </c>
      <c r="I97" s="21" t="b">
        <f t="shared" si="17"/>
        <v>0</v>
      </c>
      <c r="J97" s="21" t="b">
        <f t="shared" si="18"/>
        <v>0</v>
      </c>
      <c r="K97" s="21" t="b">
        <f t="shared" si="19"/>
        <v>0</v>
      </c>
      <c r="L97" s="21" t="b">
        <f t="shared" si="20"/>
        <v>0</v>
      </c>
      <c r="M97" s="21" t="b">
        <f t="shared" si="21"/>
        <v>0</v>
      </c>
      <c r="N97" s="3" t="s">
        <v>1532</v>
      </c>
      <c r="O97" s="10" t="s">
        <v>1533</v>
      </c>
      <c r="P97" s="3" t="s">
        <v>483</v>
      </c>
      <c r="Q97" s="3" t="s">
        <v>1534</v>
      </c>
      <c r="R97" s="3"/>
      <c r="S97" s="3" t="s">
        <v>484</v>
      </c>
      <c r="T97" s="3" t="s">
        <v>139</v>
      </c>
      <c r="U97" s="3" t="s">
        <v>35</v>
      </c>
      <c r="V97" s="3" t="s">
        <v>140</v>
      </c>
      <c r="W97" s="4" t="s">
        <v>12</v>
      </c>
      <c r="X97" s="4" t="s">
        <v>2203</v>
      </c>
    </row>
    <row r="98" spans="1:24" s="5" customFormat="1" ht="105" x14ac:dyDescent="0.25">
      <c r="A98" s="3" t="s">
        <v>485</v>
      </c>
      <c r="B98" s="3" t="s">
        <v>2043</v>
      </c>
      <c r="C98" s="21" t="b">
        <f t="shared" si="11"/>
        <v>0</v>
      </c>
      <c r="D98" s="21" t="b">
        <f t="shared" si="12"/>
        <v>1</v>
      </c>
      <c r="E98" s="21" t="b">
        <f t="shared" si="13"/>
        <v>1</v>
      </c>
      <c r="F98" s="21" t="b">
        <f t="shared" si="14"/>
        <v>0</v>
      </c>
      <c r="G98" s="21" t="b">
        <f t="shared" si="15"/>
        <v>0</v>
      </c>
      <c r="H98" s="21" t="b">
        <f t="shared" si="16"/>
        <v>0</v>
      </c>
      <c r="I98" s="21" t="b">
        <f t="shared" si="17"/>
        <v>0</v>
      </c>
      <c r="J98" s="21" t="b">
        <f t="shared" si="18"/>
        <v>0</v>
      </c>
      <c r="K98" s="21" t="b">
        <f t="shared" si="19"/>
        <v>0</v>
      </c>
      <c r="L98" s="21" t="b">
        <f t="shared" si="20"/>
        <v>0</v>
      </c>
      <c r="M98" s="21" t="b">
        <f t="shared" si="21"/>
        <v>0</v>
      </c>
      <c r="N98" s="3" t="s">
        <v>2204</v>
      </c>
      <c r="O98" s="10" t="s">
        <v>1309</v>
      </c>
      <c r="P98" s="3"/>
      <c r="Q98" s="3" t="s">
        <v>486</v>
      </c>
      <c r="R98" s="3" t="s">
        <v>1310</v>
      </c>
      <c r="S98" s="3" t="s">
        <v>487</v>
      </c>
      <c r="T98" s="3" t="s">
        <v>488</v>
      </c>
      <c r="U98" s="3" t="s">
        <v>489</v>
      </c>
      <c r="V98" s="3" t="s">
        <v>490</v>
      </c>
      <c r="W98" s="4" t="s">
        <v>12</v>
      </c>
      <c r="X98" s="4" t="s">
        <v>491</v>
      </c>
    </row>
    <row r="99" spans="1:24" s="5" customFormat="1" ht="60" x14ac:dyDescent="0.25">
      <c r="A99" s="3" t="s">
        <v>492</v>
      </c>
      <c r="B99" s="3" t="s">
        <v>2042</v>
      </c>
      <c r="C99" s="21" t="b">
        <f t="shared" si="11"/>
        <v>0</v>
      </c>
      <c r="D99" s="21" t="b">
        <f t="shared" si="12"/>
        <v>0</v>
      </c>
      <c r="E99" s="21" t="b">
        <f t="shared" si="13"/>
        <v>1</v>
      </c>
      <c r="F99" s="21" t="b">
        <f t="shared" si="14"/>
        <v>0</v>
      </c>
      <c r="G99" s="21" t="b">
        <f t="shared" si="15"/>
        <v>0</v>
      </c>
      <c r="H99" s="21" t="b">
        <f t="shared" si="16"/>
        <v>0</v>
      </c>
      <c r="I99" s="21" t="b">
        <f t="shared" si="17"/>
        <v>0</v>
      </c>
      <c r="J99" s="21" t="b">
        <f t="shared" si="18"/>
        <v>0</v>
      </c>
      <c r="K99" s="21" t="b">
        <f t="shared" si="19"/>
        <v>0</v>
      </c>
      <c r="L99" s="21" t="b">
        <f t="shared" si="20"/>
        <v>0</v>
      </c>
      <c r="M99" s="21" t="b">
        <f t="shared" si="21"/>
        <v>0</v>
      </c>
      <c r="N99" s="3" t="s">
        <v>1535</v>
      </c>
      <c r="O99" s="10" t="s">
        <v>1536</v>
      </c>
      <c r="P99" s="3" t="s">
        <v>493</v>
      </c>
      <c r="Q99" s="3" t="s">
        <v>494</v>
      </c>
      <c r="R99" s="3" t="s">
        <v>494</v>
      </c>
      <c r="S99" s="3" t="s">
        <v>495</v>
      </c>
      <c r="T99" s="3" t="s">
        <v>496</v>
      </c>
      <c r="U99" s="3" t="s">
        <v>489</v>
      </c>
      <c r="V99" s="3" t="s">
        <v>497</v>
      </c>
      <c r="W99" s="4" t="s">
        <v>12</v>
      </c>
      <c r="X99" s="4" t="s">
        <v>498</v>
      </c>
    </row>
    <row r="100" spans="1:24" s="5" customFormat="1" ht="30" x14ac:dyDescent="0.25">
      <c r="A100" s="3" t="s">
        <v>499</v>
      </c>
      <c r="B100" s="3" t="s">
        <v>2047</v>
      </c>
      <c r="C100" s="21" t="b">
        <f t="shared" si="11"/>
        <v>0</v>
      </c>
      <c r="D100" s="21" t="b">
        <f t="shared" si="12"/>
        <v>0</v>
      </c>
      <c r="E100" s="21" t="b">
        <f t="shared" si="13"/>
        <v>0</v>
      </c>
      <c r="F100" s="21" t="b">
        <f t="shared" si="14"/>
        <v>0</v>
      </c>
      <c r="G100" s="21" t="b">
        <f t="shared" si="15"/>
        <v>0</v>
      </c>
      <c r="H100" s="21" t="b">
        <f t="shared" si="16"/>
        <v>0</v>
      </c>
      <c r="I100" s="21" t="b">
        <f t="shared" si="17"/>
        <v>0</v>
      </c>
      <c r="J100" s="21" t="b">
        <f t="shared" si="18"/>
        <v>1</v>
      </c>
      <c r="K100" s="21" t="b">
        <f t="shared" si="19"/>
        <v>0</v>
      </c>
      <c r="L100" s="21" t="b">
        <f t="shared" si="20"/>
        <v>0</v>
      </c>
      <c r="M100" s="21" t="b">
        <f t="shared" si="21"/>
        <v>0</v>
      </c>
      <c r="N100" s="3" t="s">
        <v>2205</v>
      </c>
      <c r="O100" s="10" t="s">
        <v>1825</v>
      </c>
      <c r="P100" s="3" t="s">
        <v>500</v>
      </c>
      <c r="Q100" s="3" t="s">
        <v>501</v>
      </c>
      <c r="R100" s="3"/>
      <c r="S100" s="3" t="s">
        <v>502</v>
      </c>
      <c r="T100" s="3" t="s">
        <v>503</v>
      </c>
      <c r="U100" s="3" t="s">
        <v>301</v>
      </c>
      <c r="V100" s="3" t="s">
        <v>504</v>
      </c>
      <c r="W100" s="4" t="s">
        <v>12</v>
      </c>
      <c r="X100" s="4" t="s">
        <v>505</v>
      </c>
    </row>
    <row r="101" spans="1:24" s="5" customFormat="1" ht="120" x14ac:dyDescent="0.25">
      <c r="A101" s="3" t="s">
        <v>506</v>
      </c>
      <c r="B101" s="3" t="s">
        <v>2125</v>
      </c>
      <c r="C101" s="21" t="b">
        <f t="shared" si="11"/>
        <v>0</v>
      </c>
      <c r="D101" s="21" t="b">
        <f t="shared" si="12"/>
        <v>0</v>
      </c>
      <c r="E101" s="21" t="b">
        <f t="shared" si="13"/>
        <v>0</v>
      </c>
      <c r="F101" s="21" t="b">
        <f t="shared" si="14"/>
        <v>0</v>
      </c>
      <c r="G101" s="21" t="b">
        <f t="shared" si="15"/>
        <v>1</v>
      </c>
      <c r="H101" s="21" t="b">
        <f t="shared" si="16"/>
        <v>0</v>
      </c>
      <c r="I101" s="21" t="b">
        <f t="shared" si="17"/>
        <v>0</v>
      </c>
      <c r="J101" s="21" t="b">
        <f t="shared" si="18"/>
        <v>0</v>
      </c>
      <c r="K101" s="21" t="b">
        <f t="shared" si="19"/>
        <v>0</v>
      </c>
      <c r="L101" s="21" t="b">
        <f t="shared" si="20"/>
        <v>0</v>
      </c>
      <c r="M101" s="21" t="b">
        <f t="shared" si="21"/>
        <v>0</v>
      </c>
      <c r="N101" s="3" t="s">
        <v>1675</v>
      </c>
      <c r="O101" s="10" t="s">
        <v>1676</v>
      </c>
      <c r="P101" s="3" t="s">
        <v>507</v>
      </c>
      <c r="Q101" s="3" t="s">
        <v>508</v>
      </c>
      <c r="R101" s="3" t="s">
        <v>1677</v>
      </c>
      <c r="S101" s="3" t="s">
        <v>509</v>
      </c>
      <c r="T101" s="3" t="s">
        <v>510</v>
      </c>
      <c r="U101" s="3" t="s">
        <v>198</v>
      </c>
      <c r="V101" s="3" t="s">
        <v>511</v>
      </c>
      <c r="W101" s="4" t="s">
        <v>12</v>
      </c>
      <c r="X101" s="4" t="s">
        <v>512</v>
      </c>
    </row>
    <row r="102" spans="1:24" s="5" customFormat="1" ht="60" x14ac:dyDescent="0.25">
      <c r="A102" s="5" t="s">
        <v>1537</v>
      </c>
      <c r="B102" s="5" t="s">
        <v>2042</v>
      </c>
      <c r="C102" s="21" t="b">
        <f t="shared" si="11"/>
        <v>0</v>
      </c>
      <c r="D102" s="21" t="b">
        <f t="shared" si="12"/>
        <v>0</v>
      </c>
      <c r="E102" s="21" t="b">
        <f t="shared" si="13"/>
        <v>1</v>
      </c>
      <c r="F102" s="21" t="b">
        <f t="shared" si="14"/>
        <v>0</v>
      </c>
      <c r="G102" s="21" t="b">
        <f t="shared" si="15"/>
        <v>0</v>
      </c>
      <c r="H102" s="21" t="b">
        <f t="shared" si="16"/>
        <v>0</v>
      </c>
      <c r="I102" s="21" t="b">
        <f t="shared" si="17"/>
        <v>0</v>
      </c>
      <c r="J102" s="21" t="b">
        <f t="shared" si="18"/>
        <v>0</v>
      </c>
      <c r="K102" s="21" t="b">
        <f t="shared" si="19"/>
        <v>0</v>
      </c>
      <c r="L102" s="21" t="b">
        <f t="shared" si="20"/>
        <v>0</v>
      </c>
      <c r="M102" s="21" t="b">
        <f t="shared" si="21"/>
        <v>0</v>
      </c>
      <c r="N102" s="5" t="s">
        <v>2206</v>
      </c>
      <c r="O102" s="6" t="s">
        <v>1538</v>
      </c>
      <c r="P102" s="6" t="s">
        <v>2207</v>
      </c>
      <c r="Q102" s="5" t="s">
        <v>1539</v>
      </c>
      <c r="R102" s="5" t="s">
        <v>1540</v>
      </c>
      <c r="S102" s="5" t="s">
        <v>1541</v>
      </c>
      <c r="T102" s="5" t="s">
        <v>1542</v>
      </c>
      <c r="U102" s="5" t="s">
        <v>301</v>
      </c>
      <c r="V102" s="5" t="s">
        <v>2208</v>
      </c>
      <c r="W102" s="4" t="s">
        <v>12</v>
      </c>
      <c r="X102" s="4" t="s">
        <v>1543</v>
      </c>
    </row>
    <row r="103" spans="1:24" s="5" customFormat="1" ht="90" x14ac:dyDescent="0.25">
      <c r="A103" s="3" t="s">
        <v>513</v>
      </c>
      <c r="B103" s="3" t="s">
        <v>2042</v>
      </c>
      <c r="C103" s="21" t="b">
        <f t="shared" si="11"/>
        <v>0</v>
      </c>
      <c r="D103" s="21" t="b">
        <f t="shared" si="12"/>
        <v>0</v>
      </c>
      <c r="E103" s="21" t="b">
        <f t="shared" si="13"/>
        <v>1</v>
      </c>
      <c r="F103" s="21" t="b">
        <f t="shared" si="14"/>
        <v>0</v>
      </c>
      <c r="G103" s="21" t="b">
        <f t="shared" si="15"/>
        <v>0</v>
      </c>
      <c r="H103" s="21" t="b">
        <f t="shared" si="16"/>
        <v>0</v>
      </c>
      <c r="I103" s="21" t="b">
        <f t="shared" si="17"/>
        <v>0</v>
      </c>
      <c r="J103" s="21" t="b">
        <f t="shared" si="18"/>
        <v>0</v>
      </c>
      <c r="K103" s="21" t="b">
        <f t="shared" si="19"/>
        <v>0</v>
      </c>
      <c r="L103" s="21" t="b">
        <f t="shared" si="20"/>
        <v>0</v>
      </c>
      <c r="M103" s="21" t="b">
        <f t="shared" si="21"/>
        <v>0</v>
      </c>
      <c r="N103" s="3" t="s">
        <v>1544</v>
      </c>
      <c r="O103" s="10" t="s">
        <v>1545</v>
      </c>
      <c r="P103" s="3" t="s">
        <v>514</v>
      </c>
      <c r="Q103" s="3" t="s">
        <v>515</v>
      </c>
      <c r="R103" s="3"/>
      <c r="S103" s="3" t="s">
        <v>516</v>
      </c>
      <c r="T103" s="3" t="s">
        <v>517</v>
      </c>
      <c r="U103" s="3" t="s">
        <v>132</v>
      </c>
      <c r="V103" s="3" t="s">
        <v>518</v>
      </c>
      <c r="W103" s="4" t="s">
        <v>12</v>
      </c>
      <c r="X103" s="4" t="s">
        <v>519</v>
      </c>
    </row>
    <row r="104" spans="1:24" s="5" customFormat="1" ht="120" x14ac:dyDescent="0.25">
      <c r="A104" s="5" t="s">
        <v>520</v>
      </c>
      <c r="B104" s="5" t="s">
        <v>2107</v>
      </c>
      <c r="C104" s="21" t="b">
        <f t="shared" si="11"/>
        <v>0</v>
      </c>
      <c r="D104" s="21" t="b">
        <f t="shared" si="12"/>
        <v>0</v>
      </c>
      <c r="E104" s="21" t="b">
        <f t="shared" si="13"/>
        <v>0</v>
      </c>
      <c r="F104" s="21" t="b">
        <f t="shared" si="14"/>
        <v>0</v>
      </c>
      <c r="G104" s="21" t="b">
        <f t="shared" si="15"/>
        <v>0</v>
      </c>
      <c r="H104" s="21" t="b">
        <f t="shared" si="16"/>
        <v>1</v>
      </c>
      <c r="I104" s="21" t="b">
        <f t="shared" si="17"/>
        <v>0</v>
      </c>
      <c r="J104" s="21" t="b">
        <f t="shared" si="18"/>
        <v>0</v>
      </c>
      <c r="K104" s="21" t="b">
        <f t="shared" si="19"/>
        <v>0</v>
      </c>
      <c r="L104" s="21" t="b">
        <f t="shared" si="20"/>
        <v>0</v>
      </c>
      <c r="M104" s="21" t="b">
        <f t="shared" si="21"/>
        <v>0</v>
      </c>
      <c r="N104" s="5" t="s">
        <v>2209</v>
      </c>
      <c r="O104" s="6" t="s">
        <v>1708</v>
      </c>
      <c r="P104" s="6" t="s">
        <v>2210</v>
      </c>
      <c r="Q104" s="5" t="s">
        <v>521</v>
      </c>
      <c r="R104" s="5" t="s">
        <v>1709</v>
      </c>
      <c r="S104" s="5" t="s">
        <v>522</v>
      </c>
      <c r="T104" s="5" t="s">
        <v>523</v>
      </c>
      <c r="U104" s="5" t="s">
        <v>466</v>
      </c>
      <c r="V104" s="5" t="s">
        <v>2211</v>
      </c>
      <c r="W104" s="4" t="s">
        <v>12</v>
      </c>
      <c r="X104" s="4" t="s">
        <v>524</v>
      </c>
    </row>
    <row r="105" spans="1:24" s="5" customFormat="1" ht="195" x14ac:dyDescent="0.25">
      <c r="A105" s="3" t="s">
        <v>525</v>
      </c>
      <c r="B105" s="3" t="s">
        <v>2042</v>
      </c>
      <c r="C105" s="21" t="b">
        <f t="shared" si="11"/>
        <v>0</v>
      </c>
      <c r="D105" s="21" t="b">
        <f t="shared" si="12"/>
        <v>0</v>
      </c>
      <c r="E105" s="21" t="b">
        <f t="shared" si="13"/>
        <v>1</v>
      </c>
      <c r="F105" s="21" t="b">
        <f t="shared" si="14"/>
        <v>0</v>
      </c>
      <c r="G105" s="21" t="b">
        <f t="shared" si="15"/>
        <v>0</v>
      </c>
      <c r="H105" s="21" t="b">
        <f t="shared" si="16"/>
        <v>0</v>
      </c>
      <c r="I105" s="21" t="b">
        <f t="shared" si="17"/>
        <v>0</v>
      </c>
      <c r="J105" s="21" t="b">
        <f t="shared" si="18"/>
        <v>0</v>
      </c>
      <c r="K105" s="21" t="b">
        <f t="shared" si="19"/>
        <v>0</v>
      </c>
      <c r="L105" s="21" t="b">
        <f t="shared" si="20"/>
        <v>0</v>
      </c>
      <c r="M105" s="21" t="b">
        <f t="shared" si="21"/>
        <v>0</v>
      </c>
      <c r="N105" s="3" t="s">
        <v>1546</v>
      </c>
      <c r="O105" s="10" t="s">
        <v>1547</v>
      </c>
      <c r="P105" s="3"/>
      <c r="Q105" s="3" t="s">
        <v>526</v>
      </c>
      <c r="R105" s="3" t="s">
        <v>1548</v>
      </c>
      <c r="S105" s="3" t="s">
        <v>527</v>
      </c>
      <c r="T105" s="3" t="s">
        <v>528</v>
      </c>
      <c r="U105" s="3" t="s">
        <v>529</v>
      </c>
      <c r="V105" s="3" t="s">
        <v>530</v>
      </c>
      <c r="W105" s="4" t="s">
        <v>28</v>
      </c>
      <c r="X105" s="4" t="s">
        <v>2212</v>
      </c>
    </row>
    <row r="106" spans="1:24" s="5" customFormat="1" ht="105" customHeight="1" x14ac:dyDescent="0.25">
      <c r="A106" s="5" t="s">
        <v>2213</v>
      </c>
      <c r="B106" s="5" t="s">
        <v>2032</v>
      </c>
      <c r="C106" s="21" t="b">
        <f t="shared" si="11"/>
        <v>0</v>
      </c>
      <c r="D106" s="21" t="b">
        <f t="shared" si="12"/>
        <v>0</v>
      </c>
      <c r="E106" s="21" t="b">
        <f t="shared" si="13"/>
        <v>0</v>
      </c>
      <c r="F106" s="21" t="b">
        <f t="shared" si="14"/>
        <v>0</v>
      </c>
      <c r="G106" s="21" t="b">
        <f t="shared" si="15"/>
        <v>0</v>
      </c>
      <c r="H106" s="21" t="b">
        <f t="shared" si="16"/>
        <v>0</v>
      </c>
      <c r="I106" s="21" t="b">
        <f t="shared" si="17"/>
        <v>1</v>
      </c>
      <c r="J106" s="21" t="b">
        <f t="shared" si="18"/>
        <v>0</v>
      </c>
      <c r="K106" s="21" t="b">
        <f t="shared" si="19"/>
        <v>0</v>
      </c>
      <c r="L106" s="21" t="b">
        <f t="shared" si="20"/>
        <v>0</v>
      </c>
      <c r="M106" s="21" t="b">
        <f t="shared" si="21"/>
        <v>0</v>
      </c>
      <c r="N106" s="5" t="s">
        <v>1772</v>
      </c>
      <c r="O106" s="6" t="s">
        <v>1773</v>
      </c>
      <c r="P106" s="6" t="s">
        <v>2214</v>
      </c>
      <c r="Q106" s="5" t="s">
        <v>1774</v>
      </c>
      <c r="R106" s="5" t="s">
        <v>1775</v>
      </c>
      <c r="S106" s="5" t="s">
        <v>2215</v>
      </c>
      <c r="T106" s="5" t="s">
        <v>1776</v>
      </c>
      <c r="U106" s="5" t="s">
        <v>35</v>
      </c>
      <c r="V106" s="5" t="s">
        <v>2216</v>
      </c>
      <c r="W106" s="4" t="s">
        <v>12</v>
      </c>
      <c r="X106" s="4" t="s">
        <v>1777</v>
      </c>
    </row>
    <row r="107" spans="1:24" s="5" customFormat="1" ht="135" x14ac:dyDescent="0.25">
      <c r="A107" s="3" t="s">
        <v>531</v>
      </c>
      <c r="B107" s="3" t="s">
        <v>2047</v>
      </c>
      <c r="C107" s="21" t="b">
        <f t="shared" si="11"/>
        <v>0</v>
      </c>
      <c r="D107" s="21" t="b">
        <f t="shared" si="12"/>
        <v>0</v>
      </c>
      <c r="E107" s="21" t="b">
        <f t="shared" si="13"/>
        <v>0</v>
      </c>
      <c r="F107" s="21" t="b">
        <f t="shared" si="14"/>
        <v>0</v>
      </c>
      <c r="G107" s="21" t="b">
        <f t="shared" si="15"/>
        <v>0</v>
      </c>
      <c r="H107" s="21" t="b">
        <f t="shared" si="16"/>
        <v>0</v>
      </c>
      <c r="I107" s="21" t="b">
        <f t="shared" si="17"/>
        <v>0</v>
      </c>
      <c r="J107" s="21" t="b">
        <f t="shared" si="18"/>
        <v>1</v>
      </c>
      <c r="K107" s="21" t="b">
        <f t="shared" si="19"/>
        <v>0</v>
      </c>
      <c r="L107" s="21" t="b">
        <f t="shared" si="20"/>
        <v>0</v>
      </c>
      <c r="M107" s="21" t="b">
        <f t="shared" si="21"/>
        <v>0</v>
      </c>
      <c r="N107" s="3" t="s">
        <v>1832</v>
      </c>
      <c r="O107" s="10" t="s">
        <v>1833</v>
      </c>
      <c r="P107" s="3" t="s">
        <v>532</v>
      </c>
      <c r="Q107" s="3" t="s">
        <v>533</v>
      </c>
      <c r="R107" s="3"/>
      <c r="S107" s="3" t="s">
        <v>534</v>
      </c>
      <c r="T107" s="3" t="s">
        <v>535</v>
      </c>
      <c r="U107" s="3" t="s">
        <v>536</v>
      </c>
      <c r="V107" s="3" t="s">
        <v>537</v>
      </c>
      <c r="W107" s="4" t="s">
        <v>28</v>
      </c>
      <c r="X107" s="4" t="s">
        <v>2217</v>
      </c>
    </row>
    <row r="108" spans="1:24" s="5" customFormat="1" ht="60" x14ac:dyDescent="0.25">
      <c r="A108" s="4" t="s">
        <v>2218</v>
      </c>
      <c r="B108" s="4" t="s">
        <v>2047</v>
      </c>
      <c r="C108" s="21" t="b">
        <f t="shared" si="11"/>
        <v>0</v>
      </c>
      <c r="D108" s="21" t="b">
        <f t="shared" si="12"/>
        <v>0</v>
      </c>
      <c r="E108" s="21" t="b">
        <f t="shared" si="13"/>
        <v>0</v>
      </c>
      <c r="F108" s="21" t="b">
        <f t="shared" si="14"/>
        <v>0</v>
      </c>
      <c r="G108" s="21" t="b">
        <f t="shared" si="15"/>
        <v>0</v>
      </c>
      <c r="H108" s="21" t="b">
        <f t="shared" si="16"/>
        <v>0</v>
      </c>
      <c r="I108" s="21" t="b">
        <f t="shared" si="17"/>
        <v>0</v>
      </c>
      <c r="J108" s="21" t="b">
        <f t="shared" si="18"/>
        <v>1</v>
      </c>
      <c r="K108" s="21" t="b">
        <f t="shared" si="19"/>
        <v>0</v>
      </c>
      <c r="L108" s="21" t="b">
        <f t="shared" si="20"/>
        <v>0</v>
      </c>
      <c r="M108" s="21" t="b">
        <f t="shared" si="21"/>
        <v>0</v>
      </c>
      <c r="N108" s="5" t="s">
        <v>1826</v>
      </c>
      <c r="O108" s="6" t="s">
        <v>1827</v>
      </c>
      <c r="P108" s="6" t="s">
        <v>2219</v>
      </c>
      <c r="Q108" s="5" t="s">
        <v>1828</v>
      </c>
      <c r="R108" s="5" t="s">
        <v>1829</v>
      </c>
      <c r="S108" s="5" t="s">
        <v>2220</v>
      </c>
      <c r="T108" s="5" t="s">
        <v>1830</v>
      </c>
      <c r="U108" s="5" t="s">
        <v>35</v>
      </c>
      <c r="V108" s="5" t="s">
        <v>2221</v>
      </c>
      <c r="W108" s="4" t="s">
        <v>12</v>
      </c>
      <c r="X108" s="4" t="s">
        <v>1831</v>
      </c>
    </row>
    <row r="109" spans="1:24" s="5" customFormat="1" ht="75" x14ac:dyDescent="0.25">
      <c r="A109" s="3" t="s">
        <v>538</v>
      </c>
      <c r="B109" s="3" t="s">
        <v>2036</v>
      </c>
      <c r="C109" s="21" t="b">
        <f t="shared" si="11"/>
        <v>0</v>
      </c>
      <c r="D109" s="21" t="b">
        <f t="shared" si="12"/>
        <v>1</v>
      </c>
      <c r="E109" s="21" t="b">
        <f t="shared" si="13"/>
        <v>0</v>
      </c>
      <c r="F109" s="21" t="b">
        <f t="shared" si="14"/>
        <v>0</v>
      </c>
      <c r="G109" s="21" t="b">
        <f t="shared" si="15"/>
        <v>0</v>
      </c>
      <c r="H109" s="21" t="b">
        <f t="shared" si="16"/>
        <v>0</v>
      </c>
      <c r="I109" s="21" t="b">
        <f t="shared" si="17"/>
        <v>0</v>
      </c>
      <c r="J109" s="21" t="b">
        <f t="shared" si="18"/>
        <v>0</v>
      </c>
      <c r="K109" s="21" t="b">
        <f t="shared" si="19"/>
        <v>0</v>
      </c>
      <c r="L109" s="21" t="b">
        <f t="shared" si="20"/>
        <v>0</v>
      </c>
      <c r="M109" s="21" t="b">
        <f t="shared" si="21"/>
        <v>0</v>
      </c>
      <c r="N109" s="3" t="s">
        <v>1319</v>
      </c>
      <c r="O109" s="10" t="s">
        <v>1320</v>
      </c>
      <c r="P109" s="3" t="s">
        <v>539</v>
      </c>
      <c r="Q109" s="3" t="s">
        <v>540</v>
      </c>
      <c r="R109" s="3" t="s">
        <v>1321</v>
      </c>
      <c r="S109" s="3" t="s">
        <v>541</v>
      </c>
      <c r="T109" s="3" t="s">
        <v>542</v>
      </c>
      <c r="U109" s="3" t="s">
        <v>89</v>
      </c>
      <c r="V109" s="3" t="s">
        <v>543</v>
      </c>
      <c r="W109" s="4" t="s">
        <v>12</v>
      </c>
      <c r="X109" s="4" t="s">
        <v>544</v>
      </c>
    </row>
    <row r="110" spans="1:24" s="5" customFormat="1" x14ac:dyDescent="0.25">
      <c r="A110" s="3" t="s">
        <v>545</v>
      </c>
      <c r="B110" s="3" t="s">
        <v>2107</v>
      </c>
      <c r="C110" s="21" t="b">
        <f t="shared" si="11"/>
        <v>0</v>
      </c>
      <c r="D110" s="21" t="b">
        <f t="shared" si="12"/>
        <v>0</v>
      </c>
      <c r="E110" s="21" t="b">
        <f t="shared" si="13"/>
        <v>0</v>
      </c>
      <c r="F110" s="21" t="b">
        <f t="shared" si="14"/>
        <v>0</v>
      </c>
      <c r="G110" s="21" t="b">
        <f t="shared" si="15"/>
        <v>0</v>
      </c>
      <c r="H110" s="21" t="b">
        <f t="shared" si="16"/>
        <v>1</v>
      </c>
      <c r="I110" s="21" t="b">
        <f t="shared" si="17"/>
        <v>0</v>
      </c>
      <c r="J110" s="21" t="b">
        <f t="shared" si="18"/>
        <v>0</v>
      </c>
      <c r="K110" s="21" t="b">
        <f t="shared" si="19"/>
        <v>0</v>
      </c>
      <c r="L110" s="21" t="b">
        <f t="shared" si="20"/>
        <v>0</v>
      </c>
      <c r="M110" s="21" t="b">
        <f t="shared" si="21"/>
        <v>0</v>
      </c>
      <c r="N110" s="3" t="s">
        <v>1710</v>
      </c>
      <c r="O110" s="10" t="s">
        <v>1711</v>
      </c>
      <c r="P110" s="3"/>
      <c r="Q110" s="3" t="s">
        <v>546</v>
      </c>
      <c r="R110" s="3" t="s">
        <v>1712</v>
      </c>
      <c r="S110" s="3" t="s">
        <v>2222</v>
      </c>
      <c r="T110" s="3" t="s">
        <v>547</v>
      </c>
      <c r="U110" s="3" t="s">
        <v>176</v>
      </c>
      <c r="V110" s="3" t="s">
        <v>548</v>
      </c>
      <c r="W110" s="4" t="s">
        <v>12</v>
      </c>
      <c r="X110" s="4"/>
    </row>
    <row r="111" spans="1:24" s="5" customFormat="1" ht="90" x14ac:dyDescent="0.25">
      <c r="A111" s="5" t="s">
        <v>1834</v>
      </c>
      <c r="B111" s="5" t="s">
        <v>2047</v>
      </c>
      <c r="C111" s="21" t="b">
        <f t="shared" si="11"/>
        <v>0</v>
      </c>
      <c r="D111" s="21" t="b">
        <f t="shared" si="12"/>
        <v>0</v>
      </c>
      <c r="E111" s="21" t="b">
        <f t="shared" si="13"/>
        <v>0</v>
      </c>
      <c r="F111" s="21" t="b">
        <f t="shared" si="14"/>
        <v>0</v>
      </c>
      <c r="G111" s="21" t="b">
        <f t="shared" si="15"/>
        <v>0</v>
      </c>
      <c r="H111" s="21" t="b">
        <f t="shared" si="16"/>
        <v>0</v>
      </c>
      <c r="I111" s="21" t="b">
        <f t="shared" si="17"/>
        <v>0</v>
      </c>
      <c r="J111" s="21" t="b">
        <f t="shared" si="18"/>
        <v>1</v>
      </c>
      <c r="K111" s="21" t="b">
        <f t="shared" si="19"/>
        <v>0</v>
      </c>
      <c r="L111" s="21" t="b">
        <f t="shared" si="20"/>
        <v>0</v>
      </c>
      <c r="M111" s="21" t="b">
        <f t="shared" si="21"/>
        <v>0</v>
      </c>
      <c r="N111" s="5" t="s">
        <v>2223</v>
      </c>
      <c r="O111" s="6" t="s">
        <v>1835</v>
      </c>
      <c r="P111" s="6" t="s">
        <v>1836</v>
      </c>
      <c r="Q111" s="5" t="s">
        <v>1837</v>
      </c>
      <c r="R111" s="5" t="s">
        <v>1838</v>
      </c>
      <c r="S111" s="5" t="s">
        <v>1839</v>
      </c>
      <c r="T111" s="5" t="s">
        <v>1840</v>
      </c>
      <c r="U111" s="5" t="s">
        <v>466</v>
      </c>
      <c r="V111" s="5" t="s">
        <v>2224</v>
      </c>
      <c r="W111" s="4" t="s">
        <v>12</v>
      </c>
      <c r="X111" s="4" t="s">
        <v>1841</v>
      </c>
    </row>
    <row r="112" spans="1:24" s="5" customFormat="1" ht="30" x14ac:dyDescent="0.25">
      <c r="A112" s="4" t="s">
        <v>1322</v>
      </c>
      <c r="B112" s="4" t="s">
        <v>2036</v>
      </c>
      <c r="C112" s="21" t="b">
        <f t="shared" si="11"/>
        <v>0</v>
      </c>
      <c r="D112" s="21" t="b">
        <f t="shared" si="12"/>
        <v>1</v>
      </c>
      <c r="E112" s="21" t="b">
        <f t="shared" si="13"/>
        <v>0</v>
      </c>
      <c r="F112" s="21" t="b">
        <f t="shared" si="14"/>
        <v>0</v>
      </c>
      <c r="G112" s="21" t="b">
        <f t="shared" si="15"/>
        <v>0</v>
      </c>
      <c r="H112" s="21" t="b">
        <f t="shared" si="16"/>
        <v>0</v>
      </c>
      <c r="I112" s="21" t="b">
        <f t="shared" si="17"/>
        <v>0</v>
      </c>
      <c r="J112" s="21" t="b">
        <f t="shared" si="18"/>
        <v>0</v>
      </c>
      <c r="K112" s="21" t="b">
        <f t="shared" si="19"/>
        <v>0</v>
      </c>
      <c r="L112" s="21" t="b">
        <f t="shared" si="20"/>
        <v>0</v>
      </c>
      <c r="M112" s="21" t="b">
        <f t="shared" si="21"/>
        <v>0</v>
      </c>
      <c r="N112" s="5" t="s">
        <v>2225</v>
      </c>
      <c r="O112" s="6" t="s">
        <v>1323</v>
      </c>
      <c r="P112" s="6" t="s">
        <v>2226</v>
      </c>
      <c r="Q112" s="5" t="s">
        <v>1324</v>
      </c>
      <c r="S112" s="5" t="s">
        <v>1325</v>
      </c>
      <c r="T112" s="5" t="s">
        <v>866</v>
      </c>
      <c r="U112" s="5" t="s">
        <v>238</v>
      </c>
      <c r="V112" s="3" t="s">
        <v>2227</v>
      </c>
      <c r="W112" s="4" t="s">
        <v>12</v>
      </c>
      <c r="X112" s="4" t="s">
        <v>1326</v>
      </c>
    </row>
    <row r="113" spans="1:24" s="5" customFormat="1" ht="30" x14ac:dyDescent="0.25">
      <c r="A113" s="3" t="s">
        <v>549</v>
      </c>
      <c r="B113" s="3" t="s">
        <v>2047</v>
      </c>
      <c r="C113" s="21" t="b">
        <f t="shared" si="11"/>
        <v>0</v>
      </c>
      <c r="D113" s="21" t="b">
        <f t="shared" si="12"/>
        <v>0</v>
      </c>
      <c r="E113" s="21" t="b">
        <f t="shared" si="13"/>
        <v>0</v>
      </c>
      <c r="F113" s="21" t="b">
        <f t="shared" si="14"/>
        <v>0</v>
      </c>
      <c r="G113" s="21" t="b">
        <f t="shared" si="15"/>
        <v>0</v>
      </c>
      <c r="H113" s="21" t="b">
        <f t="shared" si="16"/>
        <v>0</v>
      </c>
      <c r="I113" s="21" t="b">
        <f t="shared" si="17"/>
        <v>0</v>
      </c>
      <c r="J113" s="21" t="b">
        <f t="shared" si="18"/>
        <v>1</v>
      </c>
      <c r="K113" s="21" t="b">
        <f t="shared" si="19"/>
        <v>0</v>
      </c>
      <c r="L113" s="21" t="b">
        <f t="shared" si="20"/>
        <v>0</v>
      </c>
      <c r="M113" s="21" t="b">
        <f t="shared" si="21"/>
        <v>0</v>
      </c>
      <c r="N113" s="3" t="s">
        <v>2228</v>
      </c>
      <c r="O113" s="10" t="s">
        <v>1842</v>
      </c>
      <c r="P113" s="3" t="s">
        <v>550</v>
      </c>
      <c r="Q113" s="3" t="s">
        <v>551</v>
      </c>
      <c r="R113" s="3" t="s">
        <v>2229</v>
      </c>
      <c r="S113" s="3" t="s">
        <v>552</v>
      </c>
      <c r="T113" s="3" t="s">
        <v>442</v>
      </c>
      <c r="U113" s="3" t="s">
        <v>198</v>
      </c>
      <c r="V113" s="3" t="s">
        <v>553</v>
      </c>
      <c r="W113" s="4" t="s">
        <v>12</v>
      </c>
      <c r="X113" s="4" t="s">
        <v>554</v>
      </c>
    </row>
    <row r="114" spans="1:24" s="5" customFormat="1" ht="30" x14ac:dyDescent="0.25">
      <c r="A114" s="3" t="s">
        <v>555</v>
      </c>
      <c r="B114" s="3" t="s">
        <v>2047</v>
      </c>
      <c r="C114" s="21" t="b">
        <f t="shared" si="11"/>
        <v>0</v>
      </c>
      <c r="D114" s="21" t="b">
        <f t="shared" si="12"/>
        <v>0</v>
      </c>
      <c r="E114" s="21" t="b">
        <f t="shared" si="13"/>
        <v>0</v>
      </c>
      <c r="F114" s="21" t="b">
        <f t="shared" si="14"/>
        <v>0</v>
      </c>
      <c r="G114" s="21" t="b">
        <f t="shared" si="15"/>
        <v>0</v>
      </c>
      <c r="H114" s="21" t="b">
        <f t="shared" si="16"/>
        <v>0</v>
      </c>
      <c r="I114" s="21" t="b">
        <f t="shared" si="17"/>
        <v>0</v>
      </c>
      <c r="J114" s="21" t="b">
        <f t="shared" si="18"/>
        <v>1</v>
      </c>
      <c r="K114" s="21" t="b">
        <f t="shared" si="19"/>
        <v>0</v>
      </c>
      <c r="L114" s="21" t="b">
        <f t="shared" si="20"/>
        <v>0</v>
      </c>
      <c r="M114" s="21" t="b">
        <f t="shared" si="21"/>
        <v>0</v>
      </c>
      <c r="N114" s="3" t="s">
        <v>1843</v>
      </c>
      <c r="O114" s="10" t="s">
        <v>1844</v>
      </c>
      <c r="P114" s="3" t="s">
        <v>556</v>
      </c>
      <c r="Q114" s="3" t="s">
        <v>557</v>
      </c>
      <c r="R114" s="3" t="s">
        <v>1845</v>
      </c>
      <c r="S114" s="3" t="s">
        <v>558</v>
      </c>
      <c r="T114" s="3" t="s">
        <v>559</v>
      </c>
      <c r="U114" s="3" t="s">
        <v>560</v>
      </c>
      <c r="V114" s="3" t="s">
        <v>561</v>
      </c>
      <c r="W114" s="4" t="s">
        <v>12</v>
      </c>
      <c r="X114" s="4" t="s">
        <v>562</v>
      </c>
    </row>
    <row r="115" spans="1:24" s="5" customFormat="1" ht="105" x14ac:dyDescent="0.25">
      <c r="A115" s="5" t="s">
        <v>1846</v>
      </c>
      <c r="B115" s="5" t="s">
        <v>2047</v>
      </c>
      <c r="C115" s="21" t="b">
        <f t="shared" si="11"/>
        <v>0</v>
      </c>
      <c r="D115" s="21" t="b">
        <f t="shared" si="12"/>
        <v>0</v>
      </c>
      <c r="E115" s="21" t="b">
        <f t="shared" si="13"/>
        <v>0</v>
      </c>
      <c r="F115" s="21" t="b">
        <f t="shared" si="14"/>
        <v>0</v>
      </c>
      <c r="G115" s="21" t="b">
        <f t="shared" si="15"/>
        <v>0</v>
      </c>
      <c r="H115" s="21" t="b">
        <f t="shared" si="16"/>
        <v>0</v>
      </c>
      <c r="I115" s="21" t="b">
        <f t="shared" si="17"/>
        <v>0</v>
      </c>
      <c r="J115" s="21" t="b">
        <f t="shared" si="18"/>
        <v>1</v>
      </c>
      <c r="K115" s="21" t="b">
        <f t="shared" si="19"/>
        <v>0</v>
      </c>
      <c r="L115" s="21" t="b">
        <f t="shared" si="20"/>
        <v>0</v>
      </c>
      <c r="M115" s="21" t="b">
        <f t="shared" si="21"/>
        <v>0</v>
      </c>
      <c r="N115" s="5" t="s">
        <v>2230</v>
      </c>
      <c r="O115" s="6" t="s">
        <v>1847</v>
      </c>
      <c r="P115" s="6" t="s">
        <v>1848</v>
      </c>
      <c r="Q115" s="5" t="s">
        <v>1849</v>
      </c>
      <c r="R115" s="5" t="s">
        <v>1850</v>
      </c>
      <c r="S115" s="5" t="s">
        <v>1857</v>
      </c>
      <c r="T115" s="5" t="s">
        <v>581</v>
      </c>
      <c r="U115" s="5" t="s">
        <v>125</v>
      </c>
      <c r="V115" s="5" t="s">
        <v>749</v>
      </c>
      <c r="W115" s="4" t="s">
        <v>12</v>
      </c>
      <c r="X115" s="4" t="s">
        <v>1851</v>
      </c>
    </row>
    <row r="116" spans="1:24" s="5" customFormat="1" ht="105" x14ac:dyDescent="0.25">
      <c r="A116" s="5" t="s">
        <v>1713</v>
      </c>
      <c r="B116" s="5" t="s">
        <v>2107</v>
      </c>
      <c r="C116" s="21" t="b">
        <f t="shared" si="11"/>
        <v>0</v>
      </c>
      <c r="D116" s="21" t="b">
        <f t="shared" si="12"/>
        <v>0</v>
      </c>
      <c r="E116" s="21" t="b">
        <f t="shared" si="13"/>
        <v>0</v>
      </c>
      <c r="F116" s="21" t="b">
        <f t="shared" si="14"/>
        <v>0</v>
      </c>
      <c r="G116" s="21" t="b">
        <f t="shared" si="15"/>
        <v>0</v>
      </c>
      <c r="H116" s="21" t="b">
        <f t="shared" si="16"/>
        <v>1</v>
      </c>
      <c r="I116" s="21" t="b">
        <f t="shared" si="17"/>
        <v>0</v>
      </c>
      <c r="J116" s="21" t="b">
        <f t="shared" si="18"/>
        <v>0</v>
      </c>
      <c r="K116" s="21" t="b">
        <f t="shared" si="19"/>
        <v>0</v>
      </c>
      <c r="L116" s="21" t="b">
        <f t="shared" si="20"/>
        <v>0</v>
      </c>
      <c r="M116" s="21" t="b">
        <f t="shared" si="21"/>
        <v>0</v>
      </c>
      <c r="N116" s="5" t="s">
        <v>1714</v>
      </c>
      <c r="O116" s="6" t="s">
        <v>1715</v>
      </c>
      <c r="P116" s="6" t="s">
        <v>2231</v>
      </c>
      <c r="Q116" s="5" t="s">
        <v>1716</v>
      </c>
      <c r="R116" s="5" t="s">
        <v>1717</v>
      </c>
      <c r="S116" s="5" t="s">
        <v>24</v>
      </c>
      <c r="T116" s="5" t="s">
        <v>25</v>
      </c>
      <c r="U116" s="5" t="s">
        <v>26</v>
      </c>
      <c r="V116" s="5" t="s">
        <v>2232</v>
      </c>
      <c r="W116" s="4" t="s">
        <v>28</v>
      </c>
      <c r="X116" s="4" t="s">
        <v>2233</v>
      </c>
    </row>
    <row r="117" spans="1:24" s="5" customFormat="1" ht="45" x14ac:dyDescent="0.25">
      <c r="A117" s="3" t="s">
        <v>563</v>
      </c>
      <c r="B117" s="3" t="s">
        <v>2042</v>
      </c>
      <c r="C117" s="21" t="b">
        <f t="shared" si="11"/>
        <v>0</v>
      </c>
      <c r="D117" s="21" t="b">
        <f t="shared" si="12"/>
        <v>0</v>
      </c>
      <c r="E117" s="21" t="b">
        <f t="shared" si="13"/>
        <v>1</v>
      </c>
      <c r="F117" s="21" t="b">
        <f t="shared" si="14"/>
        <v>0</v>
      </c>
      <c r="G117" s="21" t="b">
        <f t="shared" si="15"/>
        <v>0</v>
      </c>
      <c r="H117" s="21" t="b">
        <f t="shared" si="16"/>
        <v>0</v>
      </c>
      <c r="I117" s="21" t="b">
        <f t="shared" si="17"/>
        <v>0</v>
      </c>
      <c r="J117" s="21" t="b">
        <f t="shared" si="18"/>
        <v>0</v>
      </c>
      <c r="K117" s="21" t="b">
        <f t="shared" si="19"/>
        <v>0</v>
      </c>
      <c r="L117" s="21" t="b">
        <f t="shared" si="20"/>
        <v>0</v>
      </c>
      <c r="M117" s="21" t="b">
        <f t="shared" si="21"/>
        <v>0</v>
      </c>
      <c r="N117" s="3" t="s">
        <v>2234</v>
      </c>
      <c r="O117" s="10" t="s">
        <v>1549</v>
      </c>
      <c r="P117" s="3" t="s">
        <v>564</v>
      </c>
      <c r="Q117" s="3" t="s">
        <v>565</v>
      </c>
      <c r="R117" s="3" t="s">
        <v>1550</v>
      </c>
      <c r="S117" s="3" t="s">
        <v>566</v>
      </c>
      <c r="T117" s="3" t="s">
        <v>567</v>
      </c>
      <c r="U117" s="3" t="s">
        <v>262</v>
      </c>
      <c r="V117" s="3" t="s">
        <v>568</v>
      </c>
      <c r="W117" s="4" t="s">
        <v>12</v>
      </c>
      <c r="X117" s="4" t="s">
        <v>569</v>
      </c>
    </row>
    <row r="118" spans="1:24" s="5" customFormat="1" ht="75" x14ac:dyDescent="0.25">
      <c r="A118" s="3" t="s">
        <v>570</v>
      </c>
      <c r="B118" s="3" t="s">
        <v>2047</v>
      </c>
      <c r="C118" s="21" t="b">
        <f t="shared" si="11"/>
        <v>0</v>
      </c>
      <c r="D118" s="21" t="b">
        <f t="shared" si="12"/>
        <v>0</v>
      </c>
      <c r="E118" s="21" t="b">
        <f t="shared" si="13"/>
        <v>0</v>
      </c>
      <c r="F118" s="21" t="b">
        <f t="shared" si="14"/>
        <v>0</v>
      </c>
      <c r="G118" s="21" t="b">
        <f t="shared" si="15"/>
        <v>0</v>
      </c>
      <c r="H118" s="21" t="b">
        <f t="shared" si="16"/>
        <v>0</v>
      </c>
      <c r="I118" s="21" t="b">
        <f t="shared" si="17"/>
        <v>0</v>
      </c>
      <c r="J118" s="21" t="b">
        <f t="shared" si="18"/>
        <v>1</v>
      </c>
      <c r="K118" s="21" t="b">
        <f t="shared" si="19"/>
        <v>0</v>
      </c>
      <c r="L118" s="21" t="b">
        <f t="shared" si="20"/>
        <v>0</v>
      </c>
      <c r="M118" s="21" t="b">
        <f t="shared" si="21"/>
        <v>0</v>
      </c>
      <c r="N118" s="3" t="s">
        <v>2235</v>
      </c>
      <c r="O118" s="10" t="s">
        <v>1852</v>
      </c>
      <c r="P118" s="3" t="s">
        <v>571</v>
      </c>
      <c r="Q118" s="3" t="s">
        <v>572</v>
      </c>
      <c r="R118" s="3" t="s">
        <v>1853</v>
      </c>
      <c r="S118" s="3" t="s">
        <v>573</v>
      </c>
      <c r="T118" s="3" t="s">
        <v>574</v>
      </c>
      <c r="U118" s="3" t="s">
        <v>238</v>
      </c>
      <c r="V118" s="3" t="s">
        <v>575</v>
      </c>
      <c r="W118" s="4" t="s">
        <v>12</v>
      </c>
      <c r="X118" s="4" t="s">
        <v>576</v>
      </c>
    </row>
    <row r="119" spans="1:24" s="5" customFormat="1" ht="105" x14ac:dyDescent="0.25">
      <c r="A119" s="5" t="s">
        <v>1854</v>
      </c>
      <c r="B119" s="5" t="s">
        <v>2047</v>
      </c>
      <c r="C119" s="21" t="b">
        <f t="shared" si="11"/>
        <v>0</v>
      </c>
      <c r="D119" s="21" t="b">
        <f t="shared" si="12"/>
        <v>0</v>
      </c>
      <c r="E119" s="21" t="b">
        <f t="shared" si="13"/>
        <v>0</v>
      </c>
      <c r="F119" s="21" t="b">
        <f t="shared" si="14"/>
        <v>0</v>
      </c>
      <c r="G119" s="21" t="b">
        <f t="shared" si="15"/>
        <v>0</v>
      </c>
      <c r="H119" s="21" t="b">
        <f t="shared" si="16"/>
        <v>0</v>
      </c>
      <c r="I119" s="21" t="b">
        <f t="shared" si="17"/>
        <v>0</v>
      </c>
      <c r="J119" s="21" t="b">
        <f t="shared" si="18"/>
        <v>1</v>
      </c>
      <c r="K119" s="21" t="b">
        <f t="shared" si="19"/>
        <v>0</v>
      </c>
      <c r="L119" s="21" t="b">
        <f t="shared" si="20"/>
        <v>0</v>
      </c>
      <c r="M119" s="21" t="b">
        <f t="shared" si="21"/>
        <v>0</v>
      </c>
      <c r="N119" s="5" t="s">
        <v>2236</v>
      </c>
      <c r="O119" s="6" t="s">
        <v>1855</v>
      </c>
      <c r="P119" s="6" t="s">
        <v>2237</v>
      </c>
      <c r="Q119" s="5" t="s">
        <v>1856</v>
      </c>
      <c r="S119" s="5" t="s">
        <v>2238</v>
      </c>
      <c r="T119" s="5" t="s">
        <v>1858</v>
      </c>
      <c r="U119" s="5" t="s">
        <v>125</v>
      </c>
      <c r="V119" s="5" t="s">
        <v>2239</v>
      </c>
      <c r="W119" s="4" t="s">
        <v>12</v>
      </c>
      <c r="X119" s="4" t="s">
        <v>1859</v>
      </c>
    </row>
    <row r="120" spans="1:24" s="5" customFormat="1" ht="120" x14ac:dyDescent="0.25">
      <c r="A120" s="3" t="s">
        <v>577</v>
      </c>
      <c r="B120" s="3" t="s">
        <v>2107</v>
      </c>
      <c r="C120" s="21" t="b">
        <f t="shared" si="11"/>
        <v>0</v>
      </c>
      <c r="D120" s="21" t="b">
        <f t="shared" si="12"/>
        <v>0</v>
      </c>
      <c r="E120" s="21" t="b">
        <f t="shared" si="13"/>
        <v>0</v>
      </c>
      <c r="F120" s="21" t="b">
        <f t="shared" si="14"/>
        <v>0</v>
      </c>
      <c r="G120" s="21" t="b">
        <f t="shared" si="15"/>
        <v>0</v>
      </c>
      <c r="H120" s="21" t="b">
        <f t="shared" si="16"/>
        <v>1</v>
      </c>
      <c r="I120" s="21" t="b">
        <f t="shared" si="17"/>
        <v>0</v>
      </c>
      <c r="J120" s="21" t="b">
        <f t="shared" si="18"/>
        <v>0</v>
      </c>
      <c r="K120" s="21" t="b">
        <f t="shared" si="19"/>
        <v>0</v>
      </c>
      <c r="L120" s="21" t="b">
        <f t="shared" si="20"/>
        <v>0</v>
      </c>
      <c r="M120" s="21" t="b">
        <f t="shared" si="21"/>
        <v>0</v>
      </c>
      <c r="N120" s="3" t="s">
        <v>1718</v>
      </c>
      <c r="O120" s="10" t="s">
        <v>1719</v>
      </c>
      <c r="P120" s="3" t="s">
        <v>578</v>
      </c>
      <c r="Q120" s="3" t="s">
        <v>579</v>
      </c>
      <c r="R120" s="3" t="s">
        <v>1720</v>
      </c>
      <c r="S120" s="3" t="s">
        <v>580</v>
      </c>
      <c r="T120" s="3" t="s">
        <v>581</v>
      </c>
      <c r="U120" s="3" t="s">
        <v>125</v>
      </c>
      <c r="V120" s="3" t="s">
        <v>582</v>
      </c>
      <c r="W120" s="4" t="s">
        <v>12</v>
      </c>
      <c r="X120" s="4" t="s">
        <v>2240</v>
      </c>
    </row>
    <row r="121" spans="1:24" s="5" customFormat="1" ht="75" x14ac:dyDescent="0.25">
      <c r="A121" s="4" t="s">
        <v>1327</v>
      </c>
      <c r="B121" s="4" t="s">
        <v>2036</v>
      </c>
      <c r="C121" s="21" t="b">
        <f t="shared" si="11"/>
        <v>0</v>
      </c>
      <c r="D121" s="21" t="b">
        <f t="shared" si="12"/>
        <v>1</v>
      </c>
      <c r="E121" s="21" t="b">
        <f t="shared" si="13"/>
        <v>0</v>
      </c>
      <c r="F121" s="21" t="b">
        <f t="shared" si="14"/>
        <v>0</v>
      </c>
      <c r="G121" s="21" t="b">
        <f t="shared" si="15"/>
        <v>0</v>
      </c>
      <c r="H121" s="21" t="b">
        <f t="shared" si="16"/>
        <v>0</v>
      </c>
      <c r="I121" s="21" t="b">
        <f t="shared" si="17"/>
        <v>0</v>
      </c>
      <c r="J121" s="21" t="b">
        <f t="shared" si="18"/>
        <v>0</v>
      </c>
      <c r="K121" s="21" t="b">
        <f t="shared" si="19"/>
        <v>0</v>
      </c>
      <c r="L121" s="21" t="b">
        <f t="shared" si="20"/>
        <v>0</v>
      </c>
      <c r="M121" s="21" t="b">
        <f t="shared" si="21"/>
        <v>0</v>
      </c>
      <c r="N121" s="5" t="s">
        <v>2241</v>
      </c>
      <c r="O121" s="6" t="s">
        <v>1328</v>
      </c>
      <c r="Q121" s="5" t="s">
        <v>1329</v>
      </c>
      <c r="S121" s="5" t="s">
        <v>1330</v>
      </c>
      <c r="T121" s="5" t="s">
        <v>1331</v>
      </c>
      <c r="U121" s="5" t="s">
        <v>1332</v>
      </c>
      <c r="V121" s="3" t="s">
        <v>2242</v>
      </c>
      <c r="W121" s="4" t="s">
        <v>12</v>
      </c>
      <c r="X121" s="4" t="s">
        <v>1333</v>
      </c>
    </row>
    <row r="122" spans="1:24" s="5" customFormat="1" ht="120" x14ac:dyDescent="0.25">
      <c r="A122" s="5" t="s">
        <v>2243</v>
      </c>
      <c r="B122" s="5" t="s">
        <v>2042</v>
      </c>
      <c r="C122" s="21" t="b">
        <f t="shared" si="11"/>
        <v>0</v>
      </c>
      <c r="D122" s="21" t="b">
        <f t="shared" si="12"/>
        <v>0</v>
      </c>
      <c r="E122" s="21" t="b">
        <f t="shared" si="13"/>
        <v>1</v>
      </c>
      <c r="F122" s="21" t="b">
        <f t="shared" si="14"/>
        <v>0</v>
      </c>
      <c r="G122" s="21" t="b">
        <f t="shared" si="15"/>
        <v>0</v>
      </c>
      <c r="H122" s="21" t="b">
        <f t="shared" si="16"/>
        <v>0</v>
      </c>
      <c r="I122" s="21" t="b">
        <f t="shared" si="17"/>
        <v>0</v>
      </c>
      <c r="J122" s="21" t="b">
        <f t="shared" si="18"/>
        <v>0</v>
      </c>
      <c r="K122" s="21" t="b">
        <f t="shared" si="19"/>
        <v>0</v>
      </c>
      <c r="L122" s="21" t="b">
        <f t="shared" si="20"/>
        <v>0</v>
      </c>
      <c r="M122" s="21" t="b">
        <f t="shared" si="21"/>
        <v>0</v>
      </c>
      <c r="N122" s="5" t="s">
        <v>1551</v>
      </c>
      <c r="O122" s="6" t="s">
        <v>1552</v>
      </c>
      <c r="P122" s="6" t="s">
        <v>1553</v>
      </c>
      <c r="Q122" s="5" t="s">
        <v>1554</v>
      </c>
      <c r="R122" s="5" t="s">
        <v>1555</v>
      </c>
      <c r="S122" s="5" t="s">
        <v>2244</v>
      </c>
      <c r="T122" s="5" t="s">
        <v>1556</v>
      </c>
      <c r="V122" s="5" t="s">
        <v>2245</v>
      </c>
      <c r="W122" s="4" t="s">
        <v>1557</v>
      </c>
      <c r="X122" s="4" t="s">
        <v>2246</v>
      </c>
    </row>
    <row r="123" spans="1:24" s="5" customFormat="1" ht="45" x14ac:dyDescent="0.25">
      <c r="A123" s="3" t="s">
        <v>583</v>
      </c>
      <c r="B123" s="3" t="s">
        <v>2036</v>
      </c>
      <c r="C123" s="21" t="b">
        <f t="shared" si="11"/>
        <v>0</v>
      </c>
      <c r="D123" s="21" t="b">
        <f t="shared" si="12"/>
        <v>1</v>
      </c>
      <c r="E123" s="21" t="b">
        <f t="shared" si="13"/>
        <v>0</v>
      </c>
      <c r="F123" s="21" t="b">
        <f t="shared" si="14"/>
        <v>0</v>
      </c>
      <c r="G123" s="21" t="b">
        <f t="shared" si="15"/>
        <v>0</v>
      </c>
      <c r="H123" s="21" t="b">
        <f t="shared" si="16"/>
        <v>0</v>
      </c>
      <c r="I123" s="21" t="b">
        <f t="shared" si="17"/>
        <v>0</v>
      </c>
      <c r="J123" s="21" t="b">
        <f t="shared" si="18"/>
        <v>0</v>
      </c>
      <c r="K123" s="21" t="b">
        <f t="shared" si="19"/>
        <v>0</v>
      </c>
      <c r="L123" s="21" t="b">
        <f t="shared" si="20"/>
        <v>0</v>
      </c>
      <c r="M123" s="21" t="b">
        <f t="shared" si="21"/>
        <v>0</v>
      </c>
      <c r="N123" s="3" t="s">
        <v>1334</v>
      </c>
      <c r="O123" s="10" t="s">
        <v>1335</v>
      </c>
      <c r="P123" s="3" t="s">
        <v>584</v>
      </c>
      <c r="Q123" s="3" t="s">
        <v>585</v>
      </c>
      <c r="R123" s="3"/>
      <c r="S123" s="3" t="s">
        <v>586</v>
      </c>
      <c r="T123" s="3" t="s">
        <v>587</v>
      </c>
      <c r="U123" s="3" t="s">
        <v>301</v>
      </c>
      <c r="V123" s="3" t="s">
        <v>588</v>
      </c>
      <c r="W123" s="4" t="s">
        <v>12</v>
      </c>
      <c r="X123" s="4" t="s">
        <v>589</v>
      </c>
    </row>
    <row r="124" spans="1:24" s="5" customFormat="1" ht="45" x14ac:dyDescent="0.25">
      <c r="A124" s="3" t="s">
        <v>590</v>
      </c>
      <c r="B124" s="3" t="s">
        <v>2042</v>
      </c>
      <c r="C124" s="21" t="b">
        <f t="shared" si="11"/>
        <v>0</v>
      </c>
      <c r="D124" s="21" t="b">
        <f t="shared" si="12"/>
        <v>0</v>
      </c>
      <c r="E124" s="21" t="b">
        <f t="shared" si="13"/>
        <v>1</v>
      </c>
      <c r="F124" s="21" t="b">
        <f t="shared" si="14"/>
        <v>0</v>
      </c>
      <c r="G124" s="21" t="b">
        <f t="shared" si="15"/>
        <v>0</v>
      </c>
      <c r="H124" s="21" t="b">
        <f t="shared" si="16"/>
        <v>0</v>
      </c>
      <c r="I124" s="21" t="b">
        <f t="shared" si="17"/>
        <v>0</v>
      </c>
      <c r="J124" s="21" t="b">
        <f t="shared" si="18"/>
        <v>0</v>
      </c>
      <c r="K124" s="21" t="b">
        <f t="shared" si="19"/>
        <v>0</v>
      </c>
      <c r="L124" s="21" t="b">
        <f t="shared" si="20"/>
        <v>0</v>
      </c>
      <c r="M124" s="21" t="b">
        <f t="shared" si="21"/>
        <v>0</v>
      </c>
      <c r="N124" s="3" t="s">
        <v>2247</v>
      </c>
      <c r="O124" s="10" t="s">
        <v>1558</v>
      </c>
      <c r="P124" s="3"/>
      <c r="Q124" s="3" t="s">
        <v>591</v>
      </c>
      <c r="R124" s="3"/>
      <c r="S124" s="3" t="s">
        <v>592</v>
      </c>
      <c r="T124" s="3" t="s">
        <v>593</v>
      </c>
      <c r="U124" s="3" t="s">
        <v>84</v>
      </c>
      <c r="V124" s="3" t="s">
        <v>594</v>
      </c>
      <c r="W124" s="4" t="s">
        <v>12</v>
      </c>
      <c r="X124" s="4" t="s">
        <v>595</v>
      </c>
    </row>
    <row r="125" spans="1:24" s="5" customFormat="1" ht="60" x14ac:dyDescent="0.25">
      <c r="A125" s="3" t="s">
        <v>596</v>
      </c>
      <c r="B125" s="3" t="s">
        <v>2036</v>
      </c>
      <c r="C125" s="21" t="b">
        <f t="shared" si="11"/>
        <v>0</v>
      </c>
      <c r="D125" s="21" t="b">
        <f t="shared" si="12"/>
        <v>1</v>
      </c>
      <c r="E125" s="21" t="b">
        <f t="shared" si="13"/>
        <v>0</v>
      </c>
      <c r="F125" s="21" t="b">
        <f t="shared" si="14"/>
        <v>0</v>
      </c>
      <c r="G125" s="21" t="b">
        <f t="shared" si="15"/>
        <v>0</v>
      </c>
      <c r="H125" s="21" t="b">
        <f t="shared" si="16"/>
        <v>0</v>
      </c>
      <c r="I125" s="21" t="b">
        <f t="shared" si="17"/>
        <v>0</v>
      </c>
      <c r="J125" s="21" t="b">
        <f t="shared" si="18"/>
        <v>0</v>
      </c>
      <c r="K125" s="21" t="b">
        <f t="shared" si="19"/>
        <v>0</v>
      </c>
      <c r="L125" s="21" t="b">
        <f t="shared" si="20"/>
        <v>0</v>
      </c>
      <c r="M125" s="21" t="b">
        <f t="shared" si="21"/>
        <v>0</v>
      </c>
      <c r="N125" s="11" t="s">
        <v>1336</v>
      </c>
      <c r="O125" s="10" t="s">
        <v>2248</v>
      </c>
      <c r="P125" s="3" t="s">
        <v>597</v>
      </c>
      <c r="Q125" s="3" t="s">
        <v>598</v>
      </c>
      <c r="R125" s="3"/>
      <c r="S125" s="3" t="s">
        <v>599</v>
      </c>
      <c r="T125" s="3" t="s">
        <v>600</v>
      </c>
      <c r="U125" s="3" t="s">
        <v>18</v>
      </c>
      <c r="V125" s="3" t="s">
        <v>601</v>
      </c>
      <c r="W125" s="4" t="s">
        <v>12</v>
      </c>
      <c r="X125" s="4" t="s">
        <v>602</v>
      </c>
    </row>
    <row r="126" spans="1:24" s="5" customFormat="1" ht="165" x14ac:dyDescent="0.25">
      <c r="A126" s="3" t="s">
        <v>603</v>
      </c>
      <c r="B126" s="3" t="s">
        <v>2047</v>
      </c>
      <c r="C126" s="21" t="b">
        <f t="shared" si="11"/>
        <v>0</v>
      </c>
      <c r="D126" s="21" t="b">
        <f t="shared" si="12"/>
        <v>0</v>
      </c>
      <c r="E126" s="21" t="b">
        <f t="shared" si="13"/>
        <v>0</v>
      </c>
      <c r="F126" s="21" t="b">
        <f t="shared" si="14"/>
        <v>0</v>
      </c>
      <c r="G126" s="21" t="b">
        <f t="shared" si="15"/>
        <v>0</v>
      </c>
      <c r="H126" s="21" t="b">
        <f t="shared" si="16"/>
        <v>0</v>
      </c>
      <c r="I126" s="21" t="b">
        <f t="shared" si="17"/>
        <v>0</v>
      </c>
      <c r="J126" s="21" t="b">
        <f t="shared" si="18"/>
        <v>1</v>
      </c>
      <c r="K126" s="21" t="b">
        <f t="shared" si="19"/>
        <v>0</v>
      </c>
      <c r="L126" s="21" t="b">
        <f t="shared" si="20"/>
        <v>0</v>
      </c>
      <c r="M126" s="21" t="b">
        <f t="shared" si="21"/>
        <v>0</v>
      </c>
      <c r="N126" s="3" t="s">
        <v>1860</v>
      </c>
      <c r="O126" s="10" t="s">
        <v>1861</v>
      </c>
      <c r="P126" s="3" t="s">
        <v>604</v>
      </c>
      <c r="Q126" s="3" t="s">
        <v>605</v>
      </c>
      <c r="R126" s="3" t="s">
        <v>1862</v>
      </c>
      <c r="S126" s="3" t="s">
        <v>606</v>
      </c>
      <c r="T126" s="3" t="s">
        <v>607</v>
      </c>
      <c r="U126" s="3" t="s">
        <v>560</v>
      </c>
      <c r="V126" s="3" t="s">
        <v>608</v>
      </c>
      <c r="W126" s="4" t="s">
        <v>12</v>
      </c>
      <c r="X126" s="4" t="s">
        <v>609</v>
      </c>
    </row>
    <row r="127" spans="1:24" s="5" customFormat="1" ht="75" x14ac:dyDescent="0.25">
      <c r="A127" s="3" t="s">
        <v>610</v>
      </c>
      <c r="B127" s="3" t="s">
        <v>2042</v>
      </c>
      <c r="C127" s="21" t="b">
        <f t="shared" si="11"/>
        <v>0</v>
      </c>
      <c r="D127" s="21" t="b">
        <f t="shared" si="12"/>
        <v>0</v>
      </c>
      <c r="E127" s="21" t="b">
        <f t="shared" si="13"/>
        <v>1</v>
      </c>
      <c r="F127" s="21" t="b">
        <f t="shared" si="14"/>
        <v>0</v>
      </c>
      <c r="G127" s="21" t="b">
        <f t="shared" si="15"/>
        <v>0</v>
      </c>
      <c r="H127" s="21" t="b">
        <f t="shared" si="16"/>
        <v>0</v>
      </c>
      <c r="I127" s="21" t="b">
        <f t="shared" si="17"/>
        <v>0</v>
      </c>
      <c r="J127" s="21" t="b">
        <f t="shared" si="18"/>
        <v>0</v>
      </c>
      <c r="K127" s="21" t="b">
        <f t="shared" si="19"/>
        <v>0</v>
      </c>
      <c r="L127" s="21" t="b">
        <f t="shared" si="20"/>
        <v>0</v>
      </c>
      <c r="M127" s="21" t="b">
        <f t="shared" si="21"/>
        <v>0</v>
      </c>
      <c r="N127" s="3" t="s">
        <v>1559</v>
      </c>
      <c r="O127" s="10" t="s">
        <v>1560</v>
      </c>
      <c r="P127" s="3" t="s">
        <v>611</v>
      </c>
      <c r="Q127" s="3" t="s">
        <v>612</v>
      </c>
      <c r="R127" s="3" t="s">
        <v>1561</v>
      </c>
      <c r="S127" s="3" t="s">
        <v>613</v>
      </c>
      <c r="T127" s="3" t="s">
        <v>614</v>
      </c>
      <c r="U127" s="3" t="s">
        <v>125</v>
      </c>
      <c r="V127" s="3" t="s">
        <v>615</v>
      </c>
      <c r="W127" s="4" t="s">
        <v>12</v>
      </c>
      <c r="X127" s="4" t="s">
        <v>616</v>
      </c>
    </row>
    <row r="128" spans="1:24" s="5" customFormat="1" ht="45" x14ac:dyDescent="0.25">
      <c r="A128" s="3" t="s">
        <v>617</v>
      </c>
      <c r="B128" s="3" t="s">
        <v>2047</v>
      </c>
      <c r="C128" s="21" t="b">
        <f t="shared" si="11"/>
        <v>0</v>
      </c>
      <c r="D128" s="21" t="b">
        <f t="shared" si="12"/>
        <v>0</v>
      </c>
      <c r="E128" s="21" t="b">
        <f t="shared" si="13"/>
        <v>0</v>
      </c>
      <c r="F128" s="21" t="b">
        <f t="shared" si="14"/>
        <v>0</v>
      </c>
      <c r="G128" s="21" t="b">
        <f t="shared" si="15"/>
        <v>0</v>
      </c>
      <c r="H128" s="21" t="b">
        <f t="shared" si="16"/>
        <v>0</v>
      </c>
      <c r="I128" s="21" t="b">
        <f t="shared" si="17"/>
        <v>0</v>
      </c>
      <c r="J128" s="21" t="b">
        <f t="shared" si="18"/>
        <v>1</v>
      </c>
      <c r="K128" s="21" t="b">
        <f t="shared" si="19"/>
        <v>0</v>
      </c>
      <c r="L128" s="21" t="b">
        <f t="shared" si="20"/>
        <v>0</v>
      </c>
      <c r="M128" s="21" t="b">
        <f t="shared" si="21"/>
        <v>0</v>
      </c>
      <c r="N128" s="3" t="s">
        <v>1863</v>
      </c>
      <c r="O128" s="10" t="s">
        <v>1864</v>
      </c>
      <c r="P128" s="3" t="s">
        <v>618</v>
      </c>
      <c r="Q128" s="3" t="s">
        <v>619</v>
      </c>
      <c r="R128" s="3" t="s">
        <v>1865</v>
      </c>
      <c r="S128" s="3" t="s">
        <v>620</v>
      </c>
      <c r="T128" s="3" t="s">
        <v>621</v>
      </c>
      <c r="U128" s="3" t="s">
        <v>51</v>
      </c>
      <c r="V128" s="3" t="s">
        <v>622</v>
      </c>
      <c r="W128" s="4" t="s">
        <v>12</v>
      </c>
      <c r="X128" s="4" t="s">
        <v>2249</v>
      </c>
    </row>
    <row r="129" spans="1:24" s="5" customFormat="1" ht="60" x14ac:dyDescent="0.25">
      <c r="A129" s="3" t="s">
        <v>623</v>
      </c>
      <c r="B129" s="3" t="s">
        <v>2107</v>
      </c>
      <c r="C129" s="21" t="b">
        <f t="shared" si="11"/>
        <v>0</v>
      </c>
      <c r="D129" s="21" t="b">
        <f t="shared" si="12"/>
        <v>0</v>
      </c>
      <c r="E129" s="21" t="b">
        <f t="shared" si="13"/>
        <v>0</v>
      </c>
      <c r="F129" s="21" t="b">
        <f t="shared" si="14"/>
        <v>0</v>
      </c>
      <c r="G129" s="21" t="b">
        <f t="shared" si="15"/>
        <v>0</v>
      </c>
      <c r="H129" s="21" t="b">
        <f t="shared" si="16"/>
        <v>1</v>
      </c>
      <c r="I129" s="21" t="b">
        <f t="shared" si="17"/>
        <v>0</v>
      </c>
      <c r="J129" s="21" t="b">
        <f t="shared" si="18"/>
        <v>0</v>
      </c>
      <c r="K129" s="21" t="b">
        <f t="shared" si="19"/>
        <v>0</v>
      </c>
      <c r="L129" s="21" t="b">
        <f t="shared" si="20"/>
        <v>0</v>
      </c>
      <c r="M129" s="21" t="b">
        <f t="shared" si="21"/>
        <v>0</v>
      </c>
      <c r="N129" s="3" t="s">
        <v>1721</v>
      </c>
      <c r="O129" s="10" t="s">
        <v>1722</v>
      </c>
      <c r="P129" s="3" t="s">
        <v>624</v>
      </c>
      <c r="Q129" s="3" t="s">
        <v>625</v>
      </c>
      <c r="R129" s="3" t="s">
        <v>1723</v>
      </c>
      <c r="S129" s="3" t="s">
        <v>626</v>
      </c>
      <c r="T129" s="3" t="s">
        <v>627</v>
      </c>
      <c r="U129" s="3" t="s">
        <v>301</v>
      </c>
      <c r="V129" s="3" t="s">
        <v>628</v>
      </c>
      <c r="W129" s="4" t="s">
        <v>12</v>
      </c>
      <c r="X129" s="4" t="s">
        <v>2250</v>
      </c>
    </row>
    <row r="130" spans="1:24" s="5" customFormat="1" ht="75" x14ac:dyDescent="0.25">
      <c r="A130" s="3" t="s">
        <v>629</v>
      </c>
      <c r="B130" s="3" t="s">
        <v>2047</v>
      </c>
      <c r="C130" s="21" t="b">
        <f t="shared" ref="C130:C193" si="22">ISNUMBER(SEARCH("Commodity Organization", $B130))</f>
        <v>0</v>
      </c>
      <c r="D130" s="21" t="b">
        <f t="shared" ref="D130:D193" si="23">ISNUMBER(SEARCH("Consultant", $B130))</f>
        <v>0</v>
      </c>
      <c r="E130" s="21" t="b">
        <f t="shared" ref="E130:E193" si="24">ISNUMBER(SEARCH("Developer", $B130))</f>
        <v>0</v>
      </c>
      <c r="F130" s="21" t="b">
        <f t="shared" ref="F130:F193" si="25">ISNUMBER(SEARCH("Energy Service Provider", $B130))</f>
        <v>0</v>
      </c>
      <c r="G130" s="21" t="b">
        <f t="shared" ref="G130:G193" si="26">ISNUMBER(SEARCH("Financing Specialist",$B130))</f>
        <v>0</v>
      </c>
      <c r="H130" s="21" t="b">
        <f t="shared" ref="H130:H193" si="27">ISNUMBER(SEARCH("of Covers", $B130))</f>
        <v>0</v>
      </c>
      <c r="I130" s="21" t="b">
        <f t="shared" ref="I130:I193" si="28">ISNUMBER(SEARCH("of Engines", $B130))</f>
        <v>0</v>
      </c>
      <c r="J130" s="21" t="b">
        <f t="shared" ref="J130:J193" si="29">ISNUMBER(SEARCH("of Components", $B130))</f>
        <v>1</v>
      </c>
      <c r="K130" s="21" t="b">
        <f t="shared" ref="K130:K193" si="30">ISNUMBER(SEARCH("of Tanks", $B130))</f>
        <v>0</v>
      </c>
      <c r="L130" s="21" t="b">
        <f t="shared" ref="L130:L193" si="31">ISNUMBER(SEARCH("Publisher", $B130))</f>
        <v>0</v>
      </c>
      <c r="M130" s="21" t="b">
        <f t="shared" ref="M130:M193" si="32">ISNUMBER(SEARCH("Universi", $B130))</f>
        <v>0</v>
      </c>
      <c r="N130" s="3" t="s">
        <v>2251</v>
      </c>
      <c r="O130" s="10" t="s">
        <v>1866</v>
      </c>
      <c r="P130" s="3" t="s">
        <v>630</v>
      </c>
      <c r="Q130" s="3" t="s">
        <v>631</v>
      </c>
      <c r="R130" s="3" t="s">
        <v>1867</v>
      </c>
      <c r="S130" s="3" t="s">
        <v>632</v>
      </c>
      <c r="T130" s="3" t="s">
        <v>633</v>
      </c>
      <c r="U130" s="3" t="s">
        <v>634</v>
      </c>
      <c r="V130" s="3" t="s">
        <v>635</v>
      </c>
      <c r="W130" s="4" t="s">
        <v>12</v>
      </c>
      <c r="X130" s="4" t="s">
        <v>2252</v>
      </c>
    </row>
    <row r="131" spans="1:24" s="5" customFormat="1" ht="210" x14ac:dyDescent="0.25">
      <c r="A131" s="3" t="s">
        <v>636</v>
      </c>
      <c r="B131" s="3" t="s">
        <v>2047</v>
      </c>
      <c r="C131" s="21" t="b">
        <f t="shared" si="22"/>
        <v>0</v>
      </c>
      <c r="D131" s="21" t="b">
        <f t="shared" si="23"/>
        <v>0</v>
      </c>
      <c r="E131" s="21" t="b">
        <f t="shared" si="24"/>
        <v>0</v>
      </c>
      <c r="F131" s="21" t="b">
        <f t="shared" si="25"/>
        <v>0</v>
      </c>
      <c r="G131" s="21" t="b">
        <f t="shared" si="26"/>
        <v>0</v>
      </c>
      <c r="H131" s="21" t="b">
        <f t="shared" si="27"/>
        <v>0</v>
      </c>
      <c r="I131" s="21" t="b">
        <f t="shared" si="28"/>
        <v>0</v>
      </c>
      <c r="J131" s="21" t="b">
        <f t="shared" si="29"/>
        <v>1</v>
      </c>
      <c r="K131" s="21" t="b">
        <f t="shared" si="30"/>
        <v>0</v>
      </c>
      <c r="L131" s="21" t="b">
        <f t="shared" si="31"/>
        <v>0</v>
      </c>
      <c r="M131" s="21" t="b">
        <f t="shared" si="32"/>
        <v>0</v>
      </c>
      <c r="N131" s="3" t="s">
        <v>1868</v>
      </c>
      <c r="O131" s="10" t="s">
        <v>1869</v>
      </c>
      <c r="P131" s="3" t="s">
        <v>637</v>
      </c>
      <c r="Q131" s="3" t="s">
        <v>638</v>
      </c>
      <c r="R131" s="3" t="s">
        <v>1870</v>
      </c>
      <c r="S131" s="3" t="s">
        <v>639</v>
      </c>
      <c r="T131" s="3" t="s">
        <v>640</v>
      </c>
      <c r="U131" s="3" t="s">
        <v>286</v>
      </c>
      <c r="V131" s="3" t="s">
        <v>641</v>
      </c>
      <c r="W131" s="4" t="s">
        <v>12</v>
      </c>
      <c r="X131" s="4" t="s">
        <v>2253</v>
      </c>
    </row>
    <row r="132" spans="1:24" s="5" customFormat="1" ht="90" x14ac:dyDescent="0.25">
      <c r="A132" s="5" t="s">
        <v>2254</v>
      </c>
      <c r="B132" s="5" t="s">
        <v>2032</v>
      </c>
      <c r="C132" s="21" t="b">
        <f t="shared" si="22"/>
        <v>0</v>
      </c>
      <c r="D132" s="21" t="b">
        <f t="shared" si="23"/>
        <v>0</v>
      </c>
      <c r="E132" s="21" t="b">
        <f t="shared" si="24"/>
        <v>0</v>
      </c>
      <c r="F132" s="21" t="b">
        <f t="shared" si="25"/>
        <v>0</v>
      </c>
      <c r="G132" s="21" t="b">
        <f t="shared" si="26"/>
        <v>0</v>
      </c>
      <c r="H132" s="21" t="b">
        <f t="shared" si="27"/>
        <v>0</v>
      </c>
      <c r="I132" s="21" t="b">
        <f t="shared" si="28"/>
        <v>1</v>
      </c>
      <c r="J132" s="21" t="b">
        <f t="shared" si="29"/>
        <v>0</v>
      </c>
      <c r="K132" s="21" t="b">
        <f t="shared" si="30"/>
        <v>0</v>
      </c>
      <c r="L132" s="21" t="b">
        <f t="shared" si="31"/>
        <v>0</v>
      </c>
      <c r="M132" s="21" t="b">
        <f t="shared" si="32"/>
        <v>0</v>
      </c>
      <c r="N132" s="5" t="s">
        <v>2255</v>
      </c>
      <c r="O132" s="6" t="s">
        <v>1778</v>
      </c>
      <c r="P132" s="6" t="s">
        <v>2256</v>
      </c>
      <c r="Q132" s="5" t="s">
        <v>1779</v>
      </c>
      <c r="R132" s="5" t="s">
        <v>1780</v>
      </c>
      <c r="S132" s="5" t="s">
        <v>2257</v>
      </c>
      <c r="T132" s="5" t="s">
        <v>2258</v>
      </c>
      <c r="U132" s="5" t="s">
        <v>2259</v>
      </c>
      <c r="V132" s="5" t="s">
        <v>2260</v>
      </c>
      <c r="W132" s="4" t="s">
        <v>12</v>
      </c>
      <c r="X132" s="4" t="s">
        <v>1781</v>
      </c>
    </row>
    <row r="133" spans="1:24" s="5" customFormat="1" ht="90" x14ac:dyDescent="0.25">
      <c r="A133" s="5" t="s">
        <v>1782</v>
      </c>
      <c r="B133" s="5" t="s">
        <v>2032</v>
      </c>
      <c r="C133" s="21" t="b">
        <f t="shared" si="22"/>
        <v>0</v>
      </c>
      <c r="D133" s="21" t="b">
        <f t="shared" si="23"/>
        <v>0</v>
      </c>
      <c r="E133" s="21" t="b">
        <f t="shared" si="24"/>
        <v>0</v>
      </c>
      <c r="F133" s="21" t="b">
        <f t="shared" si="25"/>
        <v>0</v>
      </c>
      <c r="G133" s="21" t="b">
        <f t="shared" si="26"/>
        <v>0</v>
      </c>
      <c r="H133" s="21" t="b">
        <f t="shared" si="27"/>
        <v>0</v>
      </c>
      <c r="I133" s="21" t="b">
        <f t="shared" si="28"/>
        <v>1</v>
      </c>
      <c r="J133" s="21" t="b">
        <f t="shared" si="29"/>
        <v>0</v>
      </c>
      <c r="K133" s="21" t="b">
        <f t="shared" si="30"/>
        <v>0</v>
      </c>
      <c r="L133" s="21" t="b">
        <f t="shared" si="31"/>
        <v>0</v>
      </c>
      <c r="M133" s="21" t="b">
        <f t="shared" si="32"/>
        <v>0</v>
      </c>
      <c r="N133" s="5" t="s">
        <v>2261</v>
      </c>
      <c r="O133" s="6" t="s">
        <v>1783</v>
      </c>
      <c r="P133" s="6" t="s">
        <v>2262</v>
      </c>
      <c r="Q133" s="5" t="s">
        <v>1784</v>
      </c>
      <c r="R133" s="5" t="s">
        <v>2263</v>
      </c>
      <c r="S133" s="5" t="s">
        <v>2264</v>
      </c>
      <c r="T133" s="5" t="s">
        <v>2265</v>
      </c>
      <c r="U133" s="5" t="s">
        <v>84</v>
      </c>
      <c r="V133" s="5" t="s">
        <v>2266</v>
      </c>
      <c r="W133" s="4" t="s">
        <v>12</v>
      </c>
      <c r="X133" s="4" t="s">
        <v>1785</v>
      </c>
    </row>
    <row r="134" spans="1:24" s="5" customFormat="1" ht="90" x14ac:dyDescent="0.25">
      <c r="A134" s="3" t="s">
        <v>642</v>
      </c>
      <c r="B134" s="3" t="s">
        <v>2047</v>
      </c>
      <c r="C134" s="21" t="b">
        <f t="shared" si="22"/>
        <v>0</v>
      </c>
      <c r="D134" s="21" t="b">
        <f t="shared" si="23"/>
        <v>0</v>
      </c>
      <c r="E134" s="21" t="b">
        <f t="shared" si="24"/>
        <v>0</v>
      </c>
      <c r="F134" s="21" t="b">
        <f t="shared" si="25"/>
        <v>0</v>
      </c>
      <c r="G134" s="21" t="b">
        <f t="shared" si="26"/>
        <v>0</v>
      </c>
      <c r="H134" s="21" t="b">
        <f t="shared" si="27"/>
        <v>0</v>
      </c>
      <c r="I134" s="21" t="b">
        <f t="shared" si="28"/>
        <v>0</v>
      </c>
      <c r="J134" s="21" t="b">
        <f t="shared" si="29"/>
        <v>1</v>
      </c>
      <c r="K134" s="21" t="b">
        <f t="shared" si="30"/>
        <v>0</v>
      </c>
      <c r="L134" s="21" t="b">
        <f t="shared" si="31"/>
        <v>0</v>
      </c>
      <c r="M134" s="21" t="b">
        <f t="shared" si="32"/>
        <v>0</v>
      </c>
      <c r="N134" s="3" t="s">
        <v>1871</v>
      </c>
      <c r="O134" s="10" t="s">
        <v>2267</v>
      </c>
      <c r="P134" s="3" t="s">
        <v>643</v>
      </c>
      <c r="Q134" s="3" t="s">
        <v>644</v>
      </c>
      <c r="R134" s="3" t="s">
        <v>1872</v>
      </c>
      <c r="S134" s="3" t="s">
        <v>645</v>
      </c>
      <c r="T134" s="3" t="s">
        <v>646</v>
      </c>
      <c r="U134" s="3" t="s">
        <v>262</v>
      </c>
      <c r="V134" s="3" t="s">
        <v>647</v>
      </c>
      <c r="W134" s="4" t="s">
        <v>12</v>
      </c>
      <c r="X134" s="4" t="s">
        <v>2268</v>
      </c>
    </row>
    <row r="135" spans="1:24" s="5" customFormat="1" ht="90" x14ac:dyDescent="0.25">
      <c r="A135" s="3" t="s">
        <v>648</v>
      </c>
      <c r="B135" s="3" t="s">
        <v>2047</v>
      </c>
      <c r="C135" s="21" t="b">
        <f t="shared" si="22"/>
        <v>0</v>
      </c>
      <c r="D135" s="21" t="b">
        <f t="shared" si="23"/>
        <v>0</v>
      </c>
      <c r="E135" s="21" t="b">
        <f t="shared" si="24"/>
        <v>0</v>
      </c>
      <c r="F135" s="21" t="b">
        <f t="shared" si="25"/>
        <v>0</v>
      </c>
      <c r="G135" s="21" t="b">
        <f t="shared" si="26"/>
        <v>0</v>
      </c>
      <c r="H135" s="21" t="b">
        <f t="shared" si="27"/>
        <v>0</v>
      </c>
      <c r="I135" s="21" t="b">
        <f t="shared" si="28"/>
        <v>0</v>
      </c>
      <c r="J135" s="21" t="b">
        <f t="shared" si="29"/>
        <v>1</v>
      </c>
      <c r="K135" s="21" t="b">
        <f t="shared" si="30"/>
        <v>0</v>
      </c>
      <c r="L135" s="21" t="b">
        <f t="shared" si="31"/>
        <v>0</v>
      </c>
      <c r="M135" s="21" t="b">
        <f t="shared" si="32"/>
        <v>0</v>
      </c>
      <c r="N135" s="3" t="s">
        <v>1874</v>
      </c>
      <c r="O135" s="10" t="s">
        <v>1875</v>
      </c>
      <c r="P135" s="3" t="s">
        <v>649</v>
      </c>
      <c r="Q135" s="3" t="s">
        <v>650</v>
      </c>
      <c r="R135" s="3" t="s">
        <v>1873</v>
      </c>
      <c r="S135" s="3" t="s">
        <v>651</v>
      </c>
      <c r="T135" s="3" t="s">
        <v>652</v>
      </c>
      <c r="U135" s="3" t="s">
        <v>43</v>
      </c>
      <c r="V135" s="3" t="s">
        <v>653</v>
      </c>
      <c r="W135" s="4" t="s">
        <v>12</v>
      </c>
      <c r="X135" s="4" t="s">
        <v>2269</v>
      </c>
    </row>
    <row r="136" spans="1:24" s="5" customFormat="1" ht="45" x14ac:dyDescent="0.25">
      <c r="A136" s="4" t="s">
        <v>2270</v>
      </c>
      <c r="B136" s="4" t="s">
        <v>2042</v>
      </c>
      <c r="C136" s="21" t="b">
        <f t="shared" si="22"/>
        <v>0</v>
      </c>
      <c r="D136" s="21" t="b">
        <f t="shared" si="23"/>
        <v>0</v>
      </c>
      <c r="E136" s="21" t="b">
        <f t="shared" si="24"/>
        <v>1</v>
      </c>
      <c r="F136" s="21" t="b">
        <f t="shared" si="25"/>
        <v>0</v>
      </c>
      <c r="G136" s="21" t="b">
        <f t="shared" si="26"/>
        <v>0</v>
      </c>
      <c r="H136" s="21" t="b">
        <f t="shared" si="27"/>
        <v>0</v>
      </c>
      <c r="I136" s="21" t="b">
        <f t="shared" si="28"/>
        <v>0</v>
      </c>
      <c r="J136" s="21" t="b">
        <f t="shared" si="29"/>
        <v>0</v>
      </c>
      <c r="K136" s="21" t="b">
        <f t="shared" si="30"/>
        <v>0</v>
      </c>
      <c r="L136" s="21" t="b">
        <f t="shared" si="31"/>
        <v>0</v>
      </c>
      <c r="M136" s="21" t="b">
        <f t="shared" si="32"/>
        <v>0</v>
      </c>
      <c r="N136" s="5" t="s">
        <v>2271</v>
      </c>
      <c r="O136" s="6" t="s">
        <v>1562</v>
      </c>
      <c r="P136" s="5" t="s">
        <v>2272</v>
      </c>
      <c r="Q136" s="5" t="s">
        <v>1563</v>
      </c>
      <c r="R136" s="5" t="s">
        <v>1563</v>
      </c>
      <c r="S136" s="5" t="s">
        <v>2273</v>
      </c>
      <c r="T136" s="5" t="s">
        <v>1381</v>
      </c>
      <c r="U136" s="5" t="s">
        <v>35</v>
      </c>
      <c r="V136" s="5" t="s">
        <v>1564</v>
      </c>
      <c r="W136" s="4" t="s">
        <v>12</v>
      </c>
      <c r="X136" s="4" t="s">
        <v>2274</v>
      </c>
    </row>
    <row r="137" spans="1:24" s="5" customFormat="1" ht="90" x14ac:dyDescent="0.25">
      <c r="A137" s="3" t="s">
        <v>654</v>
      </c>
      <c r="B137" s="3" t="s">
        <v>2047</v>
      </c>
      <c r="C137" s="21" t="b">
        <f t="shared" si="22"/>
        <v>0</v>
      </c>
      <c r="D137" s="21" t="b">
        <f t="shared" si="23"/>
        <v>0</v>
      </c>
      <c r="E137" s="21" t="b">
        <f t="shared" si="24"/>
        <v>0</v>
      </c>
      <c r="F137" s="21" t="b">
        <f t="shared" si="25"/>
        <v>0</v>
      </c>
      <c r="G137" s="21" t="b">
        <f t="shared" si="26"/>
        <v>0</v>
      </c>
      <c r="H137" s="21" t="b">
        <f t="shared" si="27"/>
        <v>0</v>
      </c>
      <c r="I137" s="21" t="b">
        <f t="shared" si="28"/>
        <v>0</v>
      </c>
      <c r="J137" s="21" t="b">
        <f t="shared" si="29"/>
        <v>1</v>
      </c>
      <c r="K137" s="21" t="b">
        <f t="shared" si="30"/>
        <v>0</v>
      </c>
      <c r="L137" s="21" t="b">
        <f t="shared" si="31"/>
        <v>0</v>
      </c>
      <c r="M137" s="21" t="b">
        <f t="shared" si="32"/>
        <v>0</v>
      </c>
      <c r="N137" s="3" t="s">
        <v>1877</v>
      </c>
      <c r="O137" s="10" t="s">
        <v>1878</v>
      </c>
      <c r="P137" s="3" t="s">
        <v>655</v>
      </c>
      <c r="Q137" s="3" t="s">
        <v>650</v>
      </c>
      <c r="R137" s="3"/>
      <c r="S137" s="3" t="s">
        <v>656</v>
      </c>
      <c r="T137" s="3" t="s">
        <v>657</v>
      </c>
      <c r="U137" s="3" t="s">
        <v>658</v>
      </c>
      <c r="V137" s="3" t="s">
        <v>659</v>
      </c>
      <c r="W137" s="4" t="s">
        <v>12</v>
      </c>
      <c r="X137" s="4" t="s">
        <v>2275</v>
      </c>
    </row>
    <row r="138" spans="1:24" s="5" customFormat="1" ht="60" x14ac:dyDescent="0.25">
      <c r="A138" s="3" t="s">
        <v>660</v>
      </c>
      <c r="B138" s="3" t="s">
        <v>2042</v>
      </c>
      <c r="C138" s="21" t="b">
        <f t="shared" si="22"/>
        <v>0</v>
      </c>
      <c r="D138" s="21" t="b">
        <f t="shared" si="23"/>
        <v>0</v>
      </c>
      <c r="E138" s="21" t="b">
        <f t="shared" si="24"/>
        <v>1</v>
      </c>
      <c r="F138" s="21" t="b">
        <f t="shared" si="25"/>
        <v>0</v>
      </c>
      <c r="G138" s="21" t="b">
        <f t="shared" si="26"/>
        <v>0</v>
      </c>
      <c r="H138" s="21" t="b">
        <f t="shared" si="27"/>
        <v>0</v>
      </c>
      <c r="I138" s="21" t="b">
        <f t="shared" si="28"/>
        <v>0</v>
      </c>
      <c r="J138" s="21" t="b">
        <f t="shared" si="29"/>
        <v>0</v>
      </c>
      <c r="K138" s="21" t="b">
        <f t="shared" si="30"/>
        <v>0</v>
      </c>
      <c r="L138" s="21" t="b">
        <f t="shared" si="31"/>
        <v>0</v>
      </c>
      <c r="M138" s="21" t="b">
        <f t="shared" si="32"/>
        <v>0</v>
      </c>
      <c r="N138" s="3" t="s">
        <v>1565</v>
      </c>
      <c r="O138" s="10" t="s">
        <v>2276</v>
      </c>
      <c r="P138" s="3"/>
      <c r="Q138" s="3" t="s">
        <v>661</v>
      </c>
      <c r="R138" s="3" t="s">
        <v>1566</v>
      </c>
      <c r="S138" s="3" t="s">
        <v>662</v>
      </c>
      <c r="T138" s="3" t="s">
        <v>663</v>
      </c>
      <c r="U138" s="3" t="s">
        <v>10</v>
      </c>
      <c r="V138" s="3" t="s">
        <v>664</v>
      </c>
      <c r="W138" s="4" t="s">
        <v>12</v>
      </c>
      <c r="X138" s="4" t="s">
        <v>665</v>
      </c>
    </row>
    <row r="139" spans="1:24" s="5" customFormat="1" ht="135" x14ac:dyDescent="0.25">
      <c r="A139" s="5" t="s">
        <v>2277</v>
      </c>
      <c r="B139" s="5" t="s">
        <v>2047</v>
      </c>
      <c r="C139" s="21" t="b">
        <f t="shared" si="22"/>
        <v>0</v>
      </c>
      <c r="D139" s="21" t="b">
        <f t="shared" si="23"/>
        <v>0</v>
      </c>
      <c r="E139" s="21" t="b">
        <f t="shared" si="24"/>
        <v>0</v>
      </c>
      <c r="F139" s="21" t="b">
        <f t="shared" si="25"/>
        <v>0</v>
      </c>
      <c r="G139" s="21" t="b">
        <f t="shared" si="26"/>
        <v>0</v>
      </c>
      <c r="H139" s="21" t="b">
        <f t="shared" si="27"/>
        <v>0</v>
      </c>
      <c r="I139" s="21" t="b">
        <f t="shared" si="28"/>
        <v>0</v>
      </c>
      <c r="J139" s="21" t="b">
        <f t="shared" si="29"/>
        <v>1</v>
      </c>
      <c r="K139" s="21" t="b">
        <f t="shared" si="30"/>
        <v>0</v>
      </c>
      <c r="L139" s="21" t="b">
        <f t="shared" si="31"/>
        <v>0</v>
      </c>
      <c r="M139" s="21" t="b">
        <f t="shared" si="32"/>
        <v>0</v>
      </c>
      <c r="N139" s="5" t="s">
        <v>1876</v>
      </c>
      <c r="O139" s="6" t="s">
        <v>2278</v>
      </c>
      <c r="P139" s="5" t="s">
        <v>2279</v>
      </c>
      <c r="Q139" s="5" t="s">
        <v>1879</v>
      </c>
      <c r="R139" s="5" t="s">
        <v>2280</v>
      </c>
      <c r="S139" s="5" t="s">
        <v>1880</v>
      </c>
      <c r="T139" s="5" t="s">
        <v>1881</v>
      </c>
      <c r="U139" s="5" t="s">
        <v>1882</v>
      </c>
      <c r="V139" s="5" t="s">
        <v>2281</v>
      </c>
      <c r="W139" s="4" t="s">
        <v>12</v>
      </c>
      <c r="X139" s="4" t="s">
        <v>1883</v>
      </c>
    </row>
    <row r="140" spans="1:24" s="5" customFormat="1" ht="30" x14ac:dyDescent="0.25">
      <c r="A140" s="3" t="s">
        <v>2282</v>
      </c>
      <c r="B140" s="3" t="s">
        <v>2036</v>
      </c>
      <c r="C140" s="21" t="b">
        <f t="shared" si="22"/>
        <v>0</v>
      </c>
      <c r="D140" s="21" t="b">
        <f t="shared" si="23"/>
        <v>1</v>
      </c>
      <c r="E140" s="21" t="b">
        <f t="shared" si="24"/>
        <v>0</v>
      </c>
      <c r="F140" s="21" t="b">
        <f t="shared" si="25"/>
        <v>0</v>
      </c>
      <c r="G140" s="21" t="b">
        <f t="shared" si="26"/>
        <v>0</v>
      </c>
      <c r="H140" s="21" t="b">
        <f t="shared" si="27"/>
        <v>0</v>
      </c>
      <c r="I140" s="21" t="b">
        <f t="shared" si="28"/>
        <v>0</v>
      </c>
      <c r="J140" s="21" t="b">
        <f t="shared" si="29"/>
        <v>0</v>
      </c>
      <c r="K140" s="21" t="b">
        <f t="shared" si="30"/>
        <v>0</v>
      </c>
      <c r="L140" s="21" t="b">
        <f t="shared" si="31"/>
        <v>0</v>
      </c>
      <c r="M140" s="21" t="b">
        <f t="shared" si="32"/>
        <v>0</v>
      </c>
      <c r="N140" s="3" t="s">
        <v>1337</v>
      </c>
      <c r="O140" s="10" t="s">
        <v>1338</v>
      </c>
      <c r="P140" s="3" t="s">
        <v>2283</v>
      </c>
      <c r="Q140" s="3" t="s">
        <v>666</v>
      </c>
      <c r="R140" s="3"/>
      <c r="S140" s="3" t="s">
        <v>667</v>
      </c>
      <c r="T140" s="3" t="s">
        <v>668</v>
      </c>
      <c r="U140" s="3" t="s">
        <v>162</v>
      </c>
      <c r="V140" s="3" t="s">
        <v>2284</v>
      </c>
      <c r="W140" s="4" t="s">
        <v>12</v>
      </c>
      <c r="X140" s="4" t="s">
        <v>669</v>
      </c>
    </row>
    <row r="141" spans="1:24" s="5" customFormat="1" ht="120" x14ac:dyDescent="0.25">
      <c r="A141" s="3" t="s">
        <v>670</v>
      </c>
      <c r="B141" s="3" t="s">
        <v>2047</v>
      </c>
      <c r="C141" s="21" t="b">
        <f t="shared" si="22"/>
        <v>0</v>
      </c>
      <c r="D141" s="21" t="b">
        <f t="shared" si="23"/>
        <v>0</v>
      </c>
      <c r="E141" s="21" t="b">
        <f t="shared" si="24"/>
        <v>0</v>
      </c>
      <c r="F141" s="21" t="b">
        <f t="shared" si="25"/>
        <v>0</v>
      </c>
      <c r="G141" s="21" t="b">
        <f t="shared" si="26"/>
        <v>0</v>
      </c>
      <c r="H141" s="21" t="b">
        <f t="shared" si="27"/>
        <v>0</v>
      </c>
      <c r="I141" s="21" t="b">
        <f t="shared" si="28"/>
        <v>0</v>
      </c>
      <c r="J141" s="21" t="b">
        <f t="shared" si="29"/>
        <v>1</v>
      </c>
      <c r="K141" s="21" t="b">
        <f t="shared" si="30"/>
        <v>0</v>
      </c>
      <c r="L141" s="21" t="b">
        <f t="shared" si="31"/>
        <v>0</v>
      </c>
      <c r="M141" s="21" t="b">
        <f t="shared" si="32"/>
        <v>0</v>
      </c>
      <c r="N141" s="3" t="s">
        <v>2285</v>
      </c>
      <c r="O141" s="10" t="s">
        <v>1884</v>
      </c>
      <c r="P141" s="3" t="s">
        <v>671</v>
      </c>
      <c r="Q141" s="3" t="s">
        <v>672</v>
      </c>
      <c r="R141" s="3" t="s">
        <v>2286</v>
      </c>
      <c r="S141" s="3" t="s">
        <v>673</v>
      </c>
      <c r="T141" s="3" t="s">
        <v>674</v>
      </c>
      <c r="U141" s="3" t="s">
        <v>301</v>
      </c>
      <c r="V141" s="3" t="s">
        <v>675</v>
      </c>
      <c r="W141" s="4" t="s">
        <v>12</v>
      </c>
      <c r="X141" s="4" t="s">
        <v>676</v>
      </c>
    </row>
    <row r="142" spans="1:24" s="5" customFormat="1" ht="60" x14ac:dyDescent="0.25">
      <c r="A142" s="5" t="s">
        <v>677</v>
      </c>
      <c r="B142" s="5" t="s">
        <v>2042</v>
      </c>
      <c r="C142" s="21" t="b">
        <f t="shared" si="22"/>
        <v>0</v>
      </c>
      <c r="D142" s="21" t="b">
        <f t="shared" si="23"/>
        <v>0</v>
      </c>
      <c r="E142" s="21" t="b">
        <f t="shared" si="24"/>
        <v>1</v>
      </c>
      <c r="F142" s="21" t="b">
        <f t="shared" si="25"/>
        <v>0</v>
      </c>
      <c r="G142" s="21" t="b">
        <f t="shared" si="26"/>
        <v>0</v>
      </c>
      <c r="H142" s="21" t="b">
        <f t="shared" si="27"/>
        <v>0</v>
      </c>
      <c r="I142" s="21" t="b">
        <f t="shared" si="28"/>
        <v>0</v>
      </c>
      <c r="J142" s="21" t="b">
        <f t="shared" si="29"/>
        <v>0</v>
      </c>
      <c r="K142" s="21" t="b">
        <f t="shared" si="30"/>
        <v>0</v>
      </c>
      <c r="L142" s="21" t="b">
        <f t="shared" si="31"/>
        <v>0</v>
      </c>
      <c r="M142" s="21" t="b">
        <f t="shared" si="32"/>
        <v>0</v>
      </c>
      <c r="N142" s="5" t="s">
        <v>1567</v>
      </c>
      <c r="O142" s="6" t="s">
        <v>1568</v>
      </c>
      <c r="P142" s="6" t="s">
        <v>678</v>
      </c>
      <c r="Q142" s="5" t="s">
        <v>679</v>
      </c>
      <c r="S142" s="5" t="s">
        <v>680</v>
      </c>
      <c r="T142" s="5" t="s">
        <v>681</v>
      </c>
      <c r="U142" s="5" t="s">
        <v>682</v>
      </c>
      <c r="V142" s="3" t="s">
        <v>683</v>
      </c>
      <c r="W142" s="4" t="s">
        <v>12</v>
      </c>
      <c r="X142" s="4" t="s">
        <v>684</v>
      </c>
    </row>
    <row r="143" spans="1:24" s="5" customFormat="1" ht="105" x14ac:dyDescent="0.25">
      <c r="A143" s="5" t="s">
        <v>685</v>
      </c>
      <c r="B143" s="5" t="s">
        <v>2047</v>
      </c>
      <c r="C143" s="21" t="b">
        <f t="shared" si="22"/>
        <v>0</v>
      </c>
      <c r="D143" s="21" t="b">
        <f t="shared" si="23"/>
        <v>0</v>
      </c>
      <c r="E143" s="21" t="b">
        <f t="shared" si="24"/>
        <v>0</v>
      </c>
      <c r="F143" s="21" t="b">
        <f t="shared" si="25"/>
        <v>0</v>
      </c>
      <c r="G143" s="21" t="b">
        <f t="shared" si="26"/>
        <v>0</v>
      </c>
      <c r="H143" s="21" t="b">
        <f t="shared" si="27"/>
        <v>0</v>
      </c>
      <c r="I143" s="21" t="b">
        <f t="shared" si="28"/>
        <v>0</v>
      </c>
      <c r="J143" s="21" t="b">
        <f t="shared" si="29"/>
        <v>1</v>
      </c>
      <c r="K143" s="21" t="b">
        <f t="shared" si="30"/>
        <v>0</v>
      </c>
      <c r="L143" s="21" t="b">
        <f t="shared" si="31"/>
        <v>0</v>
      </c>
      <c r="M143" s="21" t="b">
        <f t="shared" si="32"/>
        <v>0</v>
      </c>
      <c r="N143" s="5" t="s">
        <v>2068</v>
      </c>
      <c r="O143" s="6" t="s">
        <v>1885</v>
      </c>
      <c r="P143" s="6" t="s">
        <v>686</v>
      </c>
      <c r="Q143" s="5" t="s">
        <v>1886</v>
      </c>
      <c r="R143" s="5" t="s">
        <v>1887</v>
      </c>
      <c r="S143" s="5" t="s">
        <v>687</v>
      </c>
      <c r="T143" s="5" t="s">
        <v>688</v>
      </c>
      <c r="V143" s="3" t="s">
        <v>689</v>
      </c>
      <c r="W143" s="4" t="s">
        <v>690</v>
      </c>
      <c r="X143" s="4" t="s">
        <v>2023</v>
      </c>
    </row>
    <row r="144" spans="1:24" s="5" customFormat="1" ht="30" x14ac:dyDescent="0.25">
      <c r="A144" s="3" t="s">
        <v>2287</v>
      </c>
      <c r="B144" s="3" t="s">
        <v>2032</v>
      </c>
      <c r="C144" s="21" t="b">
        <f t="shared" si="22"/>
        <v>0</v>
      </c>
      <c r="D144" s="21" t="b">
        <f t="shared" si="23"/>
        <v>0</v>
      </c>
      <c r="E144" s="21" t="b">
        <f t="shared" si="24"/>
        <v>0</v>
      </c>
      <c r="F144" s="21" t="b">
        <f t="shared" si="25"/>
        <v>0</v>
      </c>
      <c r="G144" s="21" t="b">
        <f t="shared" si="26"/>
        <v>0</v>
      </c>
      <c r="H144" s="21" t="b">
        <f t="shared" si="27"/>
        <v>0</v>
      </c>
      <c r="I144" s="21" t="b">
        <f t="shared" si="28"/>
        <v>1</v>
      </c>
      <c r="J144" s="21" t="b">
        <f t="shared" si="29"/>
        <v>0</v>
      </c>
      <c r="K144" s="21" t="b">
        <f t="shared" si="30"/>
        <v>0</v>
      </c>
      <c r="L144" s="21" t="b">
        <f t="shared" si="31"/>
        <v>0</v>
      </c>
      <c r="M144" s="21" t="b">
        <f t="shared" si="32"/>
        <v>0</v>
      </c>
      <c r="N144" s="3" t="s">
        <v>1786</v>
      </c>
      <c r="O144" s="10" t="s">
        <v>1787</v>
      </c>
      <c r="P144" s="3" t="s">
        <v>2288</v>
      </c>
      <c r="Q144" s="3" t="s">
        <v>1788</v>
      </c>
      <c r="R144" s="3" t="s">
        <v>1789</v>
      </c>
      <c r="S144" s="3" t="s">
        <v>2289</v>
      </c>
      <c r="T144" s="3" t="s">
        <v>2290</v>
      </c>
      <c r="U144" s="3" t="s">
        <v>560</v>
      </c>
      <c r="V144" s="3" t="s">
        <v>2291</v>
      </c>
      <c r="W144" s="4" t="s">
        <v>12</v>
      </c>
      <c r="X144" s="4" t="s">
        <v>1790</v>
      </c>
    </row>
    <row r="145" spans="1:24" s="5" customFormat="1" ht="150" x14ac:dyDescent="0.25">
      <c r="A145" s="5" t="s">
        <v>1888</v>
      </c>
      <c r="B145" s="5" t="s">
        <v>2047</v>
      </c>
      <c r="C145" s="21" t="b">
        <f t="shared" si="22"/>
        <v>0</v>
      </c>
      <c r="D145" s="21" t="b">
        <f t="shared" si="23"/>
        <v>0</v>
      </c>
      <c r="E145" s="21" t="b">
        <f t="shared" si="24"/>
        <v>0</v>
      </c>
      <c r="F145" s="21" t="b">
        <f t="shared" si="25"/>
        <v>0</v>
      </c>
      <c r="G145" s="21" t="b">
        <f t="shared" si="26"/>
        <v>0</v>
      </c>
      <c r="H145" s="21" t="b">
        <f t="shared" si="27"/>
        <v>0</v>
      </c>
      <c r="I145" s="21" t="b">
        <f t="shared" si="28"/>
        <v>0</v>
      </c>
      <c r="J145" s="21" t="b">
        <f t="shared" si="29"/>
        <v>1</v>
      </c>
      <c r="K145" s="21" t="b">
        <f t="shared" si="30"/>
        <v>0</v>
      </c>
      <c r="L145" s="21" t="b">
        <f t="shared" si="31"/>
        <v>0</v>
      </c>
      <c r="M145" s="21" t="b">
        <f t="shared" si="32"/>
        <v>0</v>
      </c>
      <c r="N145" s="5" t="s">
        <v>1889</v>
      </c>
      <c r="O145" s="6" t="s">
        <v>1890</v>
      </c>
      <c r="P145" s="6" t="s">
        <v>2292</v>
      </c>
      <c r="Q145" s="5" t="s">
        <v>1891</v>
      </c>
      <c r="R145" s="5" t="s">
        <v>1892</v>
      </c>
      <c r="S145" s="5" t="s">
        <v>2293</v>
      </c>
      <c r="T145" s="5" t="s">
        <v>1893</v>
      </c>
      <c r="U145" s="5" t="s">
        <v>35</v>
      </c>
      <c r="V145" s="5" t="s">
        <v>2294</v>
      </c>
      <c r="W145" s="4" t="s">
        <v>12</v>
      </c>
      <c r="X145" s="4" t="s">
        <v>1894</v>
      </c>
    </row>
    <row r="146" spans="1:24" s="5" customFormat="1" ht="120" x14ac:dyDescent="0.25">
      <c r="A146" s="4" t="s">
        <v>691</v>
      </c>
      <c r="B146" s="4" t="s">
        <v>2036</v>
      </c>
      <c r="C146" s="21" t="b">
        <f t="shared" si="22"/>
        <v>0</v>
      </c>
      <c r="D146" s="21" t="b">
        <f t="shared" si="23"/>
        <v>1</v>
      </c>
      <c r="E146" s="21" t="b">
        <f t="shared" si="24"/>
        <v>0</v>
      </c>
      <c r="F146" s="21" t="b">
        <f t="shared" si="25"/>
        <v>0</v>
      </c>
      <c r="G146" s="21" t="b">
        <f t="shared" si="26"/>
        <v>0</v>
      </c>
      <c r="H146" s="21" t="b">
        <f t="shared" si="27"/>
        <v>0</v>
      </c>
      <c r="I146" s="21" t="b">
        <f t="shared" si="28"/>
        <v>0</v>
      </c>
      <c r="J146" s="21" t="b">
        <f t="shared" si="29"/>
        <v>0</v>
      </c>
      <c r="K146" s="21" t="b">
        <f t="shared" si="30"/>
        <v>0</v>
      </c>
      <c r="L146" s="21" t="b">
        <f t="shared" si="31"/>
        <v>0</v>
      </c>
      <c r="M146" s="21" t="b">
        <f t="shared" si="32"/>
        <v>0</v>
      </c>
      <c r="N146" s="5" t="s">
        <v>2295</v>
      </c>
      <c r="O146" s="6" t="s">
        <v>1339</v>
      </c>
      <c r="P146" s="6" t="s">
        <v>692</v>
      </c>
      <c r="Q146" s="5" t="s">
        <v>693</v>
      </c>
      <c r="R146" s="18" t="s">
        <v>1340</v>
      </c>
      <c r="S146" s="5" t="s">
        <v>694</v>
      </c>
      <c r="T146" s="5" t="s">
        <v>695</v>
      </c>
      <c r="U146" s="5" t="s">
        <v>262</v>
      </c>
      <c r="V146" s="5" t="s">
        <v>696</v>
      </c>
      <c r="W146" s="4" t="s">
        <v>12</v>
      </c>
      <c r="X146" s="4" t="s">
        <v>2296</v>
      </c>
    </row>
    <row r="147" spans="1:24" s="5" customFormat="1" ht="45" x14ac:dyDescent="0.25">
      <c r="A147" s="3" t="s">
        <v>697</v>
      </c>
      <c r="B147" s="3" t="s">
        <v>2107</v>
      </c>
      <c r="C147" s="21" t="b">
        <f t="shared" si="22"/>
        <v>0</v>
      </c>
      <c r="D147" s="21" t="b">
        <f t="shared" si="23"/>
        <v>0</v>
      </c>
      <c r="E147" s="21" t="b">
        <f t="shared" si="24"/>
        <v>0</v>
      </c>
      <c r="F147" s="21" t="b">
        <f t="shared" si="25"/>
        <v>0</v>
      </c>
      <c r="G147" s="21" t="b">
        <f t="shared" si="26"/>
        <v>0</v>
      </c>
      <c r="H147" s="21" t="b">
        <f t="shared" si="27"/>
        <v>1</v>
      </c>
      <c r="I147" s="21" t="b">
        <f t="shared" si="28"/>
        <v>0</v>
      </c>
      <c r="J147" s="21" t="b">
        <f t="shared" si="29"/>
        <v>0</v>
      </c>
      <c r="K147" s="21" t="b">
        <f t="shared" si="30"/>
        <v>0</v>
      </c>
      <c r="L147" s="21" t="b">
        <f t="shared" si="31"/>
        <v>0</v>
      </c>
      <c r="M147" s="21" t="b">
        <f t="shared" si="32"/>
        <v>0</v>
      </c>
      <c r="N147" s="3" t="s">
        <v>2068</v>
      </c>
      <c r="O147" s="10" t="s">
        <v>1724</v>
      </c>
      <c r="P147" s="3" t="s">
        <v>698</v>
      </c>
      <c r="Q147" s="3" t="s">
        <v>699</v>
      </c>
      <c r="R147" s="3" t="s">
        <v>1725</v>
      </c>
      <c r="S147" s="3" t="s">
        <v>700</v>
      </c>
      <c r="T147" s="3" t="s">
        <v>103</v>
      </c>
      <c r="U147" s="3" t="s">
        <v>35</v>
      </c>
      <c r="V147" s="3" t="s">
        <v>104</v>
      </c>
      <c r="W147" s="4" t="s">
        <v>12</v>
      </c>
      <c r="X147" s="4" t="s">
        <v>701</v>
      </c>
    </row>
    <row r="148" spans="1:24" s="5" customFormat="1" ht="60" x14ac:dyDescent="0.25">
      <c r="A148" s="3" t="s">
        <v>702</v>
      </c>
      <c r="B148" s="3" t="s">
        <v>2032</v>
      </c>
      <c r="C148" s="21" t="b">
        <f t="shared" si="22"/>
        <v>0</v>
      </c>
      <c r="D148" s="21" t="b">
        <f t="shared" si="23"/>
        <v>0</v>
      </c>
      <c r="E148" s="21" t="b">
        <f t="shared" si="24"/>
        <v>0</v>
      </c>
      <c r="F148" s="21" t="b">
        <f t="shared" si="25"/>
        <v>0</v>
      </c>
      <c r="G148" s="21" t="b">
        <f t="shared" si="26"/>
        <v>0</v>
      </c>
      <c r="H148" s="21" t="b">
        <f t="shared" si="27"/>
        <v>0</v>
      </c>
      <c r="I148" s="21" t="b">
        <f t="shared" si="28"/>
        <v>1</v>
      </c>
      <c r="J148" s="21" t="b">
        <f t="shared" si="29"/>
        <v>0</v>
      </c>
      <c r="K148" s="21" t="b">
        <f t="shared" si="30"/>
        <v>0</v>
      </c>
      <c r="L148" s="21" t="b">
        <f t="shared" si="31"/>
        <v>0</v>
      </c>
      <c r="M148" s="21" t="b">
        <f t="shared" si="32"/>
        <v>0</v>
      </c>
      <c r="N148" s="3" t="s">
        <v>2297</v>
      </c>
      <c r="O148" s="10" t="s">
        <v>1791</v>
      </c>
      <c r="P148" s="3" t="s">
        <v>703</v>
      </c>
      <c r="Q148" s="3" t="s">
        <v>704</v>
      </c>
      <c r="R148" s="3"/>
      <c r="S148" s="3" t="s">
        <v>705</v>
      </c>
      <c r="T148" s="3" t="s">
        <v>523</v>
      </c>
      <c r="U148" s="3" t="s">
        <v>466</v>
      </c>
      <c r="V148" s="3" t="s">
        <v>706</v>
      </c>
      <c r="W148" s="4" t="s">
        <v>12</v>
      </c>
      <c r="X148" s="4" t="s">
        <v>707</v>
      </c>
    </row>
    <row r="149" spans="1:24" s="5" customFormat="1" ht="45" x14ac:dyDescent="0.25">
      <c r="A149" s="3" t="s">
        <v>708</v>
      </c>
      <c r="B149" s="3" t="s">
        <v>2036</v>
      </c>
      <c r="C149" s="21" t="b">
        <f t="shared" si="22"/>
        <v>0</v>
      </c>
      <c r="D149" s="21" t="b">
        <f t="shared" si="23"/>
        <v>1</v>
      </c>
      <c r="E149" s="21" t="b">
        <f t="shared" si="24"/>
        <v>0</v>
      </c>
      <c r="F149" s="21" t="b">
        <f t="shared" si="25"/>
        <v>0</v>
      </c>
      <c r="G149" s="21" t="b">
        <f t="shared" si="26"/>
        <v>0</v>
      </c>
      <c r="H149" s="21" t="b">
        <f t="shared" si="27"/>
        <v>0</v>
      </c>
      <c r="I149" s="21" t="b">
        <f t="shared" si="28"/>
        <v>0</v>
      </c>
      <c r="J149" s="21" t="b">
        <f t="shared" si="29"/>
        <v>0</v>
      </c>
      <c r="K149" s="21" t="b">
        <f t="shared" si="30"/>
        <v>0</v>
      </c>
      <c r="L149" s="21" t="b">
        <f t="shared" si="31"/>
        <v>0</v>
      </c>
      <c r="M149" s="21" t="b">
        <f t="shared" si="32"/>
        <v>0</v>
      </c>
      <c r="N149" s="3" t="s">
        <v>1341</v>
      </c>
      <c r="O149" s="10" t="s">
        <v>1342</v>
      </c>
      <c r="P149" s="3"/>
      <c r="Q149" s="3" t="s">
        <v>709</v>
      </c>
      <c r="R149" s="3"/>
      <c r="S149" s="3" t="s">
        <v>710</v>
      </c>
      <c r="T149" s="3" t="s">
        <v>711</v>
      </c>
      <c r="U149" s="3" t="s">
        <v>712</v>
      </c>
      <c r="V149" s="3" t="s">
        <v>713</v>
      </c>
      <c r="W149" s="4" t="s">
        <v>12</v>
      </c>
      <c r="X149" s="4" t="s">
        <v>714</v>
      </c>
    </row>
    <row r="150" spans="1:24" s="5" customFormat="1" ht="105" x14ac:dyDescent="0.25">
      <c r="A150" s="3" t="s">
        <v>715</v>
      </c>
      <c r="B150" s="3" t="s">
        <v>2047</v>
      </c>
      <c r="C150" s="21" t="b">
        <f t="shared" si="22"/>
        <v>0</v>
      </c>
      <c r="D150" s="21" t="b">
        <f t="shared" si="23"/>
        <v>0</v>
      </c>
      <c r="E150" s="21" t="b">
        <f t="shared" si="24"/>
        <v>0</v>
      </c>
      <c r="F150" s="21" t="b">
        <f t="shared" si="25"/>
        <v>0</v>
      </c>
      <c r="G150" s="21" t="b">
        <f t="shared" si="26"/>
        <v>0</v>
      </c>
      <c r="H150" s="21" t="b">
        <f t="shared" si="27"/>
        <v>0</v>
      </c>
      <c r="I150" s="21" t="b">
        <f t="shared" si="28"/>
        <v>0</v>
      </c>
      <c r="J150" s="21" t="b">
        <f t="shared" si="29"/>
        <v>1</v>
      </c>
      <c r="K150" s="21" t="b">
        <f t="shared" si="30"/>
        <v>0</v>
      </c>
      <c r="L150" s="21" t="b">
        <f t="shared" si="31"/>
        <v>0</v>
      </c>
      <c r="M150" s="21" t="b">
        <f t="shared" si="32"/>
        <v>0</v>
      </c>
      <c r="N150" s="3" t="s">
        <v>1895</v>
      </c>
      <c r="O150" s="10" t="s">
        <v>1896</v>
      </c>
      <c r="P150" s="3" t="s">
        <v>716</v>
      </c>
      <c r="Q150" s="3" t="s">
        <v>717</v>
      </c>
      <c r="R150" s="3" t="s">
        <v>1897</v>
      </c>
      <c r="S150" s="3" t="s">
        <v>718</v>
      </c>
      <c r="T150" s="3" t="s">
        <v>719</v>
      </c>
      <c r="U150" s="3" t="s">
        <v>125</v>
      </c>
      <c r="V150" s="3" t="s">
        <v>720</v>
      </c>
      <c r="W150" s="4" t="s">
        <v>12</v>
      </c>
      <c r="X150" s="4" t="s">
        <v>2298</v>
      </c>
    </row>
    <row r="151" spans="1:24" s="5" customFormat="1" x14ac:dyDescent="0.25">
      <c r="A151" s="3" t="s">
        <v>721</v>
      </c>
      <c r="B151" s="3" t="s">
        <v>2107</v>
      </c>
      <c r="C151" s="21" t="b">
        <f t="shared" si="22"/>
        <v>0</v>
      </c>
      <c r="D151" s="21" t="b">
        <f t="shared" si="23"/>
        <v>0</v>
      </c>
      <c r="E151" s="21" t="b">
        <f t="shared" si="24"/>
        <v>0</v>
      </c>
      <c r="F151" s="21" t="b">
        <f t="shared" si="25"/>
        <v>0</v>
      </c>
      <c r="G151" s="21" t="b">
        <f t="shared" si="26"/>
        <v>0</v>
      </c>
      <c r="H151" s="21" t="b">
        <f t="shared" si="27"/>
        <v>1</v>
      </c>
      <c r="I151" s="21" t="b">
        <f t="shared" si="28"/>
        <v>0</v>
      </c>
      <c r="J151" s="21" t="b">
        <f t="shared" si="29"/>
        <v>0</v>
      </c>
      <c r="K151" s="21" t="b">
        <f t="shared" si="30"/>
        <v>0</v>
      </c>
      <c r="L151" s="21" t="b">
        <f t="shared" si="31"/>
        <v>0</v>
      </c>
      <c r="M151" s="21" t="b">
        <f t="shared" si="32"/>
        <v>0</v>
      </c>
      <c r="N151" s="3" t="s">
        <v>1726</v>
      </c>
      <c r="O151" s="10" t="s">
        <v>1727</v>
      </c>
      <c r="P151" s="3" t="s">
        <v>722</v>
      </c>
      <c r="Q151" s="3" t="s">
        <v>723</v>
      </c>
      <c r="R151" s="3"/>
      <c r="S151" s="3" t="s">
        <v>724</v>
      </c>
      <c r="T151" s="3" t="s">
        <v>725</v>
      </c>
      <c r="U151" s="3" t="s">
        <v>536</v>
      </c>
      <c r="V151" s="3" t="s">
        <v>726</v>
      </c>
      <c r="W151" s="4" t="s">
        <v>28</v>
      </c>
      <c r="X151" s="4"/>
    </row>
    <row r="152" spans="1:24" s="5" customFormat="1" ht="222" customHeight="1" x14ac:dyDescent="0.25">
      <c r="A152" s="3" t="s">
        <v>2299</v>
      </c>
      <c r="B152" s="3" t="s">
        <v>2032</v>
      </c>
      <c r="C152" s="21" t="b">
        <f t="shared" si="22"/>
        <v>0</v>
      </c>
      <c r="D152" s="21" t="b">
        <f t="shared" si="23"/>
        <v>0</v>
      </c>
      <c r="E152" s="21" t="b">
        <f t="shared" si="24"/>
        <v>0</v>
      </c>
      <c r="F152" s="21" t="b">
        <f t="shared" si="25"/>
        <v>0</v>
      </c>
      <c r="G152" s="21" t="b">
        <f t="shared" si="26"/>
        <v>0</v>
      </c>
      <c r="H152" s="21" t="b">
        <f t="shared" si="27"/>
        <v>0</v>
      </c>
      <c r="I152" s="21" t="b">
        <f t="shared" si="28"/>
        <v>1</v>
      </c>
      <c r="J152" s="21" t="b">
        <f t="shared" si="29"/>
        <v>0</v>
      </c>
      <c r="K152" s="21" t="b">
        <f t="shared" si="30"/>
        <v>0</v>
      </c>
      <c r="L152" s="21" t="b">
        <f t="shared" si="31"/>
        <v>0</v>
      </c>
      <c r="M152" s="21" t="b">
        <f t="shared" si="32"/>
        <v>0</v>
      </c>
      <c r="N152" s="3" t="s">
        <v>2300</v>
      </c>
      <c r="O152" s="10" t="s">
        <v>1792</v>
      </c>
      <c r="P152" s="3" t="s">
        <v>727</v>
      </c>
      <c r="Q152" s="3" t="s">
        <v>728</v>
      </c>
      <c r="R152" s="3" t="s">
        <v>1793</v>
      </c>
      <c r="S152" s="3" t="s">
        <v>729</v>
      </c>
      <c r="T152" s="3" t="s">
        <v>730</v>
      </c>
      <c r="U152" s="3" t="s">
        <v>79</v>
      </c>
      <c r="V152" s="3" t="s">
        <v>731</v>
      </c>
      <c r="W152" s="4" t="s">
        <v>12</v>
      </c>
      <c r="X152" s="4" t="s">
        <v>2301</v>
      </c>
    </row>
    <row r="153" spans="1:24" s="5" customFormat="1" ht="150" x14ac:dyDescent="0.25">
      <c r="A153" s="3" t="s">
        <v>732</v>
      </c>
      <c r="B153" s="3" t="s">
        <v>2036</v>
      </c>
      <c r="C153" s="21" t="b">
        <f t="shared" si="22"/>
        <v>0</v>
      </c>
      <c r="D153" s="21" t="b">
        <f t="shared" si="23"/>
        <v>1</v>
      </c>
      <c r="E153" s="21" t="b">
        <f t="shared" si="24"/>
        <v>0</v>
      </c>
      <c r="F153" s="21" t="b">
        <f t="shared" si="25"/>
        <v>0</v>
      </c>
      <c r="G153" s="21" t="b">
        <f t="shared" si="26"/>
        <v>0</v>
      </c>
      <c r="H153" s="21" t="b">
        <f t="shared" si="27"/>
        <v>0</v>
      </c>
      <c r="I153" s="21" t="b">
        <f t="shared" si="28"/>
        <v>0</v>
      </c>
      <c r="J153" s="21" t="b">
        <f t="shared" si="29"/>
        <v>0</v>
      </c>
      <c r="K153" s="21" t="b">
        <f t="shared" si="30"/>
        <v>0</v>
      </c>
      <c r="L153" s="21" t="b">
        <f t="shared" si="31"/>
        <v>0</v>
      </c>
      <c r="M153" s="21" t="b">
        <f t="shared" si="32"/>
        <v>0</v>
      </c>
      <c r="N153" s="3" t="s">
        <v>2302</v>
      </c>
      <c r="O153" s="10" t="s">
        <v>1343</v>
      </c>
      <c r="P153" s="3" t="s">
        <v>733</v>
      </c>
      <c r="Q153" s="3" t="s">
        <v>734</v>
      </c>
      <c r="R153" s="3" t="s">
        <v>1344</v>
      </c>
      <c r="S153" s="3" t="s">
        <v>735</v>
      </c>
      <c r="T153" s="3" t="s">
        <v>736</v>
      </c>
      <c r="U153" s="3" t="s">
        <v>18</v>
      </c>
      <c r="V153" s="3" t="s">
        <v>737</v>
      </c>
      <c r="W153" s="4" t="s">
        <v>12</v>
      </c>
      <c r="X153" s="4" t="s">
        <v>2303</v>
      </c>
    </row>
    <row r="154" spans="1:24" s="5" customFormat="1" ht="30" x14ac:dyDescent="0.25">
      <c r="A154" s="3" t="s">
        <v>738</v>
      </c>
      <c r="B154" s="3" t="s">
        <v>2036</v>
      </c>
      <c r="C154" s="21" t="b">
        <f t="shared" si="22"/>
        <v>0</v>
      </c>
      <c r="D154" s="21" t="b">
        <f t="shared" si="23"/>
        <v>1</v>
      </c>
      <c r="E154" s="21" t="b">
        <f t="shared" si="24"/>
        <v>0</v>
      </c>
      <c r="F154" s="21" t="b">
        <f t="shared" si="25"/>
        <v>0</v>
      </c>
      <c r="G154" s="21" t="b">
        <f t="shared" si="26"/>
        <v>0</v>
      </c>
      <c r="H154" s="21" t="b">
        <f t="shared" si="27"/>
        <v>0</v>
      </c>
      <c r="I154" s="21" t="b">
        <f t="shared" si="28"/>
        <v>0</v>
      </c>
      <c r="J154" s="21" t="b">
        <f t="shared" si="29"/>
        <v>0</v>
      </c>
      <c r="K154" s="21" t="b">
        <f t="shared" si="30"/>
        <v>0</v>
      </c>
      <c r="L154" s="21" t="b">
        <f t="shared" si="31"/>
        <v>0</v>
      </c>
      <c r="M154" s="21" t="b">
        <f t="shared" si="32"/>
        <v>0</v>
      </c>
      <c r="N154" s="3" t="s">
        <v>1345</v>
      </c>
      <c r="O154" s="10" t="s">
        <v>1346</v>
      </c>
      <c r="P154" s="3" t="s">
        <v>739</v>
      </c>
      <c r="Q154" s="3" t="s">
        <v>740</v>
      </c>
      <c r="R154" s="3" t="s">
        <v>1347</v>
      </c>
      <c r="S154" s="3" t="s">
        <v>741</v>
      </c>
      <c r="T154" s="3" t="s">
        <v>742</v>
      </c>
      <c r="U154" s="3" t="s">
        <v>560</v>
      </c>
      <c r="V154" s="3" t="s">
        <v>743</v>
      </c>
      <c r="W154" s="4" t="s">
        <v>12</v>
      </c>
      <c r="X154" s="4" t="s">
        <v>744</v>
      </c>
    </row>
    <row r="155" spans="1:24" s="5" customFormat="1" ht="120" x14ac:dyDescent="0.25">
      <c r="A155" s="3" t="s">
        <v>745</v>
      </c>
      <c r="B155" s="3" t="s">
        <v>2047</v>
      </c>
      <c r="C155" s="21" t="b">
        <f t="shared" si="22"/>
        <v>0</v>
      </c>
      <c r="D155" s="21" t="b">
        <f t="shared" si="23"/>
        <v>0</v>
      </c>
      <c r="E155" s="21" t="b">
        <f t="shared" si="24"/>
        <v>0</v>
      </c>
      <c r="F155" s="21" t="b">
        <f t="shared" si="25"/>
        <v>0</v>
      </c>
      <c r="G155" s="21" t="b">
        <f t="shared" si="26"/>
        <v>0</v>
      </c>
      <c r="H155" s="21" t="b">
        <f t="shared" si="27"/>
        <v>0</v>
      </c>
      <c r="I155" s="21" t="b">
        <f t="shared" si="28"/>
        <v>0</v>
      </c>
      <c r="J155" s="21" t="b">
        <f t="shared" si="29"/>
        <v>1</v>
      </c>
      <c r="K155" s="21" t="b">
        <f t="shared" si="30"/>
        <v>0</v>
      </c>
      <c r="L155" s="21" t="b">
        <f t="shared" si="31"/>
        <v>0</v>
      </c>
      <c r="M155" s="21" t="b">
        <f t="shared" si="32"/>
        <v>0</v>
      </c>
      <c r="N155" s="3" t="s">
        <v>1898</v>
      </c>
      <c r="O155" s="10" t="s">
        <v>1899</v>
      </c>
      <c r="P155" s="3" t="s">
        <v>746</v>
      </c>
      <c r="Q155" s="3" t="s">
        <v>747</v>
      </c>
      <c r="R155" s="3" t="s">
        <v>1900</v>
      </c>
      <c r="S155" s="3" t="s">
        <v>748</v>
      </c>
      <c r="T155" s="3" t="s">
        <v>581</v>
      </c>
      <c r="U155" s="3" t="s">
        <v>125</v>
      </c>
      <c r="V155" s="3" t="s">
        <v>749</v>
      </c>
      <c r="W155" s="4" t="s">
        <v>12</v>
      </c>
      <c r="X155" s="4" t="s">
        <v>2304</v>
      </c>
    </row>
    <row r="156" spans="1:24" s="5" customFormat="1" ht="165" x14ac:dyDescent="0.25">
      <c r="A156" s="3" t="s">
        <v>750</v>
      </c>
      <c r="B156" s="3" t="s">
        <v>2047</v>
      </c>
      <c r="C156" s="21" t="b">
        <f t="shared" si="22"/>
        <v>0</v>
      </c>
      <c r="D156" s="21" t="b">
        <f t="shared" si="23"/>
        <v>0</v>
      </c>
      <c r="E156" s="21" t="b">
        <f t="shared" si="24"/>
        <v>0</v>
      </c>
      <c r="F156" s="21" t="b">
        <f t="shared" si="25"/>
        <v>0</v>
      </c>
      <c r="G156" s="21" t="b">
        <f t="shared" si="26"/>
        <v>0</v>
      </c>
      <c r="H156" s="21" t="b">
        <f t="shared" si="27"/>
        <v>0</v>
      </c>
      <c r="I156" s="21" t="b">
        <f t="shared" si="28"/>
        <v>0</v>
      </c>
      <c r="J156" s="21" t="b">
        <f t="shared" si="29"/>
        <v>1</v>
      </c>
      <c r="K156" s="21" t="b">
        <f t="shared" si="30"/>
        <v>0</v>
      </c>
      <c r="L156" s="21" t="b">
        <f t="shared" si="31"/>
        <v>0</v>
      </c>
      <c r="M156" s="21" t="b">
        <f t="shared" si="32"/>
        <v>0</v>
      </c>
      <c r="N156" s="3" t="s">
        <v>1901</v>
      </c>
      <c r="O156" s="10" t="s">
        <v>1902</v>
      </c>
      <c r="P156" s="3" t="s">
        <v>751</v>
      </c>
      <c r="Q156" s="3" t="s">
        <v>752</v>
      </c>
      <c r="R156" s="3" t="s">
        <v>1903</v>
      </c>
      <c r="S156" s="3"/>
      <c r="T156" s="3" t="s">
        <v>753</v>
      </c>
      <c r="U156" s="3" t="s">
        <v>176</v>
      </c>
      <c r="V156" s="3" t="s">
        <v>754</v>
      </c>
      <c r="W156" s="4" t="s">
        <v>12</v>
      </c>
      <c r="X156" s="4" t="s">
        <v>755</v>
      </c>
    </row>
    <row r="157" spans="1:24" s="5" customFormat="1" ht="90" x14ac:dyDescent="0.25">
      <c r="A157" s="3" t="s">
        <v>756</v>
      </c>
      <c r="B157" s="3" t="s">
        <v>2125</v>
      </c>
      <c r="C157" s="21" t="b">
        <f t="shared" si="22"/>
        <v>0</v>
      </c>
      <c r="D157" s="21" t="b">
        <f t="shared" si="23"/>
        <v>0</v>
      </c>
      <c r="E157" s="21" t="b">
        <f t="shared" si="24"/>
        <v>0</v>
      </c>
      <c r="F157" s="21" t="b">
        <f t="shared" si="25"/>
        <v>0</v>
      </c>
      <c r="G157" s="21" t="b">
        <f t="shared" si="26"/>
        <v>1</v>
      </c>
      <c r="H157" s="21" t="b">
        <f t="shared" si="27"/>
        <v>0</v>
      </c>
      <c r="I157" s="21" t="b">
        <f t="shared" si="28"/>
        <v>0</v>
      </c>
      <c r="J157" s="21" t="b">
        <f t="shared" si="29"/>
        <v>0</v>
      </c>
      <c r="K157" s="21" t="b">
        <f t="shared" si="30"/>
        <v>0</v>
      </c>
      <c r="L157" s="21" t="b">
        <f t="shared" si="31"/>
        <v>0</v>
      </c>
      <c r="M157" s="21" t="b">
        <f t="shared" si="32"/>
        <v>0</v>
      </c>
      <c r="N157" s="3" t="s">
        <v>2305</v>
      </c>
      <c r="O157" s="10" t="s">
        <v>1678</v>
      </c>
      <c r="P157" s="3" t="s">
        <v>757</v>
      </c>
      <c r="Q157" s="3" t="s">
        <v>758</v>
      </c>
      <c r="R157" s="3" t="s">
        <v>1679</v>
      </c>
      <c r="S157" s="3" t="s">
        <v>759</v>
      </c>
      <c r="T157" s="3" t="s">
        <v>760</v>
      </c>
      <c r="U157" s="3" t="s">
        <v>348</v>
      </c>
      <c r="V157" s="3" t="s">
        <v>761</v>
      </c>
      <c r="W157" s="4" t="s">
        <v>12</v>
      </c>
      <c r="X157" s="4" t="s">
        <v>762</v>
      </c>
    </row>
    <row r="158" spans="1:24" s="5" customFormat="1" ht="30" x14ac:dyDescent="0.25">
      <c r="A158" s="3" t="s">
        <v>763</v>
      </c>
      <c r="B158" s="3" t="s">
        <v>2042</v>
      </c>
      <c r="C158" s="21" t="b">
        <f t="shared" si="22"/>
        <v>0</v>
      </c>
      <c r="D158" s="21" t="b">
        <f t="shared" si="23"/>
        <v>0</v>
      </c>
      <c r="E158" s="21" t="b">
        <f t="shared" si="24"/>
        <v>1</v>
      </c>
      <c r="F158" s="21" t="b">
        <f t="shared" si="25"/>
        <v>0</v>
      </c>
      <c r="G158" s="21" t="b">
        <f t="shared" si="26"/>
        <v>0</v>
      </c>
      <c r="H158" s="21" t="b">
        <f t="shared" si="27"/>
        <v>0</v>
      </c>
      <c r="I158" s="21" t="b">
        <f t="shared" si="28"/>
        <v>0</v>
      </c>
      <c r="J158" s="21" t="b">
        <f t="shared" si="29"/>
        <v>0</v>
      </c>
      <c r="K158" s="21" t="b">
        <f t="shared" si="30"/>
        <v>0</v>
      </c>
      <c r="L158" s="21" t="b">
        <f t="shared" si="31"/>
        <v>0</v>
      </c>
      <c r="M158" s="21" t="b">
        <f t="shared" si="32"/>
        <v>0</v>
      </c>
      <c r="N158" s="3" t="s">
        <v>2306</v>
      </c>
      <c r="O158" s="10" t="s">
        <v>1569</v>
      </c>
      <c r="P158" s="3" t="s">
        <v>764</v>
      </c>
      <c r="Q158" s="3" t="s">
        <v>765</v>
      </c>
      <c r="R158" s="3" t="s">
        <v>1570</v>
      </c>
      <c r="S158" s="3" t="s">
        <v>766</v>
      </c>
      <c r="T158" s="3" t="s">
        <v>767</v>
      </c>
      <c r="U158" s="3" t="s">
        <v>125</v>
      </c>
      <c r="V158" s="3" t="s">
        <v>768</v>
      </c>
      <c r="W158" s="4" t="s">
        <v>12</v>
      </c>
      <c r="X158" s="4" t="s">
        <v>769</v>
      </c>
    </row>
    <row r="159" spans="1:24" s="5" customFormat="1" ht="30" x14ac:dyDescent="0.25">
      <c r="A159" s="3" t="s">
        <v>770</v>
      </c>
      <c r="B159" s="3" t="s">
        <v>2087</v>
      </c>
      <c r="C159" s="21" t="b">
        <f t="shared" si="22"/>
        <v>1</v>
      </c>
      <c r="D159" s="21" t="b">
        <f t="shared" si="23"/>
        <v>0</v>
      </c>
      <c r="E159" s="21" t="b">
        <f t="shared" si="24"/>
        <v>0</v>
      </c>
      <c r="F159" s="21" t="b">
        <f t="shared" si="25"/>
        <v>0</v>
      </c>
      <c r="G159" s="21" t="b">
        <f t="shared" si="26"/>
        <v>0</v>
      </c>
      <c r="H159" s="21" t="b">
        <f t="shared" si="27"/>
        <v>0</v>
      </c>
      <c r="I159" s="21" t="b">
        <f t="shared" si="28"/>
        <v>0</v>
      </c>
      <c r="J159" s="21" t="b">
        <f t="shared" si="29"/>
        <v>0</v>
      </c>
      <c r="K159" s="21" t="b">
        <f t="shared" si="30"/>
        <v>0</v>
      </c>
      <c r="L159" s="21" t="b">
        <f t="shared" si="31"/>
        <v>0</v>
      </c>
      <c r="M159" s="21" t="b">
        <f t="shared" si="32"/>
        <v>0</v>
      </c>
      <c r="N159" s="3" t="s">
        <v>1235</v>
      </c>
      <c r="O159" s="10" t="s">
        <v>2307</v>
      </c>
      <c r="P159" s="3" t="s">
        <v>771</v>
      </c>
      <c r="Q159" s="3" t="s">
        <v>772</v>
      </c>
      <c r="R159" s="3" t="s">
        <v>1236</v>
      </c>
      <c r="S159" s="3" t="s">
        <v>773</v>
      </c>
      <c r="T159" s="3" t="s">
        <v>774</v>
      </c>
      <c r="U159" s="3" t="s">
        <v>79</v>
      </c>
      <c r="V159" s="3" t="s">
        <v>775</v>
      </c>
      <c r="W159" s="4" t="s">
        <v>12</v>
      </c>
      <c r="X159" s="4" t="s">
        <v>776</v>
      </c>
    </row>
    <row r="160" spans="1:24" s="5" customFormat="1" ht="180" x14ac:dyDescent="0.25">
      <c r="A160" s="3" t="s">
        <v>777</v>
      </c>
      <c r="B160" s="3" t="s">
        <v>2308</v>
      </c>
      <c r="C160" s="21" t="b">
        <f t="shared" si="22"/>
        <v>0</v>
      </c>
      <c r="D160" s="21" t="b">
        <f t="shared" si="23"/>
        <v>0</v>
      </c>
      <c r="E160" s="21" t="b">
        <f t="shared" si="24"/>
        <v>1</v>
      </c>
      <c r="F160" s="21" t="b">
        <f t="shared" si="25"/>
        <v>0</v>
      </c>
      <c r="G160" s="21" t="b">
        <f t="shared" si="26"/>
        <v>0</v>
      </c>
      <c r="H160" s="21" t="b">
        <f t="shared" si="27"/>
        <v>0</v>
      </c>
      <c r="I160" s="21" t="b">
        <f t="shared" si="28"/>
        <v>0</v>
      </c>
      <c r="J160" s="21" t="b">
        <f t="shared" si="29"/>
        <v>1</v>
      </c>
      <c r="K160" s="21" t="b">
        <f t="shared" si="30"/>
        <v>0</v>
      </c>
      <c r="L160" s="21" t="b">
        <f t="shared" si="31"/>
        <v>0</v>
      </c>
      <c r="M160" s="21" t="b">
        <f t="shared" si="32"/>
        <v>0</v>
      </c>
      <c r="N160" s="3" t="s">
        <v>1571</v>
      </c>
      <c r="O160" s="10" t="s">
        <v>1572</v>
      </c>
      <c r="P160" s="3"/>
      <c r="Q160" s="3" t="s">
        <v>778</v>
      </c>
      <c r="R160" s="3"/>
      <c r="S160" s="3" t="s">
        <v>779</v>
      </c>
      <c r="T160" s="3" t="s">
        <v>780</v>
      </c>
      <c r="U160" s="3" t="s">
        <v>560</v>
      </c>
      <c r="V160" s="3" t="s">
        <v>781</v>
      </c>
      <c r="W160" s="4" t="s">
        <v>12</v>
      </c>
      <c r="X160" s="4" t="s">
        <v>782</v>
      </c>
    </row>
    <row r="161" spans="1:24" s="5" customFormat="1" ht="30" x14ac:dyDescent="0.25">
      <c r="A161" s="3" t="s">
        <v>783</v>
      </c>
      <c r="B161" s="3" t="s">
        <v>2047</v>
      </c>
      <c r="C161" s="21" t="b">
        <f t="shared" si="22"/>
        <v>0</v>
      </c>
      <c r="D161" s="21" t="b">
        <f t="shared" si="23"/>
        <v>0</v>
      </c>
      <c r="E161" s="21" t="b">
        <f t="shared" si="24"/>
        <v>0</v>
      </c>
      <c r="F161" s="21" t="b">
        <f t="shared" si="25"/>
        <v>0</v>
      </c>
      <c r="G161" s="21" t="b">
        <f t="shared" si="26"/>
        <v>0</v>
      </c>
      <c r="H161" s="21" t="b">
        <f t="shared" si="27"/>
        <v>0</v>
      </c>
      <c r="I161" s="21" t="b">
        <f t="shared" si="28"/>
        <v>0</v>
      </c>
      <c r="J161" s="21" t="b">
        <f t="shared" si="29"/>
        <v>1</v>
      </c>
      <c r="K161" s="21" t="b">
        <f t="shared" si="30"/>
        <v>0</v>
      </c>
      <c r="L161" s="21" t="b">
        <f t="shared" si="31"/>
        <v>0</v>
      </c>
      <c r="M161" s="21" t="b">
        <f t="shared" si="32"/>
        <v>0</v>
      </c>
      <c r="N161" s="3" t="s">
        <v>1904</v>
      </c>
      <c r="O161" s="10" t="s">
        <v>1905</v>
      </c>
      <c r="P161" s="3"/>
      <c r="Q161" s="3" t="s">
        <v>784</v>
      </c>
      <c r="R161" s="3"/>
      <c r="S161" s="3" t="s">
        <v>785</v>
      </c>
      <c r="T161" s="3" t="s">
        <v>786</v>
      </c>
      <c r="U161" s="3" t="s">
        <v>262</v>
      </c>
      <c r="V161" s="3"/>
      <c r="W161" s="4" t="s">
        <v>12</v>
      </c>
      <c r="X161" s="4" t="s">
        <v>787</v>
      </c>
    </row>
    <row r="162" spans="1:24" s="5" customFormat="1" ht="60" x14ac:dyDescent="0.25">
      <c r="A162" s="3" t="s">
        <v>788</v>
      </c>
      <c r="B162" s="3" t="s">
        <v>2107</v>
      </c>
      <c r="C162" s="21" t="b">
        <f t="shared" si="22"/>
        <v>0</v>
      </c>
      <c r="D162" s="21" t="b">
        <f t="shared" si="23"/>
        <v>0</v>
      </c>
      <c r="E162" s="21" t="b">
        <f t="shared" si="24"/>
        <v>0</v>
      </c>
      <c r="F162" s="21" t="b">
        <f t="shared" si="25"/>
        <v>0</v>
      </c>
      <c r="G162" s="21" t="b">
        <f t="shared" si="26"/>
        <v>0</v>
      </c>
      <c r="H162" s="21" t="b">
        <f t="shared" si="27"/>
        <v>1</v>
      </c>
      <c r="I162" s="21" t="b">
        <f t="shared" si="28"/>
        <v>0</v>
      </c>
      <c r="J162" s="21" t="b">
        <f t="shared" si="29"/>
        <v>0</v>
      </c>
      <c r="K162" s="21" t="b">
        <f t="shared" si="30"/>
        <v>0</v>
      </c>
      <c r="L162" s="21" t="b">
        <f t="shared" si="31"/>
        <v>0</v>
      </c>
      <c r="M162" s="21" t="b">
        <f t="shared" si="32"/>
        <v>0</v>
      </c>
      <c r="N162" s="3" t="s">
        <v>2309</v>
      </c>
      <c r="O162" s="10" t="s">
        <v>1728</v>
      </c>
      <c r="P162" s="3" t="s">
        <v>789</v>
      </c>
      <c r="Q162" s="3" t="s">
        <v>790</v>
      </c>
      <c r="R162" s="3" t="s">
        <v>2310</v>
      </c>
      <c r="S162" s="3" t="s">
        <v>791</v>
      </c>
      <c r="T162" s="3" t="s">
        <v>792</v>
      </c>
      <c r="U162" s="3" t="s">
        <v>18</v>
      </c>
      <c r="V162" s="3" t="s">
        <v>793</v>
      </c>
      <c r="W162" s="4" t="s">
        <v>12</v>
      </c>
      <c r="X162" s="4" t="s">
        <v>794</v>
      </c>
    </row>
    <row r="163" spans="1:24" s="5" customFormat="1" ht="60" x14ac:dyDescent="0.25">
      <c r="A163" s="3" t="s">
        <v>1573</v>
      </c>
      <c r="B163" s="3" t="s">
        <v>2311</v>
      </c>
      <c r="C163" s="21" t="b">
        <f t="shared" si="22"/>
        <v>0</v>
      </c>
      <c r="D163" s="21" t="b">
        <f t="shared" si="23"/>
        <v>0</v>
      </c>
      <c r="E163" s="21" t="b">
        <f t="shared" si="24"/>
        <v>1</v>
      </c>
      <c r="F163" s="21" t="b">
        <f t="shared" si="25"/>
        <v>0</v>
      </c>
      <c r="G163" s="21" t="b">
        <f t="shared" si="26"/>
        <v>0</v>
      </c>
      <c r="H163" s="21" t="b">
        <f t="shared" si="27"/>
        <v>1</v>
      </c>
      <c r="I163" s="21" t="b">
        <f t="shared" si="28"/>
        <v>0</v>
      </c>
      <c r="J163" s="21" t="b">
        <f t="shared" si="29"/>
        <v>0</v>
      </c>
      <c r="K163" s="21" t="b">
        <f t="shared" si="30"/>
        <v>0</v>
      </c>
      <c r="L163" s="21" t="b">
        <f t="shared" si="31"/>
        <v>0</v>
      </c>
      <c r="M163" s="21" t="b">
        <f t="shared" si="32"/>
        <v>0</v>
      </c>
      <c r="N163" s="3" t="s">
        <v>1574</v>
      </c>
      <c r="O163" s="10" t="s">
        <v>1575</v>
      </c>
      <c r="P163" s="3" t="s">
        <v>1576</v>
      </c>
      <c r="Q163" s="3" t="s">
        <v>1577</v>
      </c>
      <c r="R163" s="3" t="s">
        <v>1578</v>
      </c>
      <c r="S163" s="3" t="s">
        <v>2312</v>
      </c>
      <c r="T163" s="3" t="s">
        <v>218</v>
      </c>
      <c r="U163" s="3" t="s">
        <v>35</v>
      </c>
      <c r="V163" s="3" t="s">
        <v>2313</v>
      </c>
      <c r="W163" s="4" t="s">
        <v>12</v>
      </c>
      <c r="X163" s="4" t="s">
        <v>2314</v>
      </c>
    </row>
    <row r="164" spans="1:24" s="5" customFormat="1" ht="120" x14ac:dyDescent="0.25">
      <c r="A164" s="4" t="s">
        <v>795</v>
      </c>
      <c r="B164" s="4" t="s">
        <v>2043</v>
      </c>
      <c r="C164" s="21" t="b">
        <f t="shared" si="22"/>
        <v>0</v>
      </c>
      <c r="D164" s="21" t="b">
        <f t="shared" si="23"/>
        <v>1</v>
      </c>
      <c r="E164" s="21" t="b">
        <f t="shared" si="24"/>
        <v>1</v>
      </c>
      <c r="F164" s="21" t="b">
        <f t="shared" si="25"/>
        <v>0</v>
      </c>
      <c r="G164" s="21" t="b">
        <f t="shared" si="26"/>
        <v>0</v>
      </c>
      <c r="H164" s="21" t="b">
        <f t="shared" si="27"/>
        <v>0</v>
      </c>
      <c r="I164" s="21" t="b">
        <f t="shared" si="28"/>
        <v>0</v>
      </c>
      <c r="J164" s="21" t="b">
        <f t="shared" si="29"/>
        <v>0</v>
      </c>
      <c r="K164" s="21" t="b">
        <f t="shared" si="30"/>
        <v>0</v>
      </c>
      <c r="L164" s="21" t="b">
        <f t="shared" si="31"/>
        <v>0</v>
      </c>
      <c r="M164" s="21" t="b">
        <f t="shared" si="32"/>
        <v>0</v>
      </c>
      <c r="N164" s="5" t="s">
        <v>2315</v>
      </c>
      <c r="O164" s="6" t="s">
        <v>1348</v>
      </c>
      <c r="P164" s="6"/>
      <c r="Q164" s="5" t="s">
        <v>796</v>
      </c>
      <c r="R164" s="5" t="s">
        <v>796</v>
      </c>
      <c r="S164" s="5" t="s">
        <v>797</v>
      </c>
      <c r="T164" s="5" t="s">
        <v>798</v>
      </c>
      <c r="U164" s="5" t="s">
        <v>238</v>
      </c>
      <c r="V164" s="5" t="s">
        <v>799</v>
      </c>
      <c r="W164" s="4" t="s">
        <v>12</v>
      </c>
      <c r="X164" s="4" t="s">
        <v>800</v>
      </c>
    </row>
    <row r="165" spans="1:24" s="5" customFormat="1" ht="75" x14ac:dyDescent="0.25">
      <c r="A165" s="3" t="s">
        <v>801</v>
      </c>
      <c r="B165" s="3" t="s">
        <v>2125</v>
      </c>
      <c r="C165" s="21" t="b">
        <f t="shared" si="22"/>
        <v>0</v>
      </c>
      <c r="D165" s="21" t="b">
        <f t="shared" si="23"/>
        <v>0</v>
      </c>
      <c r="E165" s="21" t="b">
        <f t="shared" si="24"/>
        <v>0</v>
      </c>
      <c r="F165" s="21" t="b">
        <f t="shared" si="25"/>
        <v>0</v>
      </c>
      <c r="G165" s="21" t="b">
        <f t="shared" si="26"/>
        <v>1</v>
      </c>
      <c r="H165" s="21" t="b">
        <f t="shared" si="27"/>
        <v>0</v>
      </c>
      <c r="I165" s="21" t="b">
        <f t="shared" si="28"/>
        <v>0</v>
      </c>
      <c r="J165" s="21" t="b">
        <f t="shared" si="29"/>
        <v>0</v>
      </c>
      <c r="K165" s="21" t="b">
        <f t="shared" si="30"/>
        <v>0</v>
      </c>
      <c r="L165" s="21" t="b">
        <f t="shared" si="31"/>
        <v>0</v>
      </c>
      <c r="M165" s="21" t="b">
        <f t="shared" si="32"/>
        <v>0</v>
      </c>
      <c r="N165" s="3" t="s">
        <v>2316</v>
      </c>
      <c r="O165" s="10" t="s">
        <v>1680</v>
      </c>
      <c r="P165" s="3" t="s">
        <v>802</v>
      </c>
      <c r="Q165" s="3" t="s">
        <v>803</v>
      </c>
      <c r="R165" s="3"/>
      <c r="S165" s="3" t="s">
        <v>804</v>
      </c>
      <c r="T165" s="3" t="s">
        <v>805</v>
      </c>
      <c r="U165" s="3" t="s">
        <v>424</v>
      </c>
      <c r="V165" s="3" t="s">
        <v>806</v>
      </c>
      <c r="W165" s="4" t="s">
        <v>12</v>
      </c>
      <c r="X165" s="4" t="s">
        <v>807</v>
      </c>
    </row>
    <row r="166" spans="1:24" s="5" customFormat="1" ht="120" x14ac:dyDescent="0.25">
      <c r="A166" s="3" t="s">
        <v>808</v>
      </c>
      <c r="B166" s="3" t="s">
        <v>2047</v>
      </c>
      <c r="C166" s="21" t="b">
        <f t="shared" si="22"/>
        <v>0</v>
      </c>
      <c r="D166" s="21" t="b">
        <f t="shared" si="23"/>
        <v>0</v>
      </c>
      <c r="E166" s="21" t="b">
        <f t="shared" si="24"/>
        <v>0</v>
      </c>
      <c r="F166" s="21" t="b">
        <f t="shared" si="25"/>
        <v>0</v>
      </c>
      <c r="G166" s="21" t="b">
        <f t="shared" si="26"/>
        <v>0</v>
      </c>
      <c r="H166" s="21" t="b">
        <f t="shared" si="27"/>
        <v>0</v>
      </c>
      <c r="I166" s="21" t="b">
        <f t="shared" si="28"/>
        <v>0</v>
      </c>
      <c r="J166" s="21" t="b">
        <f t="shared" si="29"/>
        <v>1</v>
      </c>
      <c r="K166" s="21" t="b">
        <f t="shared" si="30"/>
        <v>0</v>
      </c>
      <c r="L166" s="21" t="b">
        <f t="shared" si="31"/>
        <v>0</v>
      </c>
      <c r="M166" s="21" t="b">
        <f t="shared" si="32"/>
        <v>0</v>
      </c>
      <c r="N166" s="3" t="s">
        <v>1906</v>
      </c>
      <c r="O166" s="10" t="s">
        <v>1907</v>
      </c>
      <c r="P166" s="3" t="s">
        <v>809</v>
      </c>
      <c r="Q166" s="3" t="s">
        <v>810</v>
      </c>
      <c r="R166" s="3" t="s">
        <v>1908</v>
      </c>
      <c r="S166" s="3" t="s">
        <v>811</v>
      </c>
      <c r="T166" s="3" t="s">
        <v>812</v>
      </c>
      <c r="U166" s="3" t="s">
        <v>43</v>
      </c>
      <c r="V166" s="3" t="s">
        <v>813</v>
      </c>
      <c r="W166" s="4" t="s">
        <v>12</v>
      </c>
      <c r="X166" s="4" t="s">
        <v>2317</v>
      </c>
    </row>
    <row r="167" spans="1:24" s="5" customFormat="1" ht="75" x14ac:dyDescent="0.25">
      <c r="A167" s="3" t="s">
        <v>814</v>
      </c>
      <c r="B167" s="3" t="s">
        <v>2036</v>
      </c>
      <c r="C167" s="21" t="b">
        <f t="shared" si="22"/>
        <v>0</v>
      </c>
      <c r="D167" s="21" t="b">
        <f t="shared" si="23"/>
        <v>1</v>
      </c>
      <c r="E167" s="21" t="b">
        <f t="shared" si="24"/>
        <v>0</v>
      </c>
      <c r="F167" s="21" t="b">
        <f t="shared" si="25"/>
        <v>0</v>
      </c>
      <c r="G167" s="21" t="b">
        <f t="shared" si="26"/>
        <v>0</v>
      </c>
      <c r="H167" s="21" t="b">
        <f t="shared" si="27"/>
        <v>0</v>
      </c>
      <c r="I167" s="21" t="b">
        <f t="shared" si="28"/>
        <v>0</v>
      </c>
      <c r="J167" s="21" t="b">
        <f t="shared" si="29"/>
        <v>0</v>
      </c>
      <c r="K167" s="21" t="b">
        <f t="shared" si="30"/>
        <v>0</v>
      </c>
      <c r="L167" s="21" t="b">
        <f t="shared" si="31"/>
        <v>0</v>
      </c>
      <c r="M167" s="21" t="b">
        <f t="shared" si="32"/>
        <v>0</v>
      </c>
      <c r="N167" s="3" t="s">
        <v>2318</v>
      </c>
      <c r="O167" s="10" t="s">
        <v>2319</v>
      </c>
      <c r="P167" s="3" t="s">
        <v>815</v>
      </c>
      <c r="Q167" s="3" t="s">
        <v>816</v>
      </c>
      <c r="R167" s="3" t="s">
        <v>1349</v>
      </c>
      <c r="S167" s="3" t="s">
        <v>817</v>
      </c>
      <c r="T167" s="3" t="s">
        <v>818</v>
      </c>
      <c r="U167" s="3" t="s">
        <v>58</v>
      </c>
      <c r="V167" s="3" t="s">
        <v>819</v>
      </c>
      <c r="W167" s="4" t="s">
        <v>12</v>
      </c>
      <c r="X167" s="4" t="s">
        <v>820</v>
      </c>
    </row>
    <row r="168" spans="1:24" s="5" customFormat="1" ht="90" x14ac:dyDescent="0.25">
      <c r="A168" s="3" t="s">
        <v>1794</v>
      </c>
      <c r="B168" s="3" t="s">
        <v>2032</v>
      </c>
      <c r="C168" s="21" t="b">
        <f t="shared" si="22"/>
        <v>0</v>
      </c>
      <c r="D168" s="21" t="b">
        <f t="shared" si="23"/>
        <v>0</v>
      </c>
      <c r="E168" s="21" t="b">
        <f t="shared" si="24"/>
        <v>0</v>
      </c>
      <c r="F168" s="21" t="b">
        <f t="shared" si="25"/>
        <v>0</v>
      </c>
      <c r="G168" s="21" t="b">
        <f t="shared" si="26"/>
        <v>0</v>
      </c>
      <c r="H168" s="21" t="b">
        <f t="shared" si="27"/>
        <v>0</v>
      </c>
      <c r="I168" s="21" t="b">
        <f t="shared" si="28"/>
        <v>1</v>
      </c>
      <c r="J168" s="21" t="b">
        <f t="shared" si="29"/>
        <v>0</v>
      </c>
      <c r="K168" s="21" t="b">
        <f t="shared" si="30"/>
        <v>0</v>
      </c>
      <c r="L168" s="21" t="b">
        <f t="shared" si="31"/>
        <v>0</v>
      </c>
      <c r="M168" s="21" t="b">
        <f t="shared" si="32"/>
        <v>0</v>
      </c>
      <c r="N168" s="3" t="s">
        <v>2320</v>
      </c>
      <c r="O168" s="10" t="s">
        <v>1795</v>
      </c>
      <c r="P168" s="3" t="s">
        <v>2321</v>
      </c>
      <c r="Q168" s="3" t="s">
        <v>1796</v>
      </c>
      <c r="R168" s="3" t="s">
        <v>2322</v>
      </c>
      <c r="S168" s="3" t="s">
        <v>1797</v>
      </c>
      <c r="T168" s="3" t="s">
        <v>1798</v>
      </c>
      <c r="U168" s="3" t="s">
        <v>43</v>
      </c>
      <c r="V168" s="3" t="s">
        <v>2323</v>
      </c>
      <c r="W168" s="20" t="s">
        <v>12</v>
      </c>
      <c r="X168" s="4" t="s">
        <v>2324</v>
      </c>
    </row>
    <row r="169" spans="1:24" s="5" customFormat="1" ht="135" x14ac:dyDescent="0.25">
      <c r="A169" s="5" t="s">
        <v>821</v>
      </c>
      <c r="B169" s="5" t="s">
        <v>2042</v>
      </c>
      <c r="C169" s="21" t="b">
        <f t="shared" si="22"/>
        <v>0</v>
      </c>
      <c r="D169" s="21" t="b">
        <f t="shared" si="23"/>
        <v>0</v>
      </c>
      <c r="E169" s="21" t="b">
        <f t="shared" si="24"/>
        <v>1</v>
      </c>
      <c r="F169" s="21" t="b">
        <f t="shared" si="25"/>
        <v>0</v>
      </c>
      <c r="G169" s="21" t="b">
        <f t="shared" si="26"/>
        <v>0</v>
      </c>
      <c r="H169" s="21" t="b">
        <f t="shared" si="27"/>
        <v>0</v>
      </c>
      <c r="I169" s="21" t="b">
        <f t="shared" si="28"/>
        <v>0</v>
      </c>
      <c r="J169" s="21" t="b">
        <f t="shared" si="29"/>
        <v>0</v>
      </c>
      <c r="K169" s="21" t="b">
        <f t="shared" si="30"/>
        <v>0</v>
      </c>
      <c r="L169" s="21" t="b">
        <f t="shared" si="31"/>
        <v>0</v>
      </c>
      <c r="M169" s="21" t="b">
        <f t="shared" si="32"/>
        <v>0</v>
      </c>
      <c r="N169" s="5" t="s">
        <v>1579</v>
      </c>
      <c r="O169" s="6" t="s">
        <v>1580</v>
      </c>
      <c r="P169" s="6" t="s">
        <v>822</v>
      </c>
      <c r="Q169" s="5" t="s">
        <v>823</v>
      </c>
      <c r="R169" s="5" t="s">
        <v>1581</v>
      </c>
      <c r="S169" s="5" t="s">
        <v>824</v>
      </c>
      <c r="T169" s="5" t="s">
        <v>825</v>
      </c>
      <c r="U169" s="5" t="s">
        <v>84</v>
      </c>
      <c r="V169" s="5" t="s">
        <v>826</v>
      </c>
      <c r="W169" s="4" t="s">
        <v>12</v>
      </c>
      <c r="X169" s="4" t="s">
        <v>827</v>
      </c>
    </row>
    <row r="170" spans="1:24" s="5" customFormat="1" ht="75" x14ac:dyDescent="0.25">
      <c r="A170" s="3" t="s">
        <v>828</v>
      </c>
      <c r="B170" s="3" t="s">
        <v>2036</v>
      </c>
      <c r="C170" s="21" t="b">
        <f t="shared" si="22"/>
        <v>0</v>
      </c>
      <c r="D170" s="21" t="b">
        <f t="shared" si="23"/>
        <v>1</v>
      </c>
      <c r="E170" s="21" t="b">
        <f t="shared" si="24"/>
        <v>0</v>
      </c>
      <c r="F170" s="21" t="b">
        <f t="shared" si="25"/>
        <v>0</v>
      </c>
      <c r="G170" s="21" t="b">
        <f t="shared" si="26"/>
        <v>0</v>
      </c>
      <c r="H170" s="21" t="b">
        <f t="shared" si="27"/>
        <v>0</v>
      </c>
      <c r="I170" s="21" t="b">
        <f t="shared" si="28"/>
        <v>0</v>
      </c>
      <c r="J170" s="21" t="b">
        <f t="shared" si="29"/>
        <v>0</v>
      </c>
      <c r="K170" s="21" t="b">
        <f t="shared" si="30"/>
        <v>0</v>
      </c>
      <c r="L170" s="21" t="b">
        <f t="shared" si="31"/>
        <v>0</v>
      </c>
      <c r="M170" s="21" t="b">
        <f t="shared" si="32"/>
        <v>0</v>
      </c>
      <c r="N170" s="3" t="s">
        <v>1350</v>
      </c>
      <c r="O170" s="10" t="s">
        <v>1351</v>
      </c>
      <c r="P170" s="3" t="s">
        <v>829</v>
      </c>
      <c r="Q170" s="3" t="s">
        <v>830</v>
      </c>
      <c r="R170" s="3" t="s">
        <v>1352</v>
      </c>
      <c r="S170" s="3" t="s">
        <v>831</v>
      </c>
      <c r="T170" s="3" t="s">
        <v>832</v>
      </c>
      <c r="U170" s="3" t="s">
        <v>84</v>
      </c>
      <c r="V170" s="3" t="s">
        <v>833</v>
      </c>
      <c r="W170" s="4" t="s">
        <v>12</v>
      </c>
      <c r="X170" s="4" t="s">
        <v>834</v>
      </c>
    </row>
    <row r="171" spans="1:24" s="5" customFormat="1" ht="75" x14ac:dyDescent="0.25">
      <c r="A171" s="3" t="s">
        <v>835</v>
      </c>
      <c r="B171" s="3" t="s">
        <v>2047</v>
      </c>
      <c r="C171" s="21" t="b">
        <f t="shared" si="22"/>
        <v>0</v>
      </c>
      <c r="D171" s="21" t="b">
        <f t="shared" si="23"/>
        <v>0</v>
      </c>
      <c r="E171" s="21" t="b">
        <f t="shared" si="24"/>
        <v>0</v>
      </c>
      <c r="F171" s="21" t="b">
        <f t="shared" si="25"/>
        <v>0</v>
      </c>
      <c r="G171" s="21" t="b">
        <f t="shared" si="26"/>
        <v>0</v>
      </c>
      <c r="H171" s="21" t="b">
        <f t="shared" si="27"/>
        <v>0</v>
      </c>
      <c r="I171" s="21" t="b">
        <f t="shared" si="28"/>
        <v>0</v>
      </c>
      <c r="J171" s="21" t="b">
        <f t="shared" si="29"/>
        <v>1</v>
      </c>
      <c r="K171" s="21" t="b">
        <f t="shared" si="30"/>
        <v>0</v>
      </c>
      <c r="L171" s="21" t="b">
        <f t="shared" si="31"/>
        <v>0</v>
      </c>
      <c r="M171" s="21" t="b">
        <f t="shared" si="32"/>
        <v>0</v>
      </c>
      <c r="N171" s="3" t="s">
        <v>2325</v>
      </c>
      <c r="O171" s="10"/>
      <c r="P171" s="3"/>
      <c r="Q171" s="3" t="s">
        <v>836</v>
      </c>
      <c r="R171" s="3" t="s">
        <v>2326</v>
      </c>
      <c r="S171" s="3" t="s">
        <v>837</v>
      </c>
      <c r="T171" s="3" t="s">
        <v>838</v>
      </c>
      <c r="U171" s="3" t="s">
        <v>238</v>
      </c>
      <c r="V171" s="3" t="s">
        <v>839</v>
      </c>
      <c r="W171" s="4" t="s">
        <v>12</v>
      </c>
      <c r="X171" s="4" t="s">
        <v>840</v>
      </c>
    </row>
    <row r="172" spans="1:24" s="5" customFormat="1" ht="165" x14ac:dyDescent="0.25">
      <c r="A172" s="3" t="s">
        <v>841</v>
      </c>
      <c r="B172" s="3" t="s">
        <v>2036</v>
      </c>
      <c r="C172" s="21" t="b">
        <f t="shared" si="22"/>
        <v>0</v>
      </c>
      <c r="D172" s="21" t="b">
        <f t="shared" si="23"/>
        <v>1</v>
      </c>
      <c r="E172" s="21" t="b">
        <f t="shared" si="24"/>
        <v>0</v>
      </c>
      <c r="F172" s="21" t="b">
        <f t="shared" si="25"/>
        <v>0</v>
      </c>
      <c r="G172" s="21" t="b">
        <f t="shared" si="26"/>
        <v>0</v>
      </c>
      <c r="H172" s="21" t="b">
        <f t="shared" si="27"/>
        <v>0</v>
      </c>
      <c r="I172" s="21" t="b">
        <f t="shared" si="28"/>
        <v>0</v>
      </c>
      <c r="J172" s="21" t="b">
        <f t="shared" si="29"/>
        <v>0</v>
      </c>
      <c r="K172" s="21" t="b">
        <f t="shared" si="30"/>
        <v>0</v>
      </c>
      <c r="L172" s="21" t="b">
        <f t="shared" si="31"/>
        <v>0</v>
      </c>
      <c r="M172" s="21" t="b">
        <f t="shared" si="32"/>
        <v>0</v>
      </c>
      <c r="N172" s="3" t="s">
        <v>2327</v>
      </c>
      <c r="O172" s="10" t="s">
        <v>1353</v>
      </c>
      <c r="P172" s="3" t="s">
        <v>842</v>
      </c>
      <c r="Q172" s="3" t="s">
        <v>843</v>
      </c>
      <c r="R172" s="3" t="s">
        <v>1354</v>
      </c>
      <c r="S172" s="3" t="s">
        <v>844</v>
      </c>
      <c r="T172" s="3" t="s">
        <v>845</v>
      </c>
      <c r="U172" s="3" t="s">
        <v>190</v>
      </c>
      <c r="V172" s="3" t="s">
        <v>846</v>
      </c>
      <c r="W172" s="4" t="s">
        <v>12</v>
      </c>
      <c r="X172" s="4" t="s">
        <v>847</v>
      </c>
    </row>
    <row r="173" spans="1:24" s="5" customFormat="1" ht="60" x14ac:dyDescent="0.25">
      <c r="A173" s="3" t="s">
        <v>1981</v>
      </c>
      <c r="B173" s="3" t="s">
        <v>2167</v>
      </c>
      <c r="C173" s="21" t="b">
        <f t="shared" si="22"/>
        <v>0</v>
      </c>
      <c r="D173" s="21" t="b">
        <f t="shared" si="23"/>
        <v>0</v>
      </c>
      <c r="E173" s="21" t="b">
        <f t="shared" si="24"/>
        <v>0</v>
      </c>
      <c r="F173" s="21" t="b">
        <f t="shared" si="25"/>
        <v>0</v>
      </c>
      <c r="G173" s="21" t="b">
        <f t="shared" si="26"/>
        <v>0</v>
      </c>
      <c r="H173" s="21" t="b">
        <f t="shared" si="27"/>
        <v>0</v>
      </c>
      <c r="I173" s="21" t="b">
        <f t="shared" si="28"/>
        <v>0</v>
      </c>
      <c r="J173" s="21" t="b">
        <f t="shared" si="29"/>
        <v>0</v>
      </c>
      <c r="K173" s="21" t="b">
        <f t="shared" si="30"/>
        <v>1</v>
      </c>
      <c r="L173" s="21" t="b">
        <f t="shared" si="31"/>
        <v>0</v>
      </c>
      <c r="M173" s="21" t="b">
        <f t="shared" si="32"/>
        <v>0</v>
      </c>
      <c r="N173" s="3" t="s">
        <v>1982</v>
      </c>
      <c r="O173" s="10" t="s">
        <v>2328</v>
      </c>
      <c r="P173" s="3" t="s">
        <v>2329</v>
      </c>
      <c r="Q173" s="3" t="s">
        <v>1983</v>
      </c>
      <c r="R173" s="3"/>
      <c r="S173" s="3" t="s">
        <v>2330</v>
      </c>
      <c r="T173" s="3" t="s">
        <v>1984</v>
      </c>
      <c r="U173" s="3" t="s">
        <v>536</v>
      </c>
      <c r="V173" s="3" t="s">
        <v>1985</v>
      </c>
      <c r="W173" s="4" t="s">
        <v>28</v>
      </c>
      <c r="X173" s="4" t="s">
        <v>1986</v>
      </c>
    </row>
    <row r="174" spans="1:24" s="5" customFormat="1" ht="165" x14ac:dyDescent="0.25">
      <c r="A174" s="5" t="s">
        <v>1355</v>
      </c>
      <c r="B174" s="5" t="s">
        <v>2036</v>
      </c>
      <c r="C174" s="21" t="b">
        <f t="shared" si="22"/>
        <v>0</v>
      </c>
      <c r="D174" s="21" t="b">
        <f t="shared" si="23"/>
        <v>1</v>
      </c>
      <c r="E174" s="21" t="b">
        <f t="shared" si="24"/>
        <v>0</v>
      </c>
      <c r="F174" s="21" t="b">
        <f t="shared" si="25"/>
        <v>0</v>
      </c>
      <c r="G174" s="21" t="b">
        <f t="shared" si="26"/>
        <v>0</v>
      </c>
      <c r="H174" s="21" t="b">
        <f t="shared" si="27"/>
        <v>0</v>
      </c>
      <c r="I174" s="21" t="b">
        <f t="shared" si="28"/>
        <v>0</v>
      </c>
      <c r="J174" s="21" t="b">
        <f t="shared" si="29"/>
        <v>0</v>
      </c>
      <c r="K174" s="21" t="b">
        <f t="shared" si="30"/>
        <v>0</v>
      </c>
      <c r="L174" s="21" t="b">
        <f t="shared" si="31"/>
        <v>0</v>
      </c>
      <c r="M174" s="21" t="b">
        <f t="shared" si="32"/>
        <v>0</v>
      </c>
      <c r="N174" s="5" t="s">
        <v>2331</v>
      </c>
      <c r="O174" s="15" t="s">
        <v>1356</v>
      </c>
      <c r="P174" s="5" t="s">
        <v>2332</v>
      </c>
      <c r="Q174" s="5" t="s">
        <v>1357</v>
      </c>
      <c r="S174" s="5" t="s">
        <v>1358</v>
      </c>
      <c r="T174" s="5" t="s">
        <v>1359</v>
      </c>
      <c r="U174" s="5" t="s">
        <v>1360</v>
      </c>
      <c r="V174" s="5" t="s">
        <v>2333</v>
      </c>
      <c r="W174" s="4" t="s">
        <v>12</v>
      </c>
      <c r="X174" s="4" t="s">
        <v>1361</v>
      </c>
    </row>
    <row r="175" spans="1:24" s="5" customFormat="1" ht="30" x14ac:dyDescent="0.25">
      <c r="A175" s="5" t="s">
        <v>848</v>
      </c>
      <c r="B175" s="5" t="s">
        <v>2047</v>
      </c>
      <c r="C175" s="21" t="b">
        <f t="shared" si="22"/>
        <v>0</v>
      </c>
      <c r="D175" s="21" t="b">
        <f t="shared" si="23"/>
        <v>0</v>
      </c>
      <c r="E175" s="21" t="b">
        <f t="shared" si="24"/>
        <v>0</v>
      </c>
      <c r="F175" s="21" t="b">
        <f t="shared" si="25"/>
        <v>0</v>
      </c>
      <c r="G175" s="21" t="b">
        <f t="shared" si="26"/>
        <v>0</v>
      </c>
      <c r="H175" s="21" t="b">
        <f t="shared" si="27"/>
        <v>0</v>
      </c>
      <c r="I175" s="21" t="b">
        <f t="shared" si="28"/>
        <v>0</v>
      </c>
      <c r="J175" s="21" t="b">
        <f t="shared" si="29"/>
        <v>1</v>
      </c>
      <c r="K175" s="21" t="b">
        <f t="shared" si="30"/>
        <v>0</v>
      </c>
      <c r="L175" s="21" t="b">
        <f t="shared" si="31"/>
        <v>0</v>
      </c>
      <c r="M175" s="21" t="b">
        <f t="shared" si="32"/>
        <v>0</v>
      </c>
      <c r="N175" s="5" t="s">
        <v>1909</v>
      </c>
      <c r="O175" s="6" t="s">
        <v>1910</v>
      </c>
      <c r="P175" s="5" t="s">
        <v>849</v>
      </c>
      <c r="Q175" s="5" t="s">
        <v>850</v>
      </c>
      <c r="R175" s="5" t="s">
        <v>1911</v>
      </c>
      <c r="S175" s="5" t="s">
        <v>851</v>
      </c>
      <c r="T175" s="5" t="s">
        <v>852</v>
      </c>
      <c r="U175" s="5" t="s">
        <v>18</v>
      </c>
      <c r="V175" s="3" t="s">
        <v>853</v>
      </c>
      <c r="W175" s="4" t="s">
        <v>12</v>
      </c>
      <c r="X175" s="4" t="s">
        <v>854</v>
      </c>
    </row>
    <row r="176" spans="1:24" s="5" customFormat="1" x14ac:dyDescent="0.25">
      <c r="A176" s="3" t="s">
        <v>855</v>
      </c>
      <c r="B176" s="3" t="s">
        <v>2036</v>
      </c>
      <c r="C176" s="21" t="b">
        <f t="shared" si="22"/>
        <v>0</v>
      </c>
      <c r="D176" s="21" t="b">
        <f t="shared" si="23"/>
        <v>1</v>
      </c>
      <c r="E176" s="21" t="b">
        <f t="shared" si="24"/>
        <v>0</v>
      </c>
      <c r="F176" s="21" t="b">
        <f t="shared" si="25"/>
        <v>0</v>
      </c>
      <c r="G176" s="21" t="b">
        <f t="shared" si="26"/>
        <v>0</v>
      </c>
      <c r="H176" s="21" t="b">
        <f t="shared" si="27"/>
        <v>0</v>
      </c>
      <c r="I176" s="21" t="b">
        <f t="shared" si="28"/>
        <v>0</v>
      </c>
      <c r="J176" s="21" t="b">
        <f t="shared" si="29"/>
        <v>0</v>
      </c>
      <c r="K176" s="21" t="b">
        <f t="shared" si="30"/>
        <v>0</v>
      </c>
      <c r="L176" s="21" t="b">
        <f t="shared" si="31"/>
        <v>0</v>
      </c>
      <c r="M176" s="21" t="b">
        <f t="shared" si="32"/>
        <v>0</v>
      </c>
      <c r="N176" s="3" t="s">
        <v>2334</v>
      </c>
      <c r="O176" s="10" t="s">
        <v>1362</v>
      </c>
      <c r="P176" s="3" t="s">
        <v>856</v>
      </c>
      <c r="Q176" s="3" t="s">
        <v>857</v>
      </c>
      <c r="R176" s="3"/>
      <c r="S176" s="3" t="s">
        <v>858</v>
      </c>
      <c r="T176" s="3" t="s">
        <v>859</v>
      </c>
      <c r="U176" s="3" t="s">
        <v>43</v>
      </c>
      <c r="V176" s="3" t="s">
        <v>860</v>
      </c>
      <c r="W176" s="4" t="s">
        <v>12</v>
      </c>
      <c r="X176" s="4" t="s">
        <v>861</v>
      </c>
    </row>
    <row r="177" spans="1:24" s="5" customFormat="1" ht="30" x14ac:dyDescent="0.25">
      <c r="A177" s="3" t="s">
        <v>2335</v>
      </c>
      <c r="B177" s="3" t="s">
        <v>2042</v>
      </c>
      <c r="C177" s="21" t="b">
        <f t="shared" si="22"/>
        <v>0</v>
      </c>
      <c r="D177" s="21" t="b">
        <f t="shared" si="23"/>
        <v>0</v>
      </c>
      <c r="E177" s="21" t="b">
        <f t="shared" si="24"/>
        <v>1</v>
      </c>
      <c r="F177" s="21" t="b">
        <f t="shared" si="25"/>
        <v>0</v>
      </c>
      <c r="G177" s="21" t="b">
        <f t="shared" si="26"/>
        <v>0</v>
      </c>
      <c r="H177" s="21" t="b">
        <f t="shared" si="27"/>
        <v>0</v>
      </c>
      <c r="I177" s="21" t="b">
        <f t="shared" si="28"/>
        <v>0</v>
      </c>
      <c r="J177" s="21" t="b">
        <f t="shared" si="29"/>
        <v>0</v>
      </c>
      <c r="K177" s="21" t="b">
        <f t="shared" si="30"/>
        <v>0</v>
      </c>
      <c r="L177" s="21" t="b">
        <f t="shared" si="31"/>
        <v>0</v>
      </c>
      <c r="M177" s="21" t="b">
        <f t="shared" si="32"/>
        <v>0</v>
      </c>
      <c r="N177" s="3" t="s">
        <v>1582</v>
      </c>
      <c r="O177" s="10" t="s">
        <v>1583</v>
      </c>
      <c r="P177" s="3" t="s">
        <v>2336</v>
      </c>
      <c r="Q177" s="3" t="s">
        <v>1584</v>
      </c>
      <c r="R177" s="3"/>
      <c r="S177" s="3" t="s">
        <v>1585</v>
      </c>
      <c r="T177" s="3" t="s">
        <v>2337</v>
      </c>
      <c r="U177" s="3" t="s">
        <v>658</v>
      </c>
      <c r="V177" s="3" t="s">
        <v>2338</v>
      </c>
      <c r="W177" s="4" t="s">
        <v>12</v>
      </c>
      <c r="X177" s="4" t="s">
        <v>2339</v>
      </c>
    </row>
    <row r="178" spans="1:24" s="5" customFormat="1" ht="45" x14ac:dyDescent="0.25">
      <c r="A178" s="5" t="s">
        <v>862</v>
      </c>
      <c r="B178" s="5" t="s">
        <v>2047</v>
      </c>
      <c r="C178" s="21" t="b">
        <f t="shared" si="22"/>
        <v>0</v>
      </c>
      <c r="D178" s="21" t="b">
        <f t="shared" si="23"/>
        <v>0</v>
      </c>
      <c r="E178" s="21" t="b">
        <f t="shared" si="24"/>
        <v>0</v>
      </c>
      <c r="F178" s="21" t="b">
        <f t="shared" si="25"/>
        <v>0</v>
      </c>
      <c r="G178" s="21" t="b">
        <f t="shared" si="26"/>
        <v>0</v>
      </c>
      <c r="H178" s="21" t="b">
        <f t="shared" si="27"/>
        <v>0</v>
      </c>
      <c r="I178" s="21" t="b">
        <f t="shared" si="28"/>
        <v>0</v>
      </c>
      <c r="J178" s="21" t="b">
        <f t="shared" si="29"/>
        <v>1</v>
      </c>
      <c r="K178" s="21" t="b">
        <f t="shared" si="30"/>
        <v>0</v>
      </c>
      <c r="L178" s="21" t="b">
        <f t="shared" si="31"/>
        <v>0</v>
      </c>
      <c r="M178" s="21" t="b">
        <f t="shared" si="32"/>
        <v>0</v>
      </c>
      <c r="N178" s="5" t="s">
        <v>2340</v>
      </c>
      <c r="O178" s="6" t="s">
        <v>1912</v>
      </c>
      <c r="P178" s="5" t="s">
        <v>863</v>
      </c>
      <c r="Q178" s="5" t="s">
        <v>864</v>
      </c>
      <c r="R178" s="5" t="s">
        <v>1913</v>
      </c>
      <c r="S178" s="5" t="s">
        <v>865</v>
      </c>
      <c r="T178" s="5" t="s">
        <v>866</v>
      </c>
      <c r="U178" s="5" t="s">
        <v>238</v>
      </c>
      <c r="V178" s="5" t="s">
        <v>867</v>
      </c>
      <c r="W178" s="4" t="s">
        <v>12</v>
      </c>
      <c r="X178" s="4" t="s">
        <v>868</v>
      </c>
    </row>
    <row r="179" spans="1:24" s="5" customFormat="1" ht="42.75" customHeight="1" x14ac:dyDescent="0.25">
      <c r="A179" s="3" t="s">
        <v>869</v>
      </c>
      <c r="B179" s="3" t="s">
        <v>2036</v>
      </c>
      <c r="C179" s="21" t="b">
        <f t="shared" si="22"/>
        <v>0</v>
      </c>
      <c r="D179" s="21" t="b">
        <f t="shared" si="23"/>
        <v>1</v>
      </c>
      <c r="E179" s="21" t="b">
        <f t="shared" si="24"/>
        <v>0</v>
      </c>
      <c r="F179" s="21" t="b">
        <f t="shared" si="25"/>
        <v>0</v>
      </c>
      <c r="G179" s="21" t="b">
        <f t="shared" si="26"/>
        <v>0</v>
      </c>
      <c r="H179" s="21" t="b">
        <f t="shared" si="27"/>
        <v>0</v>
      </c>
      <c r="I179" s="21" t="b">
        <f t="shared" si="28"/>
        <v>0</v>
      </c>
      <c r="J179" s="21" t="b">
        <f t="shared" si="29"/>
        <v>0</v>
      </c>
      <c r="K179" s="21" t="b">
        <f t="shared" si="30"/>
        <v>0</v>
      </c>
      <c r="L179" s="21" t="b">
        <f t="shared" si="31"/>
        <v>0</v>
      </c>
      <c r="M179" s="21" t="b">
        <f t="shared" si="32"/>
        <v>0</v>
      </c>
      <c r="N179" s="3" t="s">
        <v>2341</v>
      </c>
      <c r="O179" s="10" t="s">
        <v>1363</v>
      </c>
      <c r="P179" s="3" t="s">
        <v>870</v>
      </c>
      <c r="Q179" s="3" t="s">
        <v>871</v>
      </c>
      <c r="R179" s="3" t="s">
        <v>1364</v>
      </c>
      <c r="S179" s="3" t="s">
        <v>872</v>
      </c>
      <c r="T179" s="3" t="s">
        <v>873</v>
      </c>
      <c r="U179" s="3" t="s">
        <v>132</v>
      </c>
      <c r="V179" s="3" t="s">
        <v>874</v>
      </c>
      <c r="W179" s="4" t="s">
        <v>12</v>
      </c>
      <c r="X179" s="4" t="s">
        <v>875</v>
      </c>
    </row>
    <row r="180" spans="1:24" s="5" customFormat="1" ht="210" customHeight="1" x14ac:dyDescent="0.25">
      <c r="A180" s="3" t="s">
        <v>876</v>
      </c>
      <c r="B180" s="3" t="s">
        <v>2042</v>
      </c>
      <c r="C180" s="21" t="b">
        <f t="shared" si="22"/>
        <v>0</v>
      </c>
      <c r="D180" s="21" t="b">
        <f t="shared" si="23"/>
        <v>0</v>
      </c>
      <c r="E180" s="21" t="b">
        <f t="shared" si="24"/>
        <v>1</v>
      </c>
      <c r="F180" s="21" t="b">
        <f t="shared" si="25"/>
        <v>0</v>
      </c>
      <c r="G180" s="21" t="b">
        <f t="shared" si="26"/>
        <v>0</v>
      </c>
      <c r="H180" s="21" t="b">
        <f t="shared" si="27"/>
        <v>0</v>
      </c>
      <c r="I180" s="21" t="b">
        <f t="shared" si="28"/>
        <v>0</v>
      </c>
      <c r="J180" s="21" t="b">
        <f t="shared" si="29"/>
        <v>0</v>
      </c>
      <c r="K180" s="21" t="b">
        <f t="shared" si="30"/>
        <v>0</v>
      </c>
      <c r="L180" s="21" t="b">
        <f t="shared" si="31"/>
        <v>0</v>
      </c>
      <c r="M180" s="21" t="b">
        <f t="shared" si="32"/>
        <v>0</v>
      </c>
      <c r="N180" s="3" t="s">
        <v>2342</v>
      </c>
      <c r="O180" s="10" t="s">
        <v>1586</v>
      </c>
      <c r="P180" s="3"/>
      <c r="Q180" s="3" t="s">
        <v>877</v>
      </c>
      <c r="R180" s="3"/>
      <c r="S180" s="3" t="s">
        <v>878</v>
      </c>
      <c r="T180" s="3" t="s">
        <v>879</v>
      </c>
      <c r="U180" s="3" t="s">
        <v>198</v>
      </c>
      <c r="V180" s="3" t="s">
        <v>880</v>
      </c>
      <c r="W180" s="4" t="s">
        <v>12</v>
      </c>
      <c r="X180" s="4" t="s">
        <v>2343</v>
      </c>
    </row>
    <row r="181" spans="1:24" s="5" customFormat="1" ht="75" x14ac:dyDescent="0.25">
      <c r="A181" s="3" t="s">
        <v>881</v>
      </c>
      <c r="B181" s="3" t="s">
        <v>2036</v>
      </c>
      <c r="C181" s="21" t="b">
        <f t="shared" si="22"/>
        <v>0</v>
      </c>
      <c r="D181" s="21" t="b">
        <f t="shared" si="23"/>
        <v>1</v>
      </c>
      <c r="E181" s="21" t="b">
        <f t="shared" si="24"/>
        <v>0</v>
      </c>
      <c r="F181" s="21" t="b">
        <f t="shared" si="25"/>
        <v>0</v>
      </c>
      <c r="G181" s="21" t="b">
        <f t="shared" si="26"/>
        <v>0</v>
      </c>
      <c r="H181" s="21" t="b">
        <f t="shared" si="27"/>
        <v>0</v>
      </c>
      <c r="I181" s="21" t="b">
        <f t="shared" si="28"/>
        <v>0</v>
      </c>
      <c r="J181" s="21" t="b">
        <f t="shared" si="29"/>
        <v>0</v>
      </c>
      <c r="K181" s="21" t="b">
        <f t="shared" si="30"/>
        <v>0</v>
      </c>
      <c r="L181" s="21" t="b">
        <f t="shared" si="31"/>
        <v>0</v>
      </c>
      <c r="M181" s="21" t="b">
        <f t="shared" si="32"/>
        <v>0</v>
      </c>
      <c r="N181" s="3" t="s">
        <v>2340</v>
      </c>
      <c r="O181" s="10" t="s">
        <v>1365</v>
      </c>
      <c r="P181" s="3"/>
      <c r="Q181" s="3" t="s">
        <v>882</v>
      </c>
      <c r="R181" s="3" t="s">
        <v>1366</v>
      </c>
      <c r="S181" s="3" t="s">
        <v>865</v>
      </c>
      <c r="T181" s="3" t="s">
        <v>866</v>
      </c>
      <c r="U181" s="3" t="s">
        <v>238</v>
      </c>
      <c r="V181" s="3" t="s">
        <v>867</v>
      </c>
      <c r="W181" s="4" t="s">
        <v>12</v>
      </c>
      <c r="X181" s="4" t="s">
        <v>883</v>
      </c>
    </row>
    <row r="182" spans="1:24" s="5" customFormat="1" ht="45" x14ac:dyDescent="0.25">
      <c r="A182" s="3" t="s">
        <v>884</v>
      </c>
      <c r="B182" s="3" t="s">
        <v>2042</v>
      </c>
      <c r="C182" s="21" t="b">
        <f t="shared" si="22"/>
        <v>0</v>
      </c>
      <c r="D182" s="21" t="b">
        <f t="shared" si="23"/>
        <v>0</v>
      </c>
      <c r="E182" s="21" t="b">
        <f t="shared" si="24"/>
        <v>1</v>
      </c>
      <c r="F182" s="21" t="b">
        <f t="shared" si="25"/>
        <v>0</v>
      </c>
      <c r="G182" s="21" t="b">
        <f t="shared" si="26"/>
        <v>0</v>
      </c>
      <c r="H182" s="21" t="b">
        <f t="shared" si="27"/>
        <v>0</v>
      </c>
      <c r="I182" s="21" t="b">
        <f t="shared" si="28"/>
        <v>0</v>
      </c>
      <c r="J182" s="21" t="b">
        <f t="shared" si="29"/>
        <v>0</v>
      </c>
      <c r="K182" s="21" t="b">
        <f t="shared" si="30"/>
        <v>0</v>
      </c>
      <c r="L182" s="21" t="b">
        <f t="shared" si="31"/>
        <v>0</v>
      </c>
      <c r="M182" s="21" t="b">
        <f t="shared" si="32"/>
        <v>0</v>
      </c>
      <c r="N182" s="3" t="s">
        <v>2344</v>
      </c>
      <c r="O182" s="10" t="s">
        <v>1587</v>
      </c>
      <c r="P182" s="3" t="s">
        <v>885</v>
      </c>
      <c r="Q182" s="3" t="s">
        <v>886</v>
      </c>
      <c r="R182" s="3" t="s">
        <v>1588</v>
      </c>
      <c r="S182" s="3" t="s">
        <v>887</v>
      </c>
      <c r="T182" s="3" t="s">
        <v>888</v>
      </c>
      <c r="U182" s="3" t="s">
        <v>658</v>
      </c>
      <c r="V182" s="3" t="s">
        <v>889</v>
      </c>
      <c r="W182" s="4" t="s">
        <v>12</v>
      </c>
      <c r="X182" s="4" t="s">
        <v>890</v>
      </c>
    </row>
    <row r="183" spans="1:24" s="5" customFormat="1" ht="75" x14ac:dyDescent="0.25">
      <c r="A183" s="3" t="s">
        <v>2345</v>
      </c>
      <c r="B183" s="3" t="s">
        <v>2042</v>
      </c>
      <c r="C183" s="21" t="b">
        <f t="shared" si="22"/>
        <v>0</v>
      </c>
      <c r="D183" s="21" t="b">
        <f t="shared" si="23"/>
        <v>0</v>
      </c>
      <c r="E183" s="21" t="b">
        <f t="shared" si="24"/>
        <v>1</v>
      </c>
      <c r="F183" s="21" t="b">
        <f t="shared" si="25"/>
        <v>0</v>
      </c>
      <c r="G183" s="21" t="b">
        <f t="shared" si="26"/>
        <v>0</v>
      </c>
      <c r="H183" s="21" t="b">
        <f t="shared" si="27"/>
        <v>0</v>
      </c>
      <c r="I183" s="21" t="b">
        <f t="shared" si="28"/>
        <v>0</v>
      </c>
      <c r="J183" s="21" t="b">
        <f t="shared" si="29"/>
        <v>0</v>
      </c>
      <c r="K183" s="21" t="b">
        <f t="shared" si="30"/>
        <v>0</v>
      </c>
      <c r="L183" s="21" t="b">
        <f t="shared" si="31"/>
        <v>0</v>
      </c>
      <c r="M183" s="21" t="b">
        <f t="shared" si="32"/>
        <v>0</v>
      </c>
      <c r="N183" s="3" t="s">
        <v>1589</v>
      </c>
      <c r="O183" s="10" t="s">
        <v>1590</v>
      </c>
      <c r="P183" s="3" t="s">
        <v>2346</v>
      </c>
      <c r="Q183" s="3" t="s">
        <v>1591</v>
      </c>
      <c r="R183" s="3" t="s">
        <v>1592</v>
      </c>
      <c r="S183" s="3" t="s">
        <v>1593</v>
      </c>
      <c r="T183" s="3" t="s">
        <v>1594</v>
      </c>
      <c r="U183" s="3" t="s">
        <v>262</v>
      </c>
      <c r="V183" s="3" t="s">
        <v>2347</v>
      </c>
      <c r="W183" s="4" t="s">
        <v>12</v>
      </c>
      <c r="X183" s="4" t="s">
        <v>2348</v>
      </c>
    </row>
    <row r="184" spans="1:24" s="5" customFormat="1" ht="30" x14ac:dyDescent="0.25">
      <c r="A184" s="4" t="s">
        <v>1914</v>
      </c>
      <c r="B184" s="4" t="s">
        <v>2047</v>
      </c>
      <c r="C184" s="21" t="b">
        <f t="shared" si="22"/>
        <v>0</v>
      </c>
      <c r="D184" s="21" t="b">
        <f t="shared" si="23"/>
        <v>0</v>
      </c>
      <c r="E184" s="21" t="b">
        <f t="shared" si="24"/>
        <v>0</v>
      </c>
      <c r="F184" s="21" t="b">
        <f t="shared" si="25"/>
        <v>0</v>
      </c>
      <c r="G184" s="21" t="b">
        <f t="shared" si="26"/>
        <v>0</v>
      </c>
      <c r="H184" s="21" t="b">
        <f t="shared" si="27"/>
        <v>0</v>
      </c>
      <c r="I184" s="21" t="b">
        <f t="shared" si="28"/>
        <v>0</v>
      </c>
      <c r="J184" s="21" t="b">
        <f t="shared" si="29"/>
        <v>1</v>
      </c>
      <c r="K184" s="21" t="b">
        <f t="shared" si="30"/>
        <v>0</v>
      </c>
      <c r="L184" s="21" t="b">
        <f t="shared" si="31"/>
        <v>0</v>
      </c>
      <c r="M184" s="21" t="b">
        <f t="shared" si="32"/>
        <v>0</v>
      </c>
      <c r="N184" s="5" t="s">
        <v>2349</v>
      </c>
      <c r="O184" s="6" t="s">
        <v>1915</v>
      </c>
      <c r="P184" s="6" t="s">
        <v>2350</v>
      </c>
      <c r="Q184" s="5" t="s">
        <v>1916</v>
      </c>
      <c r="R184" s="5" t="s">
        <v>2351</v>
      </c>
      <c r="S184" s="5" t="s">
        <v>2352</v>
      </c>
      <c r="T184" s="5" t="s">
        <v>2353</v>
      </c>
      <c r="U184" s="5" t="s">
        <v>986</v>
      </c>
      <c r="V184" s="5" t="s">
        <v>2354</v>
      </c>
      <c r="W184" s="4" t="s">
        <v>12</v>
      </c>
      <c r="X184" s="4" t="s">
        <v>1917</v>
      </c>
    </row>
    <row r="185" spans="1:24" s="5" customFormat="1" ht="195" x14ac:dyDescent="0.25">
      <c r="A185" s="5" t="s">
        <v>891</v>
      </c>
      <c r="B185" s="5" t="s">
        <v>2043</v>
      </c>
      <c r="C185" s="21" t="b">
        <f t="shared" si="22"/>
        <v>0</v>
      </c>
      <c r="D185" s="21" t="b">
        <f t="shared" si="23"/>
        <v>1</v>
      </c>
      <c r="E185" s="21" t="b">
        <f t="shared" si="24"/>
        <v>1</v>
      </c>
      <c r="F185" s="21" t="b">
        <f t="shared" si="25"/>
        <v>0</v>
      </c>
      <c r="G185" s="21" t="b">
        <f t="shared" si="26"/>
        <v>0</v>
      </c>
      <c r="H185" s="21" t="b">
        <f t="shared" si="27"/>
        <v>0</v>
      </c>
      <c r="I185" s="21" t="b">
        <f t="shared" si="28"/>
        <v>0</v>
      </c>
      <c r="J185" s="21" t="b">
        <f t="shared" si="29"/>
        <v>0</v>
      </c>
      <c r="K185" s="21" t="b">
        <f t="shared" si="30"/>
        <v>0</v>
      </c>
      <c r="L185" s="21" t="b">
        <f t="shared" si="31"/>
        <v>0</v>
      </c>
      <c r="M185" s="21" t="b">
        <f t="shared" si="32"/>
        <v>0</v>
      </c>
      <c r="N185" s="5" t="s">
        <v>1367</v>
      </c>
      <c r="O185" s="6" t="s">
        <v>1368</v>
      </c>
      <c r="P185" s="6" t="s">
        <v>892</v>
      </c>
      <c r="Q185" s="5" t="s">
        <v>893</v>
      </c>
      <c r="R185" s="5" t="s">
        <v>1369</v>
      </c>
      <c r="S185" s="5" t="s">
        <v>894</v>
      </c>
      <c r="T185" s="5" t="s">
        <v>895</v>
      </c>
      <c r="U185" s="5" t="s">
        <v>84</v>
      </c>
      <c r="V185" s="5" t="s">
        <v>896</v>
      </c>
      <c r="W185" s="4" t="s">
        <v>12</v>
      </c>
      <c r="X185" s="4" t="s">
        <v>2355</v>
      </c>
    </row>
    <row r="186" spans="1:24" s="5" customFormat="1" ht="165" x14ac:dyDescent="0.25">
      <c r="A186" s="3" t="s">
        <v>897</v>
      </c>
      <c r="B186" s="3" t="s">
        <v>2036</v>
      </c>
      <c r="C186" s="21" t="b">
        <f t="shared" si="22"/>
        <v>0</v>
      </c>
      <c r="D186" s="21" t="b">
        <f t="shared" si="23"/>
        <v>1</v>
      </c>
      <c r="E186" s="21" t="b">
        <f t="shared" si="24"/>
        <v>0</v>
      </c>
      <c r="F186" s="21" t="b">
        <f t="shared" si="25"/>
        <v>0</v>
      </c>
      <c r="G186" s="21" t="b">
        <f t="shared" si="26"/>
        <v>0</v>
      </c>
      <c r="H186" s="21" t="b">
        <f t="shared" si="27"/>
        <v>0</v>
      </c>
      <c r="I186" s="21" t="b">
        <f t="shared" si="28"/>
        <v>0</v>
      </c>
      <c r="J186" s="21" t="b">
        <f t="shared" si="29"/>
        <v>0</v>
      </c>
      <c r="K186" s="21" t="b">
        <f t="shared" si="30"/>
        <v>0</v>
      </c>
      <c r="L186" s="21" t="b">
        <f t="shared" si="31"/>
        <v>0</v>
      </c>
      <c r="M186" s="21" t="b">
        <f t="shared" si="32"/>
        <v>0</v>
      </c>
      <c r="N186" s="3" t="s">
        <v>2356</v>
      </c>
      <c r="O186" s="10" t="s">
        <v>1370</v>
      </c>
      <c r="P186" s="3" t="s">
        <v>898</v>
      </c>
      <c r="Q186" s="3" t="s">
        <v>899</v>
      </c>
      <c r="R186" s="3" t="s">
        <v>1371</v>
      </c>
      <c r="S186" s="3" t="s">
        <v>900</v>
      </c>
      <c r="T186" s="3" t="s">
        <v>901</v>
      </c>
      <c r="U186" s="3" t="s">
        <v>902</v>
      </c>
      <c r="V186" s="3" t="s">
        <v>903</v>
      </c>
      <c r="W186" s="4" t="s">
        <v>12</v>
      </c>
      <c r="X186" s="4" t="s">
        <v>2357</v>
      </c>
    </row>
    <row r="187" spans="1:24" s="5" customFormat="1" ht="150" x14ac:dyDescent="0.25">
      <c r="A187" s="3" t="s">
        <v>1595</v>
      </c>
      <c r="B187" s="3" t="s">
        <v>2308</v>
      </c>
      <c r="C187" s="21" t="b">
        <f t="shared" si="22"/>
        <v>0</v>
      </c>
      <c r="D187" s="21" t="b">
        <f t="shared" si="23"/>
        <v>0</v>
      </c>
      <c r="E187" s="21" t="b">
        <f t="shared" si="24"/>
        <v>1</v>
      </c>
      <c r="F187" s="21" t="b">
        <f t="shared" si="25"/>
        <v>0</v>
      </c>
      <c r="G187" s="21" t="b">
        <f t="shared" si="26"/>
        <v>0</v>
      </c>
      <c r="H187" s="21" t="b">
        <f t="shared" si="27"/>
        <v>0</v>
      </c>
      <c r="I187" s="21" t="b">
        <f t="shared" si="28"/>
        <v>0</v>
      </c>
      <c r="J187" s="21" t="b">
        <f t="shared" si="29"/>
        <v>1</v>
      </c>
      <c r="K187" s="21" t="b">
        <f t="shared" si="30"/>
        <v>0</v>
      </c>
      <c r="L187" s="21" t="b">
        <f t="shared" si="31"/>
        <v>0</v>
      </c>
      <c r="M187" s="21" t="b">
        <f t="shared" si="32"/>
        <v>0</v>
      </c>
      <c r="N187" s="3" t="s">
        <v>1596</v>
      </c>
      <c r="O187" s="10" t="s">
        <v>2358</v>
      </c>
      <c r="P187" s="3" t="s">
        <v>1597</v>
      </c>
      <c r="Q187" s="3" t="s">
        <v>1598</v>
      </c>
      <c r="R187" s="3"/>
      <c r="S187" s="3" t="s">
        <v>1599</v>
      </c>
      <c r="T187" s="3" t="s">
        <v>1600</v>
      </c>
      <c r="U187" s="3" t="s">
        <v>1601</v>
      </c>
      <c r="V187" s="3" t="s">
        <v>2359</v>
      </c>
      <c r="W187" s="4" t="s">
        <v>12</v>
      </c>
      <c r="X187" s="4" t="s">
        <v>1918</v>
      </c>
    </row>
    <row r="188" spans="1:24" s="5" customFormat="1" ht="75" x14ac:dyDescent="0.25">
      <c r="A188" s="4" t="s">
        <v>904</v>
      </c>
      <c r="B188" s="4" t="s">
        <v>2047</v>
      </c>
      <c r="C188" s="21" t="b">
        <f t="shared" si="22"/>
        <v>0</v>
      </c>
      <c r="D188" s="21" t="b">
        <f t="shared" si="23"/>
        <v>0</v>
      </c>
      <c r="E188" s="21" t="b">
        <f t="shared" si="24"/>
        <v>0</v>
      </c>
      <c r="F188" s="21" t="b">
        <f t="shared" si="25"/>
        <v>0</v>
      </c>
      <c r="G188" s="21" t="b">
        <f t="shared" si="26"/>
        <v>0</v>
      </c>
      <c r="H188" s="21" t="b">
        <f t="shared" si="27"/>
        <v>0</v>
      </c>
      <c r="I188" s="21" t="b">
        <f t="shared" si="28"/>
        <v>0</v>
      </c>
      <c r="J188" s="21" t="b">
        <f t="shared" si="29"/>
        <v>1</v>
      </c>
      <c r="K188" s="21" t="b">
        <f t="shared" si="30"/>
        <v>0</v>
      </c>
      <c r="L188" s="21" t="b">
        <f t="shared" si="31"/>
        <v>0</v>
      </c>
      <c r="M188" s="21" t="b">
        <f t="shared" si="32"/>
        <v>0</v>
      </c>
      <c r="N188" s="5" t="s">
        <v>1919</v>
      </c>
      <c r="O188" s="6" t="s">
        <v>1920</v>
      </c>
      <c r="P188" s="6" t="s">
        <v>905</v>
      </c>
      <c r="Q188" s="5" t="s">
        <v>906</v>
      </c>
      <c r="R188" s="5" t="s">
        <v>1921</v>
      </c>
      <c r="S188" s="5" t="s">
        <v>907</v>
      </c>
      <c r="T188" s="5" t="s">
        <v>293</v>
      </c>
      <c r="U188" s="5" t="s">
        <v>84</v>
      </c>
      <c r="V188" s="5" t="s">
        <v>908</v>
      </c>
      <c r="W188" s="4" t="s">
        <v>12</v>
      </c>
      <c r="X188" s="4" t="s">
        <v>2360</v>
      </c>
    </row>
    <row r="189" spans="1:24" s="5" customFormat="1" x14ac:dyDescent="0.25">
      <c r="A189" s="3" t="s">
        <v>909</v>
      </c>
      <c r="B189" s="3" t="s">
        <v>2042</v>
      </c>
      <c r="C189" s="21" t="b">
        <f t="shared" si="22"/>
        <v>0</v>
      </c>
      <c r="D189" s="21" t="b">
        <f t="shared" si="23"/>
        <v>0</v>
      </c>
      <c r="E189" s="21" t="b">
        <f t="shared" si="24"/>
        <v>1</v>
      </c>
      <c r="F189" s="21" t="b">
        <f t="shared" si="25"/>
        <v>0</v>
      </c>
      <c r="G189" s="21" t="b">
        <f t="shared" si="26"/>
        <v>0</v>
      </c>
      <c r="H189" s="21" t="b">
        <f t="shared" si="27"/>
        <v>0</v>
      </c>
      <c r="I189" s="21" t="b">
        <f t="shared" si="28"/>
        <v>0</v>
      </c>
      <c r="J189" s="21" t="b">
        <f t="shared" si="29"/>
        <v>0</v>
      </c>
      <c r="K189" s="21" t="b">
        <f t="shared" si="30"/>
        <v>0</v>
      </c>
      <c r="L189" s="21" t="b">
        <f t="shared" si="31"/>
        <v>0</v>
      </c>
      <c r="M189" s="21" t="b">
        <f t="shared" si="32"/>
        <v>0</v>
      </c>
      <c r="N189" s="3" t="s">
        <v>2361</v>
      </c>
      <c r="O189" s="10" t="s">
        <v>1602</v>
      </c>
      <c r="P189" s="3"/>
      <c r="Q189" s="3" t="s">
        <v>910</v>
      </c>
      <c r="R189" s="3"/>
      <c r="S189" s="3" t="s">
        <v>911</v>
      </c>
      <c r="T189" s="3" t="s">
        <v>912</v>
      </c>
      <c r="U189" s="3" t="s">
        <v>286</v>
      </c>
      <c r="V189" s="3" t="s">
        <v>913</v>
      </c>
      <c r="W189" s="4" t="s">
        <v>12</v>
      </c>
      <c r="X189" s="4" t="s">
        <v>914</v>
      </c>
    </row>
    <row r="190" spans="1:24" s="5" customFormat="1" ht="30" x14ac:dyDescent="0.25">
      <c r="A190" s="3" t="s">
        <v>915</v>
      </c>
      <c r="B190" s="3" t="s">
        <v>2047</v>
      </c>
      <c r="C190" s="21" t="b">
        <f t="shared" si="22"/>
        <v>0</v>
      </c>
      <c r="D190" s="21" t="b">
        <f t="shared" si="23"/>
        <v>0</v>
      </c>
      <c r="E190" s="21" t="b">
        <f t="shared" si="24"/>
        <v>0</v>
      </c>
      <c r="F190" s="21" t="b">
        <f t="shared" si="25"/>
        <v>0</v>
      </c>
      <c r="G190" s="21" t="b">
        <f t="shared" si="26"/>
        <v>0</v>
      </c>
      <c r="H190" s="21" t="b">
        <f t="shared" si="27"/>
        <v>0</v>
      </c>
      <c r="I190" s="21" t="b">
        <f t="shared" si="28"/>
        <v>0</v>
      </c>
      <c r="J190" s="21" t="b">
        <f t="shared" si="29"/>
        <v>1</v>
      </c>
      <c r="K190" s="21" t="b">
        <f t="shared" si="30"/>
        <v>0</v>
      </c>
      <c r="L190" s="21" t="b">
        <f t="shared" si="31"/>
        <v>0</v>
      </c>
      <c r="M190" s="21" t="b">
        <f t="shared" si="32"/>
        <v>0</v>
      </c>
      <c r="N190" s="3" t="s">
        <v>1922</v>
      </c>
      <c r="O190" s="10" t="s">
        <v>1923</v>
      </c>
      <c r="P190" s="3" t="s">
        <v>916</v>
      </c>
      <c r="Q190" s="3" t="s">
        <v>917</v>
      </c>
      <c r="R190" s="3" t="s">
        <v>1924</v>
      </c>
      <c r="S190" s="3" t="s">
        <v>918</v>
      </c>
      <c r="T190" s="3" t="s">
        <v>919</v>
      </c>
      <c r="U190" s="3" t="s">
        <v>125</v>
      </c>
      <c r="V190" s="3" t="s">
        <v>920</v>
      </c>
      <c r="W190" s="4" t="s">
        <v>12</v>
      </c>
      <c r="X190" s="4" t="s">
        <v>921</v>
      </c>
    </row>
    <row r="191" spans="1:24" s="5" customFormat="1" ht="45" x14ac:dyDescent="0.25">
      <c r="A191" s="3" t="s">
        <v>922</v>
      </c>
      <c r="B191" s="3" t="s">
        <v>2042</v>
      </c>
      <c r="C191" s="21" t="b">
        <f t="shared" si="22"/>
        <v>0</v>
      </c>
      <c r="D191" s="21" t="b">
        <f t="shared" si="23"/>
        <v>0</v>
      </c>
      <c r="E191" s="21" t="b">
        <f t="shared" si="24"/>
        <v>1</v>
      </c>
      <c r="F191" s="21" t="b">
        <f t="shared" si="25"/>
        <v>0</v>
      </c>
      <c r="G191" s="21" t="b">
        <f t="shared" si="26"/>
        <v>0</v>
      </c>
      <c r="H191" s="21" t="b">
        <f t="shared" si="27"/>
        <v>0</v>
      </c>
      <c r="I191" s="21" t="b">
        <f t="shared" si="28"/>
        <v>0</v>
      </c>
      <c r="J191" s="21" t="b">
        <f t="shared" si="29"/>
        <v>0</v>
      </c>
      <c r="K191" s="21" t="b">
        <f t="shared" si="30"/>
        <v>0</v>
      </c>
      <c r="L191" s="21" t="b">
        <f t="shared" si="31"/>
        <v>0</v>
      </c>
      <c r="M191" s="21" t="b">
        <f t="shared" si="32"/>
        <v>0</v>
      </c>
      <c r="N191" s="3" t="s">
        <v>1603</v>
      </c>
      <c r="O191" s="10" t="s">
        <v>1604</v>
      </c>
      <c r="P191" s="3"/>
      <c r="Q191" s="3" t="s">
        <v>923</v>
      </c>
      <c r="R191" s="3" t="s">
        <v>1605</v>
      </c>
      <c r="S191" s="3" t="s">
        <v>924</v>
      </c>
      <c r="T191" s="3" t="s">
        <v>925</v>
      </c>
      <c r="U191" s="3" t="s">
        <v>926</v>
      </c>
      <c r="V191" s="3" t="s">
        <v>927</v>
      </c>
      <c r="W191" s="4" t="s">
        <v>12</v>
      </c>
      <c r="X191" s="4" t="s">
        <v>928</v>
      </c>
    </row>
    <row r="192" spans="1:24" s="5" customFormat="1" ht="105" x14ac:dyDescent="0.25">
      <c r="A192" s="3" t="s">
        <v>929</v>
      </c>
      <c r="B192" s="3" t="s">
        <v>2042</v>
      </c>
      <c r="C192" s="21" t="b">
        <f t="shared" si="22"/>
        <v>0</v>
      </c>
      <c r="D192" s="21" t="b">
        <f t="shared" si="23"/>
        <v>0</v>
      </c>
      <c r="E192" s="21" t="b">
        <f t="shared" si="24"/>
        <v>1</v>
      </c>
      <c r="F192" s="21" t="b">
        <f t="shared" si="25"/>
        <v>0</v>
      </c>
      <c r="G192" s="21" t="b">
        <f t="shared" si="26"/>
        <v>0</v>
      </c>
      <c r="H192" s="21" t="b">
        <f t="shared" si="27"/>
        <v>0</v>
      </c>
      <c r="I192" s="21" t="b">
        <f t="shared" si="28"/>
        <v>0</v>
      </c>
      <c r="J192" s="21" t="b">
        <f t="shared" si="29"/>
        <v>0</v>
      </c>
      <c r="K192" s="21" t="b">
        <f t="shared" si="30"/>
        <v>0</v>
      </c>
      <c r="L192" s="21" t="b">
        <f t="shared" si="31"/>
        <v>0</v>
      </c>
      <c r="M192" s="21" t="b">
        <f t="shared" si="32"/>
        <v>0</v>
      </c>
      <c r="N192" s="3" t="s">
        <v>1606</v>
      </c>
      <c r="O192" s="10" t="s">
        <v>1607</v>
      </c>
      <c r="P192" s="3" t="s">
        <v>930</v>
      </c>
      <c r="Q192" s="3" t="s">
        <v>931</v>
      </c>
      <c r="R192" s="3" t="s">
        <v>1608</v>
      </c>
      <c r="S192" s="3" t="s">
        <v>932</v>
      </c>
      <c r="T192" s="3" t="s">
        <v>237</v>
      </c>
      <c r="U192" s="3" t="s">
        <v>238</v>
      </c>
      <c r="V192" s="3" t="s">
        <v>839</v>
      </c>
      <c r="W192" s="4" t="s">
        <v>12</v>
      </c>
      <c r="X192" s="4" t="s">
        <v>933</v>
      </c>
    </row>
    <row r="193" spans="1:24" s="5" customFormat="1" ht="135" x14ac:dyDescent="0.25">
      <c r="A193" s="3" t="s">
        <v>934</v>
      </c>
      <c r="B193" s="3" t="s">
        <v>2036</v>
      </c>
      <c r="C193" s="21" t="b">
        <f t="shared" si="22"/>
        <v>0</v>
      </c>
      <c r="D193" s="21" t="b">
        <f t="shared" si="23"/>
        <v>1</v>
      </c>
      <c r="E193" s="21" t="b">
        <f t="shared" si="24"/>
        <v>0</v>
      </c>
      <c r="F193" s="21" t="b">
        <f t="shared" si="25"/>
        <v>0</v>
      </c>
      <c r="G193" s="21" t="b">
        <f t="shared" si="26"/>
        <v>0</v>
      </c>
      <c r="H193" s="21" t="b">
        <f t="shared" si="27"/>
        <v>0</v>
      </c>
      <c r="I193" s="21" t="b">
        <f t="shared" si="28"/>
        <v>0</v>
      </c>
      <c r="J193" s="21" t="b">
        <f t="shared" si="29"/>
        <v>0</v>
      </c>
      <c r="K193" s="21" t="b">
        <f t="shared" si="30"/>
        <v>0</v>
      </c>
      <c r="L193" s="21" t="b">
        <f t="shared" si="31"/>
        <v>0</v>
      </c>
      <c r="M193" s="21" t="b">
        <f t="shared" si="32"/>
        <v>0</v>
      </c>
      <c r="N193" s="3" t="s">
        <v>2362</v>
      </c>
      <c r="O193" s="10" t="s">
        <v>1372</v>
      </c>
      <c r="P193" s="3" t="s">
        <v>935</v>
      </c>
      <c r="Q193" s="3" t="s">
        <v>936</v>
      </c>
      <c r="R193" s="3" t="s">
        <v>1373</v>
      </c>
      <c r="S193" s="3" t="s">
        <v>937</v>
      </c>
      <c r="T193" s="3" t="s">
        <v>938</v>
      </c>
      <c r="U193" s="3" t="s">
        <v>58</v>
      </c>
      <c r="V193" s="3" t="s">
        <v>939</v>
      </c>
      <c r="W193" s="4" t="s">
        <v>12</v>
      </c>
      <c r="X193" s="4" t="s">
        <v>940</v>
      </c>
    </row>
    <row r="194" spans="1:24" s="5" customFormat="1" ht="105" x14ac:dyDescent="0.25">
      <c r="A194" s="3" t="s">
        <v>941</v>
      </c>
      <c r="B194" s="3" t="s">
        <v>2036</v>
      </c>
      <c r="C194" s="21" t="b">
        <f t="shared" ref="C194:C256" si="33">ISNUMBER(SEARCH("Commodity Organization", $B194))</f>
        <v>0</v>
      </c>
      <c r="D194" s="21" t="b">
        <f t="shared" ref="D194:D256" si="34">ISNUMBER(SEARCH("Consultant", $B194))</f>
        <v>1</v>
      </c>
      <c r="E194" s="21" t="b">
        <f t="shared" ref="E194:E256" si="35">ISNUMBER(SEARCH("Developer", $B194))</f>
        <v>0</v>
      </c>
      <c r="F194" s="21" t="b">
        <f t="shared" ref="F194:F256" si="36">ISNUMBER(SEARCH("Energy Service Provider", $B194))</f>
        <v>0</v>
      </c>
      <c r="G194" s="21" t="b">
        <f t="shared" ref="G194:G256" si="37">ISNUMBER(SEARCH("Financing Specialist",$B194))</f>
        <v>0</v>
      </c>
      <c r="H194" s="21" t="b">
        <f t="shared" ref="H194:H256" si="38">ISNUMBER(SEARCH("of Covers", $B194))</f>
        <v>0</v>
      </c>
      <c r="I194" s="21" t="b">
        <f t="shared" ref="I194:I256" si="39">ISNUMBER(SEARCH("of Engines", $B194))</f>
        <v>0</v>
      </c>
      <c r="J194" s="21" t="b">
        <f t="shared" ref="J194:J256" si="40">ISNUMBER(SEARCH("of Components", $B194))</f>
        <v>0</v>
      </c>
      <c r="K194" s="21" t="b">
        <f t="shared" ref="K194:K256" si="41">ISNUMBER(SEARCH("of Tanks", $B194))</f>
        <v>0</v>
      </c>
      <c r="L194" s="21" t="b">
        <f t="shared" ref="L194:L256" si="42">ISNUMBER(SEARCH("Publisher", $B194))</f>
        <v>0</v>
      </c>
      <c r="M194" s="21" t="b">
        <f t="shared" ref="M194:M256" si="43">ISNUMBER(SEARCH("Universi", $B194))</f>
        <v>0</v>
      </c>
      <c r="N194" s="3" t="s">
        <v>2363</v>
      </c>
      <c r="O194" s="10" t="s">
        <v>1374</v>
      </c>
      <c r="P194" s="3"/>
      <c r="Q194" s="3" t="s">
        <v>942</v>
      </c>
      <c r="R194" s="3" t="s">
        <v>1375</v>
      </c>
      <c r="S194" s="3" t="s">
        <v>943</v>
      </c>
      <c r="T194" s="3" t="s">
        <v>944</v>
      </c>
      <c r="U194" s="3" t="s">
        <v>198</v>
      </c>
      <c r="V194" s="3" t="s">
        <v>945</v>
      </c>
      <c r="W194" s="4" t="s">
        <v>12</v>
      </c>
      <c r="X194" s="4" t="s">
        <v>946</v>
      </c>
    </row>
    <row r="195" spans="1:24" s="5" customFormat="1" ht="30" x14ac:dyDescent="0.25">
      <c r="A195" s="3" t="s">
        <v>2009</v>
      </c>
      <c r="B195" s="3" t="s">
        <v>2047</v>
      </c>
      <c r="C195" s="21" t="b">
        <f t="shared" si="33"/>
        <v>0</v>
      </c>
      <c r="D195" s="21" t="b">
        <f t="shared" si="34"/>
        <v>0</v>
      </c>
      <c r="E195" s="21" t="b">
        <f t="shared" si="35"/>
        <v>0</v>
      </c>
      <c r="F195" s="21" t="b">
        <f t="shared" si="36"/>
        <v>0</v>
      </c>
      <c r="G195" s="21" t="b">
        <f t="shared" si="37"/>
        <v>0</v>
      </c>
      <c r="H195" s="21" t="b">
        <f t="shared" si="38"/>
        <v>0</v>
      </c>
      <c r="I195" s="21" t="b">
        <f t="shared" si="39"/>
        <v>0</v>
      </c>
      <c r="J195" s="21" t="b">
        <f t="shared" si="40"/>
        <v>1</v>
      </c>
      <c r="K195" s="21" t="b">
        <f t="shared" si="41"/>
        <v>0</v>
      </c>
      <c r="L195" s="21" t="b">
        <f t="shared" si="42"/>
        <v>0</v>
      </c>
      <c r="M195" s="21" t="b">
        <f t="shared" si="43"/>
        <v>0</v>
      </c>
      <c r="N195" s="3" t="s">
        <v>2010</v>
      </c>
      <c r="O195" s="10" t="s">
        <v>2011</v>
      </c>
      <c r="P195" s="3" t="s">
        <v>2012</v>
      </c>
      <c r="Q195" s="3" t="s">
        <v>2013</v>
      </c>
      <c r="R195" s="3" t="s">
        <v>2014</v>
      </c>
      <c r="S195" s="3" t="s">
        <v>2015</v>
      </c>
      <c r="T195" s="3" t="s">
        <v>285</v>
      </c>
      <c r="U195" s="3" t="s">
        <v>132</v>
      </c>
      <c r="V195" s="3" t="s">
        <v>2364</v>
      </c>
      <c r="W195" s="4" t="s">
        <v>12</v>
      </c>
      <c r="X195" s="4" t="s">
        <v>2016</v>
      </c>
    </row>
    <row r="196" spans="1:24" s="5" customFormat="1" ht="75" x14ac:dyDescent="0.25">
      <c r="A196" s="5" t="s">
        <v>1729</v>
      </c>
      <c r="B196" s="5" t="s">
        <v>2107</v>
      </c>
      <c r="C196" s="21" t="b">
        <f t="shared" si="33"/>
        <v>0</v>
      </c>
      <c r="D196" s="21" t="b">
        <f t="shared" si="34"/>
        <v>0</v>
      </c>
      <c r="E196" s="21" t="b">
        <f t="shared" si="35"/>
        <v>0</v>
      </c>
      <c r="F196" s="21" t="b">
        <f t="shared" si="36"/>
        <v>0</v>
      </c>
      <c r="G196" s="21" t="b">
        <f t="shared" si="37"/>
        <v>0</v>
      </c>
      <c r="H196" s="21" t="b">
        <f t="shared" si="38"/>
        <v>1</v>
      </c>
      <c r="I196" s="21" t="b">
        <f t="shared" si="39"/>
        <v>0</v>
      </c>
      <c r="J196" s="21" t="b">
        <f t="shared" si="40"/>
        <v>0</v>
      </c>
      <c r="K196" s="21" t="b">
        <f t="shared" si="41"/>
        <v>0</v>
      </c>
      <c r="L196" s="21" t="b">
        <f t="shared" si="42"/>
        <v>0</v>
      </c>
      <c r="M196" s="21" t="b">
        <f t="shared" si="43"/>
        <v>0</v>
      </c>
      <c r="N196" s="5" t="s">
        <v>2365</v>
      </c>
      <c r="O196" s="6" t="s">
        <v>1730</v>
      </c>
      <c r="P196" s="6" t="s">
        <v>2366</v>
      </c>
      <c r="Q196" s="5" t="s">
        <v>1731</v>
      </c>
      <c r="R196" s="5" t="s">
        <v>1732</v>
      </c>
      <c r="S196" s="5" t="s">
        <v>1733</v>
      </c>
      <c r="T196" s="5" t="s">
        <v>633</v>
      </c>
      <c r="U196" s="5" t="s">
        <v>634</v>
      </c>
      <c r="V196" s="5" t="s">
        <v>635</v>
      </c>
      <c r="W196" s="4" t="s">
        <v>12</v>
      </c>
      <c r="X196" s="4" t="s">
        <v>1734</v>
      </c>
    </row>
    <row r="197" spans="1:24" s="5" customFormat="1" ht="180.75" customHeight="1" x14ac:dyDescent="0.25">
      <c r="A197" s="4" t="s">
        <v>2367</v>
      </c>
      <c r="B197" s="4" t="s">
        <v>2036</v>
      </c>
      <c r="C197" s="21" t="b">
        <f t="shared" si="33"/>
        <v>0</v>
      </c>
      <c r="D197" s="21" t="b">
        <f t="shared" si="34"/>
        <v>1</v>
      </c>
      <c r="E197" s="21" t="b">
        <f t="shared" si="35"/>
        <v>0</v>
      </c>
      <c r="F197" s="21" t="b">
        <f t="shared" si="36"/>
        <v>0</v>
      </c>
      <c r="G197" s="21" t="b">
        <f t="shared" si="37"/>
        <v>0</v>
      </c>
      <c r="H197" s="21" t="b">
        <f t="shared" si="38"/>
        <v>0</v>
      </c>
      <c r="I197" s="21" t="b">
        <f t="shared" si="39"/>
        <v>0</v>
      </c>
      <c r="J197" s="21" t="b">
        <f t="shared" si="40"/>
        <v>0</v>
      </c>
      <c r="K197" s="21" t="b">
        <f t="shared" si="41"/>
        <v>0</v>
      </c>
      <c r="L197" s="21" t="b">
        <f t="shared" si="42"/>
        <v>0</v>
      </c>
      <c r="M197" s="21" t="b">
        <f t="shared" si="43"/>
        <v>0</v>
      </c>
      <c r="N197" s="5" t="s">
        <v>1376</v>
      </c>
      <c r="O197" s="6" t="s">
        <v>1377</v>
      </c>
      <c r="P197" s="6" t="s">
        <v>2368</v>
      </c>
      <c r="Q197" s="5" t="s">
        <v>1378</v>
      </c>
      <c r="R197" s="5" t="s">
        <v>1379</v>
      </c>
      <c r="S197" s="5" t="s">
        <v>1380</v>
      </c>
      <c r="T197" s="5" t="s">
        <v>1381</v>
      </c>
      <c r="U197" s="5" t="s">
        <v>35</v>
      </c>
      <c r="V197" s="5" t="s">
        <v>2369</v>
      </c>
      <c r="W197" s="4" t="s">
        <v>12</v>
      </c>
      <c r="X197" s="4" t="s">
        <v>1382</v>
      </c>
    </row>
    <row r="198" spans="1:24" s="5" customFormat="1" ht="90" x14ac:dyDescent="0.25">
      <c r="A198" s="5" t="s">
        <v>1611</v>
      </c>
      <c r="B198" s="5" t="s">
        <v>2042</v>
      </c>
      <c r="C198" s="21" t="b">
        <f t="shared" si="33"/>
        <v>0</v>
      </c>
      <c r="D198" s="21" t="b">
        <f t="shared" si="34"/>
        <v>0</v>
      </c>
      <c r="E198" s="21" t="b">
        <f t="shared" si="35"/>
        <v>1</v>
      </c>
      <c r="F198" s="21" t="b">
        <f t="shared" si="36"/>
        <v>0</v>
      </c>
      <c r="G198" s="21" t="b">
        <f t="shared" si="37"/>
        <v>0</v>
      </c>
      <c r="H198" s="21" t="b">
        <f t="shared" si="38"/>
        <v>0</v>
      </c>
      <c r="I198" s="21" t="b">
        <f t="shared" si="39"/>
        <v>0</v>
      </c>
      <c r="J198" s="21" t="b">
        <f t="shared" si="40"/>
        <v>0</v>
      </c>
      <c r="K198" s="21" t="b">
        <f t="shared" si="41"/>
        <v>0</v>
      </c>
      <c r="L198" s="21" t="b">
        <f t="shared" si="42"/>
        <v>0</v>
      </c>
      <c r="M198" s="21" t="b">
        <f t="shared" si="43"/>
        <v>0</v>
      </c>
      <c r="N198" s="5" t="s">
        <v>1612</v>
      </c>
      <c r="O198" s="15" t="s">
        <v>1613</v>
      </c>
      <c r="P198" s="6" t="s">
        <v>2370</v>
      </c>
      <c r="Q198" s="5" t="s">
        <v>1614</v>
      </c>
      <c r="R198" s="5" t="s">
        <v>2371</v>
      </c>
      <c r="S198" s="5" t="s">
        <v>1615</v>
      </c>
      <c r="T198" s="5" t="s">
        <v>472</v>
      </c>
      <c r="U198" s="5" t="s">
        <v>35</v>
      </c>
      <c r="V198" s="3" t="s">
        <v>473</v>
      </c>
      <c r="W198" s="4" t="s">
        <v>12</v>
      </c>
      <c r="X198" s="4" t="s">
        <v>1616</v>
      </c>
    </row>
    <row r="199" spans="1:24" s="5" customFormat="1" x14ac:dyDescent="0.25">
      <c r="A199" s="4" t="s">
        <v>947</v>
      </c>
      <c r="B199" s="4" t="s">
        <v>2107</v>
      </c>
      <c r="C199" s="21" t="b">
        <f t="shared" si="33"/>
        <v>0</v>
      </c>
      <c r="D199" s="21" t="b">
        <f t="shared" si="34"/>
        <v>0</v>
      </c>
      <c r="E199" s="21" t="b">
        <f t="shared" si="35"/>
        <v>0</v>
      </c>
      <c r="F199" s="21" t="b">
        <f t="shared" si="36"/>
        <v>0</v>
      </c>
      <c r="G199" s="21" t="b">
        <f t="shared" si="37"/>
        <v>0</v>
      </c>
      <c r="H199" s="21" t="b">
        <f t="shared" si="38"/>
        <v>1</v>
      </c>
      <c r="I199" s="21" t="b">
        <f t="shared" si="39"/>
        <v>0</v>
      </c>
      <c r="J199" s="21" t="b">
        <f t="shared" si="40"/>
        <v>0</v>
      </c>
      <c r="K199" s="21" t="b">
        <f t="shared" si="41"/>
        <v>0</v>
      </c>
      <c r="L199" s="21" t="b">
        <f t="shared" si="42"/>
        <v>0</v>
      </c>
      <c r="M199" s="21" t="b">
        <f t="shared" si="43"/>
        <v>0</v>
      </c>
      <c r="N199" s="5" t="s">
        <v>1735</v>
      </c>
      <c r="O199" s="6" t="s">
        <v>1736</v>
      </c>
      <c r="P199" s="6" t="s">
        <v>948</v>
      </c>
      <c r="Q199" s="5" t="s">
        <v>949</v>
      </c>
      <c r="R199" s="5" t="s">
        <v>1737</v>
      </c>
      <c r="S199" s="5" t="s">
        <v>950</v>
      </c>
      <c r="T199" s="5" t="s">
        <v>581</v>
      </c>
      <c r="U199" s="5" t="s">
        <v>125</v>
      </c>
      <c r="V199" s="5" t="s">
        <v>951</v>
      </c>
      <c r="W199" s="4" t="s">
        <v>12</v>
      </c>
      <c r="X199" s="4" t="s">
        <v>952</v>
      </c>
    </row>
    <row r="200" spans="1:24" s="5" customFormat="1" x14ac:dyDescent="0.25">
      <c r="A200" s="3" t="s">
        <v>953</v>
      </c>
      <c r="B200" s="3" t="s">
        <v>2042</v>
      </c>
      <c r="C200" s="21" t="b">
        <f t="shared" si="33"/>
        <v>0</v>
      </c>
      <c r="D200" s="21" t="b">
        <f t="shared" si="34"/>
        <v>0</v>
      </c>
      <c r="E200" s="21" t="b">
        <f t="shared" si="35"/>
        <v>1</v>
      </c>
      <c r="F200" s="21" t="b">
        <f t="shared" si="36"/>
        <v>0</v>
      </c>
      <c r="G200" s="21" t="b">
        <f t="shared" si="37"/>
        <v>0</v>
      </c>
      <c r="H200" s="21" t="b">
        <f t="shared" si="38"/>
        <v>0</v>
      </c>
      <c r="I200" s="21" t="b">
        <f t="shared" si="39"/>
        <v>0</v>
      </c>
      <c r="J200" s="21" t="b">
        <f t="shared" si="40"/>
        <v>0</v>
      </c>
      <c r="K200" s="21" t="b">
        <f t="shared" si="41"/>
        <v>0</v>
      </c>
      <c r="L200" s="21" t="b">
        <f t="shared" si="42"/>
        <v>0</v>
      </c>
      <c r="M200" s="21" t="b">
        <f t="shared" si="43"/>
        <v>0</v>
      </c>
      <c r="N200" s="3" t="s">
        <v>1609</v>
      </c>
      <c r="O200" s="10" t="s">
        <v>2372</v>
      </c>
      <c r="P200" s="3" t="s">
        <v>954</v>
      </c>
      <c r="Q200" s="3" t="s">
        <v>955</v>
      </c>
      <c r="R200" s="3" t="s">
        <v>1610</v>
      </c>
      <c r="S200" s="3" t="s">
        <v>2373</v>
      </c>
      <c r="T200" s="3" t="s">
        <v>956</v>
      </c>
      <c r="U200" s="3" t="s">
        <v>132</v>
      </c>
      <c r="V200" s="3" t="s">
        <v>957</v>
      </c>
      <c r="W200" s="4" t="s">
        <v>12</v>
      </c>
      <c r="X200" s="4"/>
    </row>
    <row r="201" spans="1:24" s="5" customFormat="1" ht="60" x14ac:dyDescent="0.25">
      <c r="A201" s="3" t="s">
        <v>958</v>
      </c>
      <c r="B201" s="3" t="s">
        <v>2047</v>
      </c>
      <c r="C201" s="21" t="b">
        <f t="shared" si="33"/>
        <v>0</v>
      </c>
      <c r="D201" s="21" t="b">
        <f t="shared" si="34"/>
        <v>0</v>
      </c>
      <c r="E201" s="21" t="b">
        <f t="shared" si="35"/>
        <v>0</v>
      </c>
      <c r="F201" s="21" t="b">
        <f t="shared" si="36"/>
        <v>0</v>
      </c>
      <c r="G201" s="21" t="b">
        <f t="shared" si="37"/>
        <v>0</v>
      </c>
      <c r="H201" s="21" t="b">
        <f t="shared" si="38"/>
        <v>0</v>
      </c>
      <c r="I201" s="21" t="b">
        <f t="shared" si="39"/>
        <v>0</v>
      </c>
      <c r="J201" s="21" t="b">
        <f t="shared" si="40"/>
        <v>1</v>
      </c>
      <c r="K201" s="21" t="b">
        <f t="shared" si="41"/>
        <v>0</v>
      </c>
      <c r="L201" s="21" t="b">
        <f t="shared" si="42"/>
        <v>0</v>
      </c>
      <c r="M201" s="21" t="b">
        <f t="shared" si="43"/>
        <v>0</v>
      </c>
      <c r="N201" s="3" t="s">
        <v>1925</v>
      </c>
      <c r="O201" s="10" t="s">
        <v>1926</v>
      </c>
      <c r="P201" s="3" t="s">
        <v>959</v>
      </c>
      <c r="Q201" s="3" t="s">
        <v>960</v>
      </c>
      <c r="R201" s="3" t="s">
        <v>1927</v>
      </c>
      <c r="S201" s="3" t="s">
        <v>961</v>
      </c>
      <c r="T201" s="3" t="s">
        <v>962</v>
      </c>
      <c r="U201" s="3" t="s">
        <v>301</v>
      </c>
      <c r="V201" s="3" t="s">
        <v>963</v>
      </c>
      <c r="W201" s="4" t="s">
        <v>12</v>
      </c>
      <c r="X201" s="4" t="s">
        <v>2374</v>
      </c>
    </row>
    <row r="202" spans="1:24" s="5" customFormat="1" ht="30" x14ac:dyDescent="0.25">
      <c r="A202" s="3" t="s">
        <v>964</v>
      </c>
      <c r="B202" s="3" t="s">
        <v>2036</v>
      </c>
      <c r="C202" s="21" t="b">
        <f t="shared" si="33"/>
        <v>0</v>
      </c>
      <c r="D202" s="21" t="b">
        <f t="shared" si="34"/>
        <v>1</v>
      </c>
      <c r="E202" s="21" t="b">
        <f t="shared" si="35"/>
        <v>0</v>
      </c>
      <c r="F202" s="21" t="b">
        <f t="shared" si="36"/>
        <v>0</v>
      </c>
      <c r="G202" s="21" t="b">
        <f t="shared" si="37"/>
        <v>0</v>
      </c>
      <c r="H202" s="21" t="b">
        <f t="shared" si="38"/>
        <v>0</v>
      </c>
      <c r="I202" s="21" t="b">
        <f t="shared" si="39"/>
        <v>0</v>
      </c>
      <c r="J202" s="21" t="b">
        <f t="shared" si="40"/>
        <v>0</v>
      </c>
      <c r="K202" s="21" t="b">
        <f t="shared" si="41"/>
        <v>0</v>
      </c>
      <c r="L202" s="21" t="b">
        <f t="shared" si="42"/>
        <v>0</v>
      </c>
      <c r="M202" s="21" t="b">
        <f t="shared" si="43"/>
        <v>0</v>
      </c>
      <c r="N202" s="3" t="s">
        <v>1383</v>
      </c>
      <c r="O202" s="10" t="s">
        <v>1384</v>
      </c>
      <c r="P202" s="3"/>
      <c r="Q202" s="3" t="s">
        <v>965</v>
      </c>
      <c r="R202" s="3" t="s">
        <v>1385</v>
      </c>
      <c r="S202" s="3" t="s">
        <v>966</v>
      </c>
      <c r="T202" s="3" t="s">
        <v>640</v>
      </c>
      <c r="U202" s="3" t="s">
        <v>424</v>
      </c>
      <c r="V202" s="3" t="s">
        <v>967</v>
      </c>
      <c r="W202" s="4" t="s">
        <v>12</v>
      </c>
      <c r="X202" s="4" t="s">
        <v>968</v>
      </c>
    </row>
    <row r="203" spans="1:24" s="5" customFormat="1" ht="180" x14ac:dyDescent="0.25">
      <c r="A203" s="3" t="s">
        <v>2375</v>
      </c>
      <c r="B203" s="3" t="s">
        <v>2047</v>
      </c>
      <c r="C203" s="21" t="b">
        <f t="shared" si="33"/>
        <v>0</v>
      </c>
      <c r="D203" s="21" t="b">
        <f t="shared" si="34"/>
        <v>0</v>
      </c>
      <c r="E203" s="21" t="b">
        <f t="shared" si="35"/>
        <v>0</v>
      </c>
      <c r="F203" s="21" t="b">
        <f t="shared" si="36"/>
        <v>0</v>
      </c>
      <c r="G203" s="21" t="b">
        <f t="shared" si="37"/>
        <v>0</v>
      </c>
      <c r="H203" s="21" t="b">
        <f t="shared" si="38"/>
        <v>0</v>
      </c>
      <c r="I203" s="21" t="b">
        <f t="shared" si="39"/>
        <v>0</v>
      </c>
      <c r="J203" s="21" t="b">
        <f t="shared" si="40"/>
        <v>1</v>
      </c>
      <c r="K203" s="21" t="b">
        <f t="shared" si="41"/>
        <v>0</v>
      </c>
      <c r="L203" s="21" t="b">
        <f t="shared" si="42"/>
        <v>0</v>
      </c>
      <c r="M203" s="21" t="b">
        <f t="shared" si="43"/>
        <v>0</v>
      </c>
      <c r="N203" s="3" t="s">
        <v>1928</v>
      </c>
      <c r="O203" s="10" t="s">
        <v>1929</v>
      </c>
      <c r="P203" s="3" t="s">
        <v>2376</v>
      </c>
      <c r="Q203" s="3" t="s">
        <v>2377</v>
      </c>
      <c r="R203" s="3" t="s">
        <v>1930</v>
      </c>
      <c r="S203" s="3" t="s">
        <v>2378</v>
      </c>
      <c r="T203" s="3" t="s">
        <v>1931</v>
      </c>
      <c r="U203" s="3" t="s">
        <v>84</v>
      </c>
      <c r="V203" s="3" t="s">
        <v>2379</v>
      </c>
      <c r="W203" s="4" t="s">
        <v>12</v>
      </c>
      <c r="X203" s="4" t="s">
        <v>2380</v>
      </c>
    </row>
    <row r="204" spans="1:24" s="5" customFormat="1" ht="120" x14ac:dyDescent="0.25">
      <c r="A204" s="5" t="s">
        <v>1617</v>
      </c>
      <c r="B204" s="5" t="s">
        <v>2042</v>
      </c>
      <c r="C204" s="21" t="b">
        <f t="shared" si="33"/>
        <v>0</v>
      </c>
      <c r="D204" s="21" t="b">
        <f t="shared" si="34"/>
        <v>0</v>
      </c>
      <c r="E204" s="21" t="b">
        <f t="shared" si="35"/>
        <v>1</v>
      </c>
      <c r="F204" s="21" t="b">
        <f t="shared" si="36"/>
        <v>0</v>
      </c>
      <c r="G204" s="21" t="b">
        <f t="shared" si="37"/>
        <v>0</v>
      </c>
      <c r="H204" s="21" t="b">
        <f t="shared" si="38"/>
        <v>0</v>
      </c>
      <c r="I204" s="21" t="b">
        <f t="shared" si="39"/>
        <v>0</v>
      </c>
      <c r="J204" s="21" t="b">
        <f t="shared" si="40"/>
        <v>0</v>
      </c>
      <c r="K204" s="21" t="b">
        <f t="shared" si="41"/>
        <v>0</v>
      </c>
      <c r="L204" s="21" t="b">
        <f t="shared" si="42"/>
        <v>0</v>
      </c>
      <c r="M204" s="21" t="b">
        <f t="shared" si="43"/>
        <v>0</v>
      </c>
      <c r="N204" s="5" t="s">
        <v>1618</v>
      </c>
      <c r="O204" s="6" t="s">
        <v>2381</v>
      </c>
      <c r="P204" s="6" t="s">
        <v>2382</v>
      </c>
      <c r="Q204" s="5" t="s">
        <v>1619</v>
      </c>
      <c r="S204" s="5" t="s">
        <v>2383</v>
      </c>
      <c r="T204" s="5" t="s">
        <v>1620</v>
      </c>
      <c r="U204" s="5" t="s">
        <v>58</v>
      </c>
      <c r="V204" s="5" t="s">
        <v>2384</v>
      </c>
      <c r="W204" s="4" t="s">
        <v>12</v>
      </c>
      <c r="X204" s="4" t="s">
        <v>1621</v>
      </c>
    </row>
    <row r="205" spans="1:24" s="5" customFormat="1" ht="45" x14ac:dyDescent="0.25">
      <c r="A205" s="4" t="s">
        <v>970</v>
      </c>
      <c r="B205" s="4" t="s">
        <v>2036</v>
      </c>
      <c r="C205" s="21" t="b">
        <f t="shared" si="33"/>
        <v>0</v>
      </c>
      <c r="D205" s="21" t="b">
        <f t="shared" si="34"/>
        <v>1</v>
      </c>
      <c r="E205" s="21" t="b">
        <f t="shared" si="35"/>
        <v>0</v>
      </c>
      <c r="F205" s="21" t="b">
        <f t="shared" si="36"/>
        <v>0</v>
      </c>
      <c r="G205" s="21" t="b">
        <f t="shared" si="37"/>
        <v>0</v>
      </c>
      <c r="H205" s="21" t="b">
        <f t="shared" si="38"/>
        <v>0</v>
      </c>
      <c r="I205" s="21" t="b">
        <f t="shared" si="39"/>
        <v>0</v>
      </c>
      <c r="J205" s="21" t="b">
        <f t="shared" si="40"/>
        <v>0</v>
      </c>
      <c r="K205" s="21" t="b">
        <f t="shared" si="41"/>
        <v>0</v>
      </c>
      <c r="L205" s="21" t="b">
        <f t="shared" si="42"/>
        <v>0</v>
      </c>
      <c r="M205" s="21" t="b">
        <f t="shared" si="43"/>
        <v>0</v>
      </c>
      <c r="N205" s="5" t="s">
        <v>1386</v>
      </c>
      <c r="O205" s="6" t="s">
        <v>1387</v>
      </c>
      <c r="P205" s="6"/>
      <c r="Q205" s="5" t="s">
        <v>971</v>
      </c>
      <c r="R205" s="5" t="s">
        <v>971</v>
      </c>
      <c r="S205" s="5" t="s">
        <v>972</v>
      </c>
      <c r="T205" s="5" t="s">
        <v>973</v>
      </c>
      <c r="U205" s="5" t="s">
        <v>35</v>
      </c>
      <c r="V205" s="5" t="s">
        <v>974</v>
      </c>
      <c r="W205" s="4" t="s">
        <v>12</v>
      </c>
      <c r="X205" s="4" t="s">
        <v>975</v>
      </c>
    </row>
    <row r="206" spans="1:24" s="5" customFormat="1" ht="60" x14ac:dyDescent="0.25">
      <c r="A206" s="3" t="s">
        <v>2385</v>
      </c>
      <c r="B206" s="3" t="s">
        <v>2164</v>
      </c>
      <c r="C206" s="21" t="b">
        <f t="shared" si="33"/>
        <v>0</v>
      </c>
      <c r="D206" s="21" t="b">
        <f t="shared" si="34"/>
        <v>0</v>
      </c>
      <c r="E206" s="21" t="b">
        <f t="shared" si="35"/>
        <v>0</v>
      </c>
      <c r="F206" s="21" t="b">
        <f t="shared" si="36"/>
        <v>0</v>
      </c>
      <c r="G206" s="21" t="b">
        <f t="shared" si="37"/>
        <v>0</v>
      </c>
      <c r="H206" s="21" t="b">
        <f t="shared" si="38"/>
        <v>0</v>
      </c>
      <c r="I206" s="21" t="b">
        <f t="shared" si="39"/>
        <v>0</v>
      </c>
      <c r="J206" s="21" t="b">
        <f t="shared" si="40"/>
        <v>0</v>
      </c>
      <c r="K206" s="21" t="b">
        <f t="shared" si="41"/>
        <v>0</v>
      </c>
      <c r="L206" s="21" t="b">
        <f t="shared" si="42"/>
        <v>0</v>
      </c>
      <c r="M206" s="21" t="b">
        <f t="shared" si="43"/>
        <v>1</v>
      </c>
      <c r="N206" s="3" t="s">
        <v>1995</v>
      </c>
      <c r="O206" s="10" t="s">
        <v>1996</v>
      </c>
      <c r="P206" s="3" t="s">
        <v>2386</v>
      </c>
      <c r="Q206" s="3" t="s">
        <v>1997</v>
      </c>
      <c r="R206" s="3" t="s">
        <v>1998</v>
      </c>
      <c r="S206" s="3" t="s">
        <v>2387</v>
      </c>
      <c r="T206" s="3" t="s">
        <v>1999</v>
      </c>
      <c r="U206" s="3" t="s">
        <v>176</v>
      </c>
      <c r="V206" s="3" t="s">
        <v>2388</v>
      </c>
      <c r="W206" s="4" t="s">
        <v>12</v>
      </c>
      <c r="X206" s="4" t="s">
        <v>2000</v>
      </c>
    </row>
    <row r="207" spans="1:24" s="5" customFormat="1" ht="195" x14ac:dyDescent="0.25">
      <c r="A207" s="5" t="s">
        <v>976</v>
      </c>
      <c r="B207" s="5" t="s">
        <v>2047</v>
      </c>
      <c r="C207" s="21" t="b">
        <f t="shared" si="33"/>
        <v>0</v>
      </c>
      <c r="D207" s="21" t="b">
        <f t="shared" si="34"/>
        <v>0</v>
      </c>
      <c r="E207" s="21" t="b">
        <f t="shared" si="35"/>
        <v>0</v>
      </c>
      <c r="F207" s="21" t="b">
        <f t="shared" si="36"/>
        <v>0</v>
      </c>
      <c r="G207" s="21" t="b">
        <f t="shared" si="37"/>
        <v>0</v>
      </c>
      <c r="H207" s="21" t="b">
        <f t="shared" si="38"/>
        <v>0</v>
      </c>
      <c r="I207" s="21" t="b">
        <f t="shared" si="39"/>
        <v>0</v>
      </c>
      <c r="J207" s="21" t="b">
        <f t="shared" si="40"/>
        <v>1</v>
      </c>
      <c r="K207" s="21" t="b">
        <f t="shared" si="41"/>
        <v>0</v>
      </c>
      <c r="L207" s="21" t="b">
        <f t="shared" si="42"/>
        <v>0</v>
      </c>
      <c r="M207" s="21" t="b">
        <f t="shared" si="43"/>
        <v>0</v>
      </c>
      <c r="N207" s="5" t="s">
        <v>2389</v>
      </c>
      <c r="O207" s="6" t="s">
        <v>1932</v>
      </c>
      <c r="P207" s="5" t="s">
        <v>977</v>
      </c>
      <c r="Q207" s="5" t="s">
        <v>978</v>
      </c>
      <c r="R207" s="5" t="s">
        <v>1933</v>
      </c>
      <c r="S207" s="5" t="s">
        <v>979</v>
      </c>
      <c r="T207" s="5" t="s">
        <v>980</v>
      </c>
      <c r="U207" s="5" t="s">
        <v>35</v>
      </c>
      <c r="V207" s="5" t="s">
        <v>981</v>
      </c>
      <c r="W207" s="4" t="s">
        <v>12</v>
      </c>
      <c r="X207" s="4" t="s">
        <v>2390</v>
      </c>
    </row>
    <row r="208" spans="1:24" s="5" customFormat="1" ht="45" x14ac:dyDescent="0.25">
      <c r="A208" s="3" t="s">
        <v>982</v>
      </c>
      <c r="B208" s="3" t="s">
        <v>2067</v>
      </c>
      <c r="C208" s="21" t="b">
        <f t="shared" si="33"/>
        <v>0</v>
      </c>
      <c r="D208" s="21" t="b">
        <f t="shared" si="34"/>
        <v>0</v>
      </c>
      <c r="E208" s="21" t="b">
        <f t="shared" si="35"/>
        <v>0</v>
      </c>
      <c r="F208" s="21" t="b">
        <f t="shared" si="36"/>
        <v>1</v>
      </c>
      <c r="G208" s="21" t="b">
        <f t="shared" si="37"/>
        <v>0</v>
      </c>
      <c r="H208" s="21" t="b">
        <f t="shared" si="38"/>
        <v>0</v>
      </c>
      <c r="I208" s="21" t="b">
        <f t="shared" si="39"/>
        <v>0</v>
      </c>
      <c r="J208" s="21" t="b">
        <f t="shared" si="40"/>
        <v>0</v>
      </c>
      <c r="K208" s="21" t="b">
        <f t="shared" si="41"/>
        <v>0</v>
      </c>
      <c r="L208" s="21" t="b">
        <f t="shared" si="42"/>
        <v>0</v>
      </c>
      <c r="M208" s="21" t="b">
        <f t="shared" si="43"/>
        <v>0</v>
      </c>
      <c r="N208" s="3" t="s">
        <v>2391</v>
      </c>
      <c r="O208" s="10" t="s">
        <v>1650</v>
      </c>
      <c r="P208" s="3" t="s">
        <v>983</v>
      </c>
      <c r="Q208" s="3" t="s">
        <v>984</v>
      </c>
      <c r="R208" s="3" t="s">
        <v>2392</v>
      </c>
      <c r="S208" s="3" t="s">
        <v>2393</v>
      </c>
      <c r="T208" s="3" t="s">
        <v>985</v>
      </c>
      <c r="U208" s="3" t="s">
        <v>986</v>
      </c>
      <c r="V208" s="3" t="s">
        <v>987</v>
      </c>
      <c r="W208" s="4" t="s">
        <v>12</v>
      </c>
      <c r="X208" s="4" t="s">
        <v>988</v>
      </c>
    </row>
    <row r="209" spans="1:24" s="5" customFormat="1" ht="135" x14ac:dyDescent="0.25">
      <c r="A209" s="3" t="s">
        <v>2002</v>
      </c>
      <c r="B209" s="3" t="s">
        <v>2047</v>
      </c>
      <c r="C209" s="21" t="b">
        <f t="shared" si="33"/>
        <v>0</v>
      </c>
      <c r="D209" s="21" t="b">
        <f t="shared" si="34"/>
        <v>0</v>
      </c>
      <c r="E209" s="21" t="b">
        <f t="shared" si="35"/>
        <v>0</v>
      </c>
      <c r="F209" s="21" t="b">
        <f t="shared" si="36"/>
        <v>0</v>
      </c>
      <c r="G209" s="21" t="b">
        <f t="shared" si="37"/>
        <v>0</v>
      </c>
      <c r="H209" s="21" t="b">
        <f t="shared" si="38"/>
        <v>0</v>
      </c>
      <c r="I209" s="21" t="b">
        <f t="shared" si="39"/>
        <v>0</v>
      </c>
      <c r="J209" s="21" t="b">
        <f t="shared" si="40"/>
        <v>1</v>
      </c>
      <c r="K209" s="21" t="b">
        <f t="shared" si="41"/>
        <v>0</v>
      </c>
      <c r="L209" s="21" t="b">
        <f t="shared" si="42"/>
        <v>0</v>
      </c>
      <c r="M209" s="21" t="b">
        <f t="shared" si="43"/>
        <v>0</v>
      </c>
      <c r="N209" s="3" t="s">
        <v>2003</v>
      </c>
      <c r="O209" s="10" t="s">
        <v>2004</v>
      </c>
      <c r="P209" s="3" t="s">
        <v>2005</v>
      </c>
      <c r="Q209" s="3" t="s">
        <v>2394</v>
      </c>
      <c r="R209" s="3" t="s">
        <v>2006</v>
      </c>
      <c r="S209" s="3" t="s">
        <v>2007</v>
      </c>
      <c r="T209" s="3" t="s">
        <v>2008</v>
      </c>
      <c r="U209" s="3" t="s">
        <v>84</v>
      </c>
      <c r="V209" s="3" t="s">
        <v>2395</v>
      </c>
      <c r="W209" s="4" t="s">
        <v>12</v>
      </c>
      <c r="X209" s="4" t="s">
        <v>2396</v>
      </c>
    </row>
    <row r="210" spans="1:24" s="5" customFormat="1" ht="60" x14ac:dyDescent="0.25">
      <c r="A210" s="5" t="s">
        <v>989</v>
      </c>
      <c r="B210" s="5" t="s">
        <v>2047</v>
      </c>
      <c r="C210" s="21" t="b">
        <f t="shared" si="33"/>
        <v>0</v>
      </c>
      <c r="D210" s="21" t="b">
        <f t="shared" si="34"/>
        <v>0</v>
      </c>
      <c r="E210" s="21" t="b">
        <f t="shared" si="35"/>
        <v>0</v>
      </c>
      <c r="F210" s="21" t="b">
        <f t="shared" si="36"/>
        <v>0</v>
      </c>
      <c r="G210" s="21" t="b">
        <f t="shared" si="37"/>
        <v>0</v>
      </c>
      <c r="H210" s="21" t="b">
        <f t="shared" si="38"/>
        <v>0</v>
      </c>
      <c r="I210" s="21" t="b">
        <f t="shared" si="39"/>
        <v>0</v>
      </c>
      <c r="J210" s="21" t="b">
        <f t="shared" si="40"/>
        <v>1</v>
      </c>
      <c r="K210" s="21" t="b">
        <f t="shared" si="41"/>
        <v>0</v>
      </c>
      <c r="L210" s="21" t="b">
        <f t="shared" si="42"/>
        <v>0</v>
      </c>
      <c r="M210" s="21" t="b">
        <f t="shared" si="43"/>
        <v>0</v>
      </c>
      <c r="N210" s="5" t="s">
        <v>1934</v>
      </c>
      <c r="O210" s="6" t="s">
        <v>1935</v>
      </c>
      <c r="P210" s="6" t="s">
        <v>990</v>
      </c>
      <c r="Q210" s="4" t="s">
        <v>991</v>
      </c>
      <c r="R210" s="5" t="s">
        <v>2397</v>
      </c>
      <c r="S210" s="5" t="s">
        <v>992</v>
      </c>
      <c r="T210" s="5" t="s">
        <v>993</v>
      </c>
      <c r="U210" s="5" t="s">
        <v>301</v>
      </c>
      <c r="V210" s="5" t="s">
        <v>994</v>
      </c>
      <c r="W210" s="4" t="s">
        <v>12</v>
      </c>
      <c r="X210" s="4" t="s">
        <v>995</v>
      </c>
    </row>
    <row r="211" spans="1:24" s="5" customFormat="1" ht="75" x14ac:dyDescent="0.25">
      <c r="A211" s="3" t="s">
        <v>996</v>
      </c>
      <c r="B211" s="3" t="s">
        <v>2036</v>
      </c>
      <c r="C211" s="21" t="b">
        <f t="shared" si="33"/>
        <v>0</v>
      </c>
      <c r="D211" s="21" t="b">
        <f t="shared" si="34"/>
        <v>1</v>
      </c>
      <c r="E211" s="21" t="b">
        <f t="shared" si="35"/>
        <v>0</v>
      </c>
      <c r="F211" s="21" t="b">
        <f t="shared" si="36"/>
        <v>0</v>
      </c>
      <c r="G211" s="21" t="b">
        <f t="shared" si="37"/>
        <v>0</v>
      </c>
      <c r="H211" s="21" t="b">
        <f t="shared" si="38"/>
        <v>0</v>
      </c>
      <c r="I211" s="21" t="b">
        <f t="shared" si="39"/>
        <v>0</v>
      </c>
      <c r="J211" s="21" t="b">
        <f t="shared" si="40"/>
        <v>0</v>
      </c>
      <c r="K211" s="21" t="b">
        <f t="shared" si="41"/>
        <v>0</v>
      </c>
      <c r="L211" s="21" t="b">
        <f t="shared" si="42"/>
        <v>0</v>
      </c>
      <c r="M211" s="21" t="b">
        <f t="shared" si="43"/>
        <v>0</v>
      </c>
      <c r="N211" s="3" t="s">
        <v>1388</v>
      </c>
      <c r="O211" s="10" t="s">
        <v>2398</v>
      </c>
      <c r="P211" s="3" t="s">
        <v>997</v>
      </c>
      <c r="Q211" s="3" t="s">
        <v>998</v>
      </c>
      <c r="R211" s="3" t="s">
        <v>1389</v>
      </c>
      <c r="S211" s="3" t="s">
        <v>999</v>
      </c>
      <c r="T211" s="3" t="s">
        <v>1000</v>
      </c>
      <c r="U211" s="3" t="s">
        <v>489</v>
      </c>
      <c r="V211" s="3" t="s">
        <v>1001</v>
      </c>
      <c r="W211" s="4" t="s">
        <v>12</v>
      </c>
      <c r="X211" s="4" t="s">
        <v>2399</v>
      </c>
    </row>
    <row r="212" spans="1:24" s="5" customFormat="1" ht="137.25" customHeight="1" x14ac:dyDescent="0.25">
      <c r="A212" s="3" t="s">
        <v>1002</v>
      </c>
      <c r="B212" s="3" t="s">
        <v>2036</v>
      </c>
      <c r="C212" s="21" t="b">
        <f t="shared" si="33"/>
        <v>0</v>
      </c>
      <c r="D212" s="21" t="b">
        <f t="shared" si="34"/>
        <v>1</v>
      </c>
      <c r="E212" s="21" t="b">
        <f t="shared" si="35"/>
        <v>0</v>
      </c>
      <c r="F212" s="21" t="b">
        <f t="shared" si="36"/>
        <v>0</v>
      </c>
      <c r="G212" s="21" t="b">
        <f t="shared" si="37"/>
        <v>0</v>
      </c>
      <c r="H212" s="21" t="b">
        <f t="shared" si="38"/>
        <v>0</v>
      </c>
      <c r="I212" s="21" t="b">
        <f t="shared" si="39"/>
        <v>0</v>
      </c>
      <c r="J212" s="21" t="b">
        <f t="shared" si="40"/>
        <v>0</v>
      </c>
      <c r="K212" s="21" t="b">
        <f t="shared" si="41"/>
        <v>0</v>
      </c>
      <c r="L212" s="21" t="b">
        <f t="shared" si="42"/>
        <v>0</v>
      </c>
      <c r="M212" s="21" t="b">
        <f t="shared" si="43"/>
        <v>0</v>
      </c>
      <c r="N212" s="3" t="s">
        <v>1390</v>
      </c>
      <c r="O212" s="10" t="s">
        <v>1391</v>
      </c>
      <c r="P212" s="3" t="s">
        <v>1003</v>
      </c>
      <c r="Q212" s="3" t="s">
        <v>1004</v>
      </c>
      <c r="R212" s="3" t="s">
        <v>1392</v>
      </c>
      <c r="S212" s="3"/>
      <c r="T212" s="3"/>
      <c r="U212" s="3"/>
      <c r="V212" s="3"/>
      <c r="W212" s="4" t="s">
        <v>12</v>
      </c>
      <c r="X212" s="4" t="s">
        <v>2400</v>
      </c>
    </row>
    <row r="213" spans="1:24" s="5" customFormat="1" ht="30" x14ac:dyDescent="0.25">
      <c r="A213" s="3" t="s">
        <v>1005</v>
      </c>
      <c r="B213" s="3" t="s">
        <v>2036</v>
      </c>
      <c r="C213" s="21" t="b">
        <f t="shared" si="33"/>
        <v>0</v>
      </c>
      <c r="D213" s="21" t="b">
        <f t="shared" si="34"/>
        <v>1</v>
      </c>
      <c r="E213" s="21" t="b">
        <f t="shared" si="35"/>
        <v>0</v>
      </c>
      <c r="F213" s="21" t="b">
        <f t="shared" si="36"/>
        <v>0</v>
      </c>
      <c r="G213" s="21" t="b">
        <f t="shared" si="37"/>
        <v>0</v>
      </c>
      <c r="H213" s="21" t="b">
        <f t="shared" si="38"/>
        <v>0</v>
      </c>
      <c r="I213" s="21" t="b">
        <f t="shared" si="39"/>
        <v>0</v>
      </c>
      <c r="J213" s="21" t="b">
        <f t="shared" si="40"/>
        <v>0</v>
      </c>
      <c r="K213" s="21" t="b">
        <f t="shared" si="41"/>
        <v>0</v>
      </c>
      <c r="L213" s="21" t="b">
        <f t="shared" si="42"/>
        <v>0</v>
      </c>
      <c r="M213" s="21" t="b">
        <f t="shared" si="43"/>
        <v>0</v>
      </c>
      <c r="N213" s="3" t="s">
        <v>1393</v>
      </c>
      <c r="O213" s="10" t="s">
        <v>1394</v>
      </c>
      <c r="P213" s="3"/>
      <c r="Q213" s="3" t="s">
        <v>1006</v>
      </c>
      <c r="R213" s="3" t="s">
        <v>1395</v>
      </c>
      <c r="S213" s="3" t="s">
        <v>1007</v>
      </c>
      <c r="T213" s="3" t="s">
        <v>1008</v>
      </c>
      <c r="U213" s="3" t="s">
        <v>450</v>
      </c>
      <c r="V213" s="3" t="s">
        <v>1009</v>
      </c>
      <c r="W213" s="4" t="s">
        <v>12</v>
      </c>
      <c r="X213" s="4" t="s">
        <v>1010</v>
      </c>
    </row>
    <row r="214" spans="1:24" s="5" customFormat="1" ht="60" x14ac:dyDescent="0.25">
      <c r="A214" s="3" t="s">
        <v>1011</v>
      </c>
      <c r="B214" s="3" t="s">
        <v>2107</v>
      </c>
      <c r="C214" s="21" t="b">
        <f t="shared" si="33"/>
        <v>0</v>
      </c>
      <c r="D214" s="21" t="b">
        <f t="shared" si="34"/>
        <v>0</v>
      </c>
      <c r="E214" s="21" t="b">
        <f t="shared" si="35"/>
        <v>0</v>
      </c>
      <c r="F214" s="21" t="b">
        <f t="shared" si="36"/>
        <v>0</v>
      </c>
      <c r="G214" s="21" t="b">
        <f t="shared" si="37"/>
        <v>0</v>
      </c>
      <c r="H214" s="21" t="b">
        <f t="shared" si="38"/>
        <v>1</v>
      </c>
      <c r="I214" s="21" t="b">
        <f t="shared" si="39"/>
        <v>0</v>
      </c>
      <c r="J214" s="21" t="b">
        <f t="shared" si="40"/>
        <v>0</v>
      </c>
      <c r="K214" s="21" t="b">
        <f t="shared" si="41"/>
        <v>0</v>
      </c>
      <c r="L214" s="21" t="b">
        <f t="shared" si="42"/>
        <v>0</v>
      </c>
      <c r="M214" s="21" t="b">
        <f t="shared" si="43"/>
        <v>0</v>
      </c>
      <c r="N214" s="3" t="s">
        <v>2401</v>
      </c>
      <c r="O214" s="10" t="s">
        <v>1738</v>
      </c>
      <c r="P214" s="3" t="s">
        <v>1012</v>
      </c>
      <c r="Q214" s="3" t="s">
        <v>1013</v>
      </c>
      <c r="R214" s="3" t="s">
        <v>1739</v>
      </c>
      <c r="S214" s="3" t="s">
        <v>1014</v>
      </c>
      <c r="T214" s="3" t="s">
        <v>1015</v>
      </c>
      <c r="U214" s="3" t="s">
        <v>18</v>
      </c>
      <c r="V214" s="3" t="s">
        <v>1016</v>
      </c>
      <c r="W214" s="4" t="s">
        <v>12</v>
      </c>
      <c r="X214" s="4" t="s">
        <v>1017</v>
      </c>
    </row>
    <row r="215" spans="1:24" s="5" customFormat="1" x14ac:dyDescent="0.25">
      <c r="A215" s="3" t="s">
        <v>1018</v>
      </c>
      <c r="B215" s="3" t="s">
        <v>2067</v>
      </c>
      <c r="C215" s="21" t="b">
        <f t="shared" si="33"/>
        <v>0</v>
      </c>
      <c r="D215" s="21" t="b">
        <f t="shared" si="34"/>
        <v>0</v>
      </c>
      <c r="E215" s="21" t="b">
        <f t="shared" si="35"/>
        <v>0</v>
      </c>
      <c r="F215" s="21" t="b">
        <f t="shared" si="36"/>
        <v>1</v>
      </c>
      <c r="G215" s="21" t="b">
        <f t="shared" si="37"/>
        <v>0</v>
      </c>
      <c r="H215" s="21" t="b">
        <f t="shared" si="38"/>
        <v>0</v>
      </c>
      <c r="I215" s="21" t="b">
        <f t="shared" si="39"/>
        <v>0</v>
      </c>
      <c r="J215" s="21" t="b">
        <f t="shared" si="40"/>
        <v>0</v>
      </c>
      <c r="K215" s="21" t="b">
        <f t="shared" si="41"/>
        <v>0</v>
      </c>
      <c r="L215" s="21" t="b">
        <f t="shared" si="42"/>
        <v>0</v>
      </c>
      <c r="M215" s="21" t="b">
        <f t="shared" si="43"/>
        <v>0</v>
      </c>
      <c r="N215" s="3" t="s">
        <v>1651</v>
      </c>
      <c r="O215" s="10" t="s">
        <v>1652</v>
      </c>
      <c r="P215" s="3"/>
      <c r="Q215" s="3"/>
      <c r="R215" s="3"/>
      <c r="S215" s="3" t="s">
        <v>1019</v>
      </c>
      <c r="T215" s="3" t="s">
        <v>1020</v>
      </c>
      <c r="U215" s="3" t="s">
        <v>1021</v>
      </c>
      <c r="V215" s="3" t="s">
        <v>1022</v>
      </c>
      <c r="W215" s="4" t="s">
        <v>12</v>
      </c>
      <c r="X215" s="4" t="s">
        <v>1023</v>
      </c>
    </row>
    <row r="216" spans="1:24" s="5" customFormat="1" ht="30" x14ac:dyDescent="0.25">
      <c r="A216" s="3" t="s">
        <v>1024</v>
      </c>
      <c r="B216" s="3" t="s">
        <v>2087</v>
      </c>
      <c r="C216" s="21" t="b">
        <f t="shared" si="33"/>
        <v>1</v>
      </c>
      <c r="D216" s="21" t="b">
        <f t="shared" si="34"/>
        <v>0</v>
      </c>
      <c r="E216" s="21" t="b">
        <f t="shared" si="35"/>
        <v>0</v>
      </c>
      <c r="F216" s="21" t="b">
        <f t="shared" si="36"/>
        <v>0</v>
      </c>
      <c r="G216" s="21" t="b">
        <f t="shared" si="37"/>
        <v>0</v>
      </c>
      <c r="H216" s="21" t="b">
        <f t="shared" si="38"/>
        <v>0</v>
      </c>
      <c r="I216" s="21" t="b">
        <f t="shared" si="39"/>
        <v>0</v>
      </c>
      <c r="J216" s="21" t="b">
        <f t="shared" si="40"/>
        <v>0</v>
      </c>
      <c r="K216" s="21" t="b">
        <f t="shared" si="41"/>
        <v>0</v>
      </c>
      <c r="L216" s="21" t="b">
        <f t="shared" si="42"/>
        <v>0</v>
      </c>
      <c r="M216" s="21" t="b">
        <f t="shared" si="43"/>
        <v>0</v>
      </c>
      <c r="N216" s="3" t="s">
        <v>1237</v>
      </c>
      <c r="O216" s="10" t="s">
        <v>1238</v>
      </c>
      <c r="P216" s="3" t="s">
        <v>1025</v>
      </c>
      <c r="Q216" s="3" t="s">
        <v>1026</v>
      </c>
      <c r="R216" s="3"/>
      <c r="S216" s="3" t="s">
        <v>1027</v>
      </c>
      <c r="T216" s="3" t="s">
        <v>1028</v>
      </c>
      <c r="U216" s="3" t="s">
        <v>466</v>
      </c>
      <c r="V216" s="3" t="s">
        <v>1029</v>
      </c>
      <c r="W216" s="4" t="s">
        <v>12</v>
      </c>
      <c r="X216" s="4" t="s">
        <v>1030</v>
      </c>
    </row>
    <row r="217" spans="1:24" s="5" customFormat="1" ht="45" x14ac:dyDescent="0.25">
      <c r="A217" s="3" t="s">
        <v>2402</v>
      </c>
      <c r="B217" s="3" t="s">
        <v>2047</v>
      </c>
      <c r="C217" s="21" t="b">
        <f t="shared" si="33"/>
        <v>0</v>
      </c>
      <c r="D217" s="21" t="b">
        <f t="shared" si="34"/>
        <v>0</v>
      </c>
      <c r="E217" s="21" t="b">
        <f t="shared" si="35"/>
        <v>0</v>
      </c>
      <c r="F217" s="21" t="b">
        <f t="shared" si="36"/>
        <v>0</v>
      </c>
      <c r="G217" s="21" t="b">
        <f t="shared" si="37"/>
        <v>0</v>
      </c>
      <c r="H217" s="21" t="b">
        <f t="shared" si="38"/>
        <v>0</v>
      </c>
      <c r="I217" s="21" t="b">
        <f t="shared" si="39"/>
        <v>0</v>
      </c>
      <c r="J217" s="21" t="b">
        <f t="shared" si="40"/>
        <v>1</v>
      </c>
      <c r="K217" s="21" t="b">
        <f t="shared" si="41"/>
        <v>0</v>
      </c>
      <c r="L217" s="21" t="b">
        <f t="shared" si="42"/>
        <v>0</v>
      </c>
      <c r="M217" s="21" t="b">
        <f t="shared" si="43"/>
        <v>0</v>
      </c>
      <c r="N217" s="3" t="s">
        <v>2403</v>
      </c>
      <c r="O217" s="10" t="s">
        <v>1936</v>
      </c>
      <c r="P217" s="3" t="s">
        <v>1937</v>
      </c>
      <c r="Q217" s="3" t="s">
        <v>1938</v>
      </c>
      <c r="R217" s="3"/>
      <c r="S217" s="3" t="s">
        <v>1939</v>
      </c>
      <c r="T217" s="3" t="s">
        <v>1940</v>
      </c>
      <c r="U217" s="3" t="s">
        <v>902</v>
      </c>
      <c r="V217" s="3" t="s">
        <v>2404</v>
      </c>
      <c r="W217" s="4" t="s">
        <v>12</v>
      </c>
      <c r="X217" s="4" t="s">
        <v>1941</v>
      </c>
    </row>
    <row r="218" spans="1:24" s="5" customFormat="1" ht="30" x14ac:dyDescent="0.25">
      <c r="A218" s="4" t="s">
        <v>1031</v>
      </c>
      <c r="B218" s="4" t="s">
        <v>2042</v>
      </c>
      <c r="C218" s="21" t="b">
        <f t="shared" si="33"/>
        <v>0</v>
      </c>
      <c r="D218" s="21" t="b">
        <f t="shared" si="34"/>
        <v>0</v>
      </c>
      <c r="E218" s="21" t="b">
        <f t="shared" si="35"/>
        <v>1</v>
      </c>
      <c r="F218" s="21" t="b">
        <f t="shared" si="36"/>
        <v>0</v>
      </c>
      <c r="G218" s="21" t="b">
        <f t="shared" si="37"/>
        <v>0</v>
      </c>
      <c r="H218" s="21" t="b">
        <f t="shared" si="38"/>
        <v>0</v>
      </c>
      <c r="I218" s="21" t="b">
        <f t="shared" si="39"/>
        <v>0</v>
      </c>
      <c r="J218" s="21" t="b">
        <f t="shared" si="40"/>
        <v>0</v>
      </c>
      <c r="K218" s="21" t="b">
        <f t="shared" si="41"/>
        <v>0</v>
      </c>
      <c r="L218" s="21" t="b">
        <f t="shared" si="42"/>
        <v>0</v>
      </c>
      <c r="M218" s="21" t="b">
        <f t="shared" si="43"/>
        <v>0</v>
      </c>
      <c r="N218" s="5" t="s">
        <v>1622</v>
      </c>
      <c r="O218" s="6" t="s">
        <v>1623</v>
      </c>
      <c r="P218" s="6"/>
      <c r="Q218" s="5" t="s">
        <v>1032</v>
      </c>
      <c r="R218" s="5" t="s">
        <v>1624</v>
      </c>
      <c r="S218" s="5" t="s">
        <v>1033</v>
      </c>
      <c r="T218" s="5" t="s">
        <v>1034</v>
      </c>
      <c r="U218" s="5" t="s">
        <v>132</v>
      </c>
      <c r="V218" s="5" t="s">
        <v>1035</v>
      </c>
      <c r="W218" s="4" t="s">
        <v>12</v>
      </c>
      <c r="X218" s="4" t="s">
        <v>1036</v>
      </c>
    </row>
    <row r="219" spans="1:24" s="5" customFormat="1" ht="195" x14ac:dyDescent="0.25">
      <c r="A219" s="3" t="s">
        <v>1037</v>
      </c>
      <c r="B219" s="3" t="s">
        <v>2125</v>
      </c>
      <c r="C219" s="21" t="b">
        <f t="shared" si="33"/>
        <v>0</v>
      </c>
      <c r="D219" s="21" t="b">
        <f t="shared" si="34"/>
        <v>0</v>
      </c>
      <c r="E219" s="21" t="b">
        <f t="shared" si="35"/>
        <v>0</v>
      </c>
      <c r="F219" s="21" t="b">
        <f t="shared" si="36"/>
        <v>0</v>
      </c>
      <c r="G219" s="21" t="b">
        <f t="shared" si="37"/>
        <v>1</v>
      </c>
      <c r="H219" s="21" t="b">
        <f t="shared" si="38"/>
        <v>0</v>
      </c>
      <c r="I219" s="21" t="b">
        <f t="shared" si="39"/>
        <v>0</v>
      </c>
      <c r="J219" s="21" t="b">
        <f t="shared" si="40"/>
        <v>0</v>
      </c>
      <c r="K219" s="21" t="b">
        <f t="shared" si="41"/>
        <v>0</v>
      </c>
      <c r="L219" s="21" t="b">
        <f t="shared" si="42"/>
        <v>0</v>
      </c>
      <c r="M219" s="21" t="b">
        <f t="shared" si="43"/>
        <v>0</v>
      </c>
      <c r="N219" s="3" t="s">
        <v>2405</v>
      </c>
      <c r="O219" s="10" t="s">
        <v>1681</v>
      </c>
      <c r="P219" s="3" t="s">
        <v>1038</v>
      </c>
      <c r="Q219" s="3" t="s">
        <v>1039</v>
      </c>
      <c r="R219" s="3" t="s">
        <v>1682</v>
      </c>
      <c r="S219" s="3" t="s">
        <v>1040</v>
      </c>
      <c r="T219" s="3" t="s">
        <v>607</v>
      </c>
      <c r="U219" s="3" t="s">
        <v>560</v>
      </c>
      <c r="V219" s="3" t="s">
        <v>608</v>
      </c>
      <c r="W219" s="4" t="s">
        <v>12</v>
      </c>
      <c r="X219" s="4" t="s">
        <v>2406</v>
      </c>
    </row>
    <row r="220" spans="1:24" s="5" customFormat="1" ht="45" x14ac:dyDescent="0.25">
      <c r="A220" s="3" t="s">
        <v>1396</v>
      </c>
      <c r="B220" s="3" t="s">
        <v>2036</v>
      </c>
      <c r="C220" s="21" t="b">
        <f t="shared" si="33"/>
        <v>0</v>
      </c>
      <c r="D220" s="21" t="b">
        <f t="shared" si="34"/>
        <v>1</v>
      </c>
      <c r="E220" s="21" t="b">
        <f t="shared" si="35"/>
        <v>0</v>
      </c>
      <c r="F220" s="21" t="b">
        <f t="shared" si="36"/>
        <v>0</v>
      </c>
      <c r="G220" s="21" t="b">
        <f t="shared" si="37"/>
        <v>0</v>
      </c>
      <c r="H220" s="21" t="b">
        <f t="shared" si="38"/>
        <v>0</v>
      </c>
      <c r="I220" s="21" t="b">
        <f t="shared" si="39"/>
        <v>0</v>
      </c>
      <c r="J220" s="21" t="b">
        <f t="shared" si="40"/>
        <v>0</v>
      </c>
      <c r="K220" s="21" t="b">
        <f t="shared" si="41"/>
        <v>0</v>
      </c>
      <c r="L220" s="21" t="b">
        <f t="shared" si="42"/>
        <v>0</v>
      </c>
      <c r="M220" s="21" t="b">
        <f t="shared" si="43"/>
        <v>0</v>
      </c>
      <c r="N220" s="3" t="s">
        <v>1397</v>
      </c>
      <c r="O220" s="10" t="s">
        <v>1398</v>
      </c>
      <c r="P220" s="3"/>
      <c r="Q220" s="3" t="s">
        <v>1399</v>
      </c>
      <c r="R220" s="3"/>
      <c r="S220" s="3" t="s">
        <v>1400</v>
      </c>
      <c r="T220" s="3" t="s">
        <v>197</v>
      </c>
      <c r="U220" s="3" t="s">
        <v>198</v>
      </c>
      <c r="V220" s="3" t="s">
        <v>2407</v>
      </c>
      <c r="W220" s="4" t="s">
        <v>12</v>
      </c>
      <c r="X220" s="4" t="s">
        <v>1401</v>
      </c>
    </row>
    <row r="221" spans="1:24" s="5" customFormat="1" ht="164.25" customHeight="1" x14ac:dyDescent="0.25">
      <c r="A221" s="4" t="s">
        <v>1041</v>
      </c>
      <c r="B221" s="4" t="s">
        <v>2047</v>
      </c>
      <c r="C221" s="21" t="b">
        <f t="shared" si="33"/>
        <v>0</v>
      </c>
      <c r="D221" s="21" t="b">
        <f t="shared" si="34"/>
        <v>0</v>
      </c>
      <c r="E221" s="21" t="b">
        <f t="shared" si="35"/>
        <v>0</v>
      </c>
      <c r="F221" s="21" t="b">
        <f t="shared" si="36"/>
        <v>0</v>
      </c>
      <c r="G221" s="21" t="b">
        <f t="shared" si="37"/>
        <v>0</v>
      </c>
      <c r="H221" s="21" t="b">
        <f t="shared" si="38"/>
        <v>0</v>
      </c>
      <c r="I221" s="21" t="b">
        <f t="shared" si="39"/>
        <v>0</v>
      </c>
      <c r="J221" s="21" t="b">
        <f t="shared" si="40"/>
        <v>1</v>
      </c>
      <c r="K221" s="21" t="b">
        <f t="shared" si="41"/>
        <v>0</v>
      </c>
      <c r="L221" s="21" t="b">
        <f t="shared" si="42"/>
        <v>0</v>
      </c>
      <c r="M221" s="21" t="b">
        <f t="shared" si="43"/>
        <v>0</v>
      </c>
      <c r="N221" s="5" t="s">
        <v>1942</v>
      </c>
      <c r="O221" s="6" t="s">
        <v>1943</v>
      </c>
      <c r="P221" s="5" t="s">
        <v>1042</v>
      </c>
      <c r="Q221" s="5" t="s">
        <v>1043</v>
      </c>
      <c r="R221" s="5" t="s">
        <v>1944</v>
      </c>
      <c r="S221" s="5" t="s">
        <v>1044</v>
      </c>
      <c r="T221" s="5" t="s">
        <v>1045</v>
      </c>
      <c r="V221" s="3" t="s">
        <v>1046</v>
      </c>
      <c r="W221" s="4" t="s">
        <v>72</v>
      </c>
      <c r="X221" s="4" t="s">
        <v>2408</v>
      </c>
    </row>
    <row r="222" spans="1:24" s="5" customFormat="1" ht="165" x14ac:dyDescent="0.25">
      <c r="A222" s="3" t="s">
        <v>1945</v>
      </c>
      <c r="B222" s="3" t="s">
        <v>2047</v>
      </c>
      <c r="C222" s="21" t="b">
        <f t="shared" si="33"/>
        <v>0</v>
      </c>
      <c r="D222" s="21" t="b">
        <f t="shared" si="34"/>
        <v>0</v>
      </c>
      <c r="E222" s="21" t="b">
        <f t="shared" si="35"/>
        <v>0</v>
      </c>
      <c r="F222" s="21" t="b">
        <f t="shared" si="36"/>
        <v>0</v>
      </c>
      <c r="G222" s="21" t="b">
        <f t="shared" si="37"/>
        <v>0</v>
      </c>
      <c r="H222" s="21" t="b">
        <f t="shared" si="38"/>
        <v>0</v>
      </c>
      <c r="I222" s="21" t="b">
        <f t="shared" si="39"/>
        <v>0</v>
      </c>
      <c r="J222" s="21" t="b">
        <f t="shared" si="40"/>
        <v>1</v>
      </c>
      <c r="K222" s="21" t="b">
        <f t="shared" si="41"/>
        <v>0</v>
      </c>
      <c r="L222" s="21" t="b">
        <f t="shared" si="42"/>
        <v>0</v>
      </c>
      <c r="M222" s="21" t="b">
        <f t="shared" si="43"/>
        <v>0</v>
      </c>
      <c r="N222" s="3" t="s">
        <v>1946</v>
      </c>
      <c r="O222" s="10" t="s">
        <v>1947</v>
      </c>
      <c r="P222" s="3" t="s">
        <v>2409</v>
      </c>
      <c r="Q222" s="3" t="s">
        <v>1948</v>
      </c>
      <c r="R222" s="3" t="s">
        <v>1949</v>
      </c>
      <c r="S222" s="3" t="s">
        <v>1950</v>
      </c>
      <c r="T222" s="3" t="s">
        <v>1951</v>
      </c>
      <c r="U222" s="3" t="s">
        <v>18</v>
      </c>
      <c r="V222" s="3" t="s">
        <v>2410</v>
      </c>
      <c r="W222" s="4" t="s">
        <v>12</v>
      </c>
      <c r="X222" s="4" t="s">
        <v>1952</v>
      </c>
    </row>
    <row r="223" spans="1:24" s="5" customFormat="1" ht="45" x14ac:dyDescent="0.25">
      <c r="A223" s="4" t="s">
        <v>1047</v>
      </c>
      <c r="B223" s="4" t="s">
        <v>2042</v>
      </c>
      <c r="C223" s="21" t="b">
        <f t="shared" si="33"/>
        <v>0</v>
      </c>
      <c r="D223" s="21" t="b">
        <f t="shared" si="34"/>
        <v>0</v>
      </c>
      <c r="E223" s="21" t="b">
        <f t="shared" si="35"/>
        <v>1</v>
      </c>
      <c r="F223" s="21" t="b">
        <f t="shared" si="36"/>
        <v>0</v>
      </c>
      <c r="G223" s="21" t="b">
        <f t="shared" si="37"/>
        <v>0</v>
      </c>
      <c r="H223" s="21" t="b">
        <f t="shared" si="38"/>
        <v>0</v>
      </c>
      <c r="I223" s="21" t="b">
        <f t="shared" si="39"/>
        <v>0</v>
      </c>
      <c r="J223" s="21" t="b">
        <f t="shared" si="40"/>
        <v>0</v>
      </c>
      <c r="K223" s="21" t="b">
        <f t="shared" si="41"/>
        <v>0</v>
      </c>
      <c r="L223" s="21" t="b">
        <f t="shared" si="42"/>
        <v>0</v>
      </c>
      <c r="M223" s="21" t="b">
        <f t="shared" si="43"/>
        <v>0</v>
      </c>
      <c r="N223" s="5" t="s">
        <v>1625</v>
      </c>
      <c r="O223" s="6" t="s">
        <v>1626</v>
      </c>
      <c r="P223" s="16" t="s">
        <v>1048</v>
      </c>
      <c r="Q223" s="5" t="s">
        <v>1049</v>
      </c>
      <c r="R223" s="5" t="s">
        <v>1627</v>
      </c>
      <c r="S223" s="5" t="s">
        <v>1050</v>
      </c>
      <c r="T223" s="5" t="s">
        <v>1051</v>
      </c>
      <c r="U223" s="5" t="s">
        <v>35</v>
      </c>
      <c r="V223" s="5" t="s">
        <v>1052</v>
      </c>
      <c r="W223" s="4" t="s">
        <v>12</v>
      </c>
      <c r="X223" s="4" t="s">
        <v>1053</v>
      </c>
    </row>
    <row r="224" spans="1:24" s="5" customFormat="1" ht="135" x14ac:dyDescent="0.25">
      <c r="A224" s="3" t="s">
        <v>1054</v>
      </c>
      <c r="B224" s="3" t="s">
        <v>2042</v>
      </c>
      <c r="C224" s="21" t="b">
        <f t="shared" si="33"/>
        <v>0</v>
      </c>
      <c r="D224" s="21" t="b">
        <f t="shared" si="34"/>
        <v>0</v>
      </c>
      <c r="E224" s="21" t="b">
        <f t="shared" si="35"/>
        <v>1</v>
      </c>
      <c r="F224" s="21" t="b">
        <f t="shared" si="36"/>
        <v>0</v>
      </c>
      <c r="G224" s="21" t="b">
        <f t="shared" si="37"/>
        <v>0</v>
      </c>
      <c r="H224" s="21" t="b">
        <f t="shared" si="38"/>
        <v>0</v>
      </c>
      <c r="I224" s="21" t="b">
        <f t="shared" si="39"/>
        <v>0</v>
      </c>
      <c r="J224" s="21" t="b">
        <f t="shared" si="40"/>
        <v>0</v>
      </c>
      <c r="K224" s="21" t="b">
        <f t="shared" si="41"/>
        <v>0</v>
      </c>
      <c r="L224" s="21" t="b">
        <f t="shared" si="42"/>
        <v>0</v>
      </c>
      <c r="M224" s="21" t="b">
        <f t="shared" si="43"/>
        <v>0</v>
      </c>
      <c r="N224" s="3" t="s">
        <v>1628</v>
      </c>
      <c r="O224" s="10" t="s">
        <v>1629</v>
      </c>
      <c r="P224" s="3" t="s">
        <v>1055</v>
      </c>
      <c r="Q224" s="3" t="s">
        <v>1056</v>
      </c>
      <c r="R224" s="3" t="s">
        <v>1630</v>
      </c>
      <c r="S224" s="3" t="s">
        <v>1057</v>
      </c>
      <c r="T224" s="3" t="s">
        <v>197</v>
      </c>
      <c r="U224" s="3" t="s">
        <v>198</v>
      </c>
      <c r="V224" s="3" t="s">
        <v>1058</v>
      </c>
      <c r="W224" s="4" t="s">
        <v>12</v>
      </c>
      <c r="X224" s="4" t="s">
        <v>2411</v>
      </c>
    </row>
    <row r="225" spans="1:24" s="5" customFormat="1" ht="138" customHeight="1" x14ac:dyDescent="0.25">
      <c r="A225" s="3" t="s">
        <v>1059</v>
      </c>
      <c r="B225" s="3" t="s">
        <v>2412</v>
      </c>
      <c r="C225" s="21" t="b">
        <f t="shared" si="33"/>
        <v>0</v>
      </c>
      <c r="D225" s="21" t="b">
        <f t="shared" si="34"/>
        <v>0</v>
      </c>
      <c r="E225" s="21" t="b">
        <f t="shared" si="35"/>
        <v>1</v>
      </c>
      <c r="F225" s="21" t="b">
        <f t="shared" si="36"/>
        <v>0</v>
      </c>
      <c r="G225" s="21" t="b">
        <f t="shared" si="37"/>
        <v>0</v>
      </c>
      <c r="H225" s="21" t="b">
        <f t="shared" si="38"/>
        <v>0</v>
      </c>
      <c r="I225" s="21" t="b">
        <f t="shared" si="39"/>
        <v>0</v>
      </c>
      <c r="J225" s="21" t="b">
        <f t="shared" si="40"/>
        <v>1</v>
      </c>
      <c r="K225" s="21" t="b">
        <f t="shared" si="41"/>
        <v>1</v>
      </c>
      <c r="L225" s="21" t="b">
        <f t="shared" si="42"/>
        <v>0</v>
      </c>
      <c r="M225" s="21" t="b">
        <f t="shared" si="43"/>
        <v>0</v>
      </c>
      <c r="N225" s="3" t="s">
        <v>388</v>
      </c>
      <c r="O225" s="10" t="s">
        <v>1631</v>
      </c>
      <c r="P225" s="3" t="s">
        <v>389</v>
      </c>
      <c r="Q225" s="3" t="s">
        <v>390</v>
      </c>
      <c r="R225" s="3"/>
      <c r="S225" s="3" t="s">
        <v>391</v>
      </c>
      <c r="T225" s="3" t="s">
        <v>392</v>
      </c>
      <c r="U225" s="3" t="s">
        <v>10</v>
      </c>
      <c r="V225" s="3" t="s">
        <v>393</v>
      </c>
      <c r="W225" s="4" t="s">
        <v>12</v>
      </c>
      <c r="X225" s="4" t="s">
        <v>2413</v>
      </c>
    </row>
    <row r="226" spans="1:24" s="5" customFormat="1" ht="45" x14ac:dyDescent="0.25">
      <c r="A226" s="3" t="s">
        <v>1060</v>
      </c>
      <c r="B226" s="3" t="s">
        <v>2032</v>
      </c>
      <c r="C226" s="21" t="b">
        <f t="shared" si="33"/>
        <v>0</v>
      </c>
      <c r="D226" s="21" t="b">
        <f t="shared" si="34"/>
        <v>0</v>
      </c>
      <c r="E226" s="21" t="b">
        <f t="shared" si="35"/>
        <v>0</v>
      </c>
      <c r="F226" s="21" t="b">
        <f t="shared" si="36"/>
        <v>0</v>
      </c>
      <c r="G226" s="21" t="b">
        <f t="shared" si="37"/>
        <v>0</v>
      </c>
      <c r="H226" s="21" t="b">
        <f t="shared" si="38"/>
        <v>0</v>
      </c>
      <c r="I226" s="21" t="b">
        <f t="shared" si="39"/>
        <v>1</v>
      </c>
      <c r="J226" s="21" t="b">
        <f t="shared" si="40"/>
        <v>0</v>
      </c>
      <c r="K226" s="21" t="b">
        <f t="shared" si="41"/>
        <v>0</v>
      </c>
      <c r="L226" s="21" t="b">
        <f t="shared" si="42"/>
        <v>0</v>
      </c>
      <c r="M226" s="21" t="b">
        <f t="shared" si="43"/>
        <v>0</v>
      </c>
      <c r="N226" s="3" t="s">
        <v>1799</v>
      </c>
      <c r="O226" s="10" t="s">
        <v>1800</v>
      </c>
      <c r="P226" s="3" t="s">
        <v>1061</v>
      </c>
      <c r="Q226" s="3" t="s">
        <v>1062</v>
      </c>
      <c r="R226" s="3" t="s">
        <v>1801</v>
      </c>
      <c r="S226" s="3" t="s">
        <v>1063</v>
      </c>
      <c r="T226" s="3" t="s">
        <v>1064</v>
      </c>
      <c r="U226" s="3"/>
      <c r="V226" s="3" t="s">
        <v>1065</v>
      </c>
      <c r="W226" s="4" t="s">
        <v>1066</v>
      </c>
      <c r="X226" s="4" t="s">
        <v>1067</v>
      </c>
    </row>
    <row r="227" spans="1:24" s="5" customFormat="1" ht="180" x14ac:dyDescent="0.25">
      <c r="A227" s="3" t="s">
        <v>2414</v>
      </c>
      <c r="B227" s="3" t="s">
        <v>2036</v>
      </c>
      <c r="C227" s="21" t="b">
        <f t="shared" si="33"/>
        <v>0</v>
      </c>
      <c r="D227" s="21" t="b">
        <f t="shared" si="34"/>
        <v>1</v>
      </c>
      <c r="E227" s="21" t="b">
        <f t="shared" si="35"/>
        <v>0</v>
      </c>
      <c r="F227" s="21" t="b">
        <f t="shared" si="36"/>
        <v>0</v>
      </c>
      <c r="G227" s="21" t="b">
        <f t="shared" si="37"/>
        <v>0</v>
      </c>
      <c r="H227" s="21" t="b">
        <f t="shared" si="38"/>
        <v>0</v>
      </c>
      <c r="I227" s="21" t="b">
        <f t="shared" si="39"/>
        <v>0</v>
      </c>
      <c r="J227" s="21" t="b">
        <f t="shared" si="40"/>
        <v>0</v>
      </c>
      <c r="K227" s="21" t="b">
        <f t="shared" si="41"/>
        <v>0</v>
      </c>
      <c r="L227" s="21" t="b">
        <f t="shared" si="42"/>
        <v>0</v>
      </c>
      <c r="M227" s="21" t="b">
        <f t="shared" si="43"/>
        <v>0</v>
      </c>
      <c r="N227" s="3" t="s">
        <v>1402</v>
      </c>
      <c r="O227" s="10" t="s">
        <v>1403</v>
      </c>
      <c r="P227" s="3" t="s">
        <v>2415</v>
      </c>
      <c r="Q227" s="3" t="s">
        <v>1404</v>
      </c>
      <c r="R227" s="3" t="s">
        <v>1405</v>
      </c>
      <c r="S227" s="3" t="s">
        <v>2416</v>
      </c>
      <c r="T227" s="3" t="s">
        <v>2417</v>
      </c>
      <c r="U227" s="3" t="s">
        <v>286</v>
      </c>
      <c r="V227" s="3" t="s">
        <v>2418</v>
      </c>
      <c r="W227" s="4" t="s">
        <v>12</v>
      </c>
      <c r="X227" s="4" t="s">
        <v>1406</v>
      </c>
    </row>
    <row r="228" spans="1:24" s="5" customFormat="1" ht="90" x14ac:dyDescent="0.25">
      <c r="A228" s="4" t="s">
        <v>1068</v>
      </c>
      <c r="B228" s="4" t="s">
        <v>2036</v>
      </c>
      <c r="C228" s="21" t="b">
        <f t="shared" si="33"/>
        <v>0</v>
      </c>
      <c r="D228" s="21" t="b">
        <f t="shared" si="34"/>
        <v>1</v>
      </c>
      <c r="E228" s="21" t="b">
        <f t="shared" si="35"/>
        <v>0</v>
      </c>
      <c r="F228" s="21" t="b">
        <f t="shared" si="36"/>
        <v>0</v>
      </c>
      <c r="G228" s="21" t="b">
        <f t="shared" si="37"/>
        <v>0</v>
      </c>
      <c r="H228" s="21" t="b">
        <f t="shared" si="38"/>
        <v>0</v>
      </c>
      <c r="I228" s="21" t="b">
        <f t="shared" si="39"/>
        <v>0</v>
      </c>
      <c r="J228" s="21" t="b">
        <f t="shared" si="40"/>
        <v>0</v>
      </c>
      <c r="K228" s="21" t="b">
        <f t="shared" si="41"/>
        <v>0</v>
      </c>
      <c r="L228" s="21" t="b">
        <f t="shared" si="42"/>
        <v>0</v>
      </c>
      <c r="M228" s="21" t="b">
        <f t="shared" si="43"/>
        <v>0</v>
      </c>
      <c r="N228" s="5" t="s">
        <v>1407</v>
      </c>
      <c r="O228" s="6" t="s">
        <v>1408</v>
      </c>
      <c r="P228" s="6" t="s">
        <v>1069</v>
      </c>
      <c r="Q228" s="5" t="s">
        <v>1070</v>
      </c>
      <c r="R228" s="5" t="s">
        <v>1409</v>
      </c>
      <c r="S228" s="5" t="s">
        <v>1071</v>
      </c>
      <c r="T228" s="5" t="s">
        <v>1072</v>
      </c>
      <c r="U228" s="5" t="s">
        <v>84</v>
      </c>
      <c r="V228" s="3" t="s">
        <v>1073</v>
      </c>
      <c r="W228" s="4" t="s">
        <v>12</v>
      </c>
      <c r="X228" s="4" t="s">
        <v>1074</v>
      </c>
    </row>
    <row r="229" spans="1:24" s="5" customFormat="1" ht="105" x14ac:dyDescent="0.25">
      <c r="A229" s="3" t="s">
        <v>1953</v>
      </c>
      <c r="B229" s="3" t="s">
        <v>2047</v>
      </c>
      <c r="C229" s="21" t="b">
        <f t="shared" si="33"/>
        <v>0</v>
      </c>
      <c r="D229" s="21" t="b">
        <f t="shared" si="34"/>
        <v>0</v>
      </c>
      <c r="E229" s="21" t="b">
        <f t="shared" si="35"/>
        <v>0</v>
      </c>
      <c r="F229" s="21" t="b">
        <f t="shared" si="36"/>
        <v>0</v>
      </c>
      <c r="G229" s="21" t="b">
        <f t="shared" si="37"/>
        <v>0</v>
      </c>
      <c r="H229" s="21" t="b">
        <f t="shared" si="38"/>
        <v>0</v>
      </c>
      <c r="I229" s="21" t="b">
        <f t="shared" si="39"/>
        <v>0</v>
      </c>
      <c r="J229" s="21" t="b">
        <f t="shared" si="40"/>
        <v>1</v>
      </c>
      <c r="K229" s="21" t="b">
        <f t="shared" si="41"/>
        <v>0</v>
      </c>
      <c r="L229" s="21" t="b">
        <f t="shared" si="42"/>
        <v>0</v>
      </c>
      <c r="M229" s="21" t="b">
        <f t="shared" si="43"/>
        <v>0</v>
      </c>
      <c r="N229" s="3" t="s">
        <v>1726</v>
      </c>
      <c r="O229" s="10" t="s">
        <v>1954</v>
      </c>
      <c r="P229" s="3" t="s">
        <v>1955</v>
      </c>
      <c r="Q229" s="3" t="s">
        <v>723</v>
      </c>
      <c r="R229" s="3"/>
      <c r="S229" s="3" t="s">
        <v>2419</v>
      </c>
      <c r="T229" s="3" t="s">
        <v>1956</v>
      </c>
      <c r="U229" s="3" t="s">
        <v>132</v>
      </c>
      <c r="V229" s="3" t="s">
        <v>2420</v>
      </c>
      <c r="W229" s="4" t="s">
        <v>12</v>
      </c>
      <c r="X229" s="4" t="s">
        <v>1957</v>
      </c>
    </row>
    <row r="230" spans="1:24" s="5" customFormat="1" ht="180" x14ac:dyDescent="0.25">
      <c r="A230" s="5" t="s">
        <v>1075</v>
      </c>
      <c r="B230" s="5" t="s">
        <v>2036</v>
      </c>
      <c r="C230" s="21" t="b">
        <f t="shared" si="33"/>
        <v>0</v>
      </c>
      <c r="D230" s="21" t="b">
        <f t="shared" si="34"/>
        <v>1</v>
      </c>
      <c r="E230" s="21" t="b">
        <f t="shared" si="35"/>
        <v>0</v>
      </c>
      <c r="F230" s="21" t="b">
        <f t="shared" si="36"/>
        <v>0</v>
      </c>
      <c r="G230" s="21" t="b">
        <f t="shared" si="37"/>
        <v>0</v>
      </c>
      <c r="H230" s="21" t="b">
        <f t="shared" si="38"/>
        <v>0</v>
      </c>
      <c r="I230" s="21" t="b">
        <f t="shared" si="39"/>
        <v>0</v>
      </c>
      <c r="J230" s="21" t="b">
        <f t="shared" si="40"/>
        <v>0</v>
      </c>
      <c r="K230" s="21" t="b">
        <f t="shared" si="41"/>
        <v>0</v>
      </c>
      <c r="L230" s="21" t="b">
        <f t="shared" si="42"/>
        <v>0</v>
      </c>
      <c r="M230" s="21" t="b">
        <f t="shared" si="43"/>
        <v>0</v>
      </c>
      <c r="N230" s="5" t="s">
        <v>1410</v>
      </c>
      <c r="O230" s="6" t="s">
        <v>1411</v>
      </c>
      <c r="P230" s="6"/>
      <c r="Q230" s="5" t="s">
        <v>1076</v>
      </c>
      <c r="R230" s="5" t="s">
        <v>1412</v>
      </c>
      <c r="S230" s="5" t="s">
        <v>1077</v>
      </c>
      <c r="T230" s="5" t="s">
        <v>1078</v>
      </c>
      <c r="U230" s="5" t="s">
        <v>89</v>
      </c>
      <c r="V230" s="5" t="s">
        <v>1079</v>
      </c>
      <c r="W230" s="4" t="s">
        <v>12</v>
      </c>
      <c r="X230" s="4" t="s">
        <v>1080</v>
      </c>
    </row>
    <row r="231" spans="1:24" s="5" customFormat="1" ht="75" x14ac:dyDescent="0.25">
      <c r="A231" s="3" t="s">
        <v>1958</v>
      </c>
      <c r="B231" s="3" t="s">
        <v>2047</v>
      </c>
      <c r="C231" s="21" t="b">
        <f t="shared" si="33"/>
        <v>0</v>
      </c>
      <c r="D231" s="21" t="b">
        <f t="shared" si="34"/>
        <v>0</v>
      </c>
      <c r="E231" s="21" t="b">
        <f t="shared" si="35"/>
        <v>0</v>
      </c>
      <c r="F231" s="21" t="b">
        <f t="shared" si="36"/>
        <v>0</v>
      </c>
      <c r="G231" s="21" t="b">
        <f t="shared" si="37"/>
        <v>0</v>
      </c>
      <c r="H231" s="21" t="b">
        <f t="shared" si="38"/>
        <v>0</v>
      </c>
      <c r="I231" s="21" t="b">
        <f t="shared" si="39"/>
        <v>0</v>
      </c>
      <c r="J231" s="21" t="b">
        <f t="shared" si="40"/>
        <v>1</v>
      </c>
      <c r="K231" s="21" t="b">
        <f t="shared" si="41"/>
        <v>0</v>
      </c>
      <c r="L231" s="21" t="b">
        <f t="shared" si="42"/>
        <v>0</v>
      </c>
      <c r="M231" s="21" t="b">
        <f t="shared" si="43"/>
        <v>0</v>
      </c>
      <c r="N231" s="3" t="s">
        <v>1959</v>
      </c>
      <c r="O231" s="10" t="s">
        <v>1960</v>
      </c>
      <c r="P231" s="3" t="s">
        <v>1961</v>
      </c>
      <c r="Q231" s="3" t="s">
        <v>1962</v>
      </c>
      <c r="R231" s="3" t="s">
        <v>1963</v>
      </c>
      <c r="S231" s="3" t="s">
        <v>1964</v>
      </c>
      <c r="T231" s="3" t="s">
        <v>1965</v>
      </c>
      <c r="U231" s="3" t="s">
        <v>238</v>
      </c>
      <c r="V231" s="3" t="s">
        <v>2421</v>
      </c>
      <c r="W231" s="4" t="s">
        <v>12</v>
      </c>
      <c r="X231" s="4" t="s">
        <v>2001</v>
      </c>
    </row>
    <row r="232" spans="1:24" s="5" customFormat="1" ht="150" x14ac:dyDescent="0.25">
      <c r="A232" s="5" t="s">
        <v>2422</v>
      </c>
      <c r="B232" s="5" t="s">
        <v>2042</v>
      </c>
      <c r="C232" s="21" t="b">
        <f t="shared" si="33"/>
        <v>0</v>
      </c>
      <c r="D232" s="21" t="b">
        <f t="shared" si="34"/>
        <v>0</v>
      </c>
      <c r="E232" s="21" t="b">
        <f t="shared" si="35"/>
        <v>1</v>
      </c>
      <c r="F232" s="21" t="b">
        <f t="shared" si="36"/>
        <v>0</v>
      </c>
      <c r="G232" s="21" t="b">
        <f t="shared" si="37"/>
        <v>0</v>
      </c>
      <c r="H232" s="21" t="b">
        <f t="shared" si="38"/>
        <v>0</v>
      </c>
      <c r="I232" s="21" t="b">
        <f t="shared" si="39"/>
        <v>0</v>
      </c>
      <c r="J232" s="21" t="b">
        <f t="shared" si="40"/>
        <v>0</v>
      </c>
      <c r="K232" s="21" t="b">
        <f t="shared" si="41"/>
        <v>0</v>
      </c>
      <c r="L232" s="21" t="b">
        <f t="shared" si="42"/>
        <v>0</v>
      </c>
      <c r="M232" s="21" t="b">
        <f t="shared" si="43"/>
        <v>0</v>
      </c>
      <c r="N232" s="5" t="s">
        <v>1632</v>
      </c>
      <c r="O232" s="6" t="s">
        <v>2423</v>
      </c>
      <c r="P232" s="6" t="s">
        <v>1633</v>
      </c>
      <c r="Q232" s="5" t="s">
        <v>1634</v>
      </c>
      <c r="S232" s="5" t="s">
        <v>2424</v>
      </c>
      <c r="T232" s="5" t="s">
        <v>663</v>
      </c>
      <c r="U232" s="5" t="s">
        <v>10</v>
      </c>
      <c r="V232" s="5" t="s">
        <v>2425</v>
      </c>
      <c r="W232" s="4" t="s">
        <v>12</v>
      </c>
      <c r="X232" s="4" t="s">
        <v>2426</v>
      </c>
    </row>
    <row r="233" spans="1:24" s="5" customFormat="1" ht="180" x14ac:dyDescent="0.25">
      <c r="A233" s="5" t="s">
        <v>1081</v>
      </c>
      <c r="B233" s="5" t="s">
        <v>2164</v>
      </c>
      <c r="C233" s="21" t="b">
        <f t="shared" si="33"/>
        <v>0</v>
      </c>
      <c r="D233" s="21" t="b">
        <f t="shared" si="34"/>
        <v>0</v>
      </c>
      <c r="E233" s="21" t="b">
        <f t="shared" si="35"/>
        <v>0</v>
      </c>
      <c r="F233" s="21" t="b">
        <f t="shared" si="36"/>
        <v>0</v>
      </c>
      <c r="G233" s="21" t="b">
        <f t="shared" si="37"/>
        <v>0</v>
      </c>
      <c r="H233" s="21" t="b">
        <f t="shared" si="38"/>
        <v>0</v>
      </c>
      <c r="I233" s="21" t="b">
        <f t="shared" si="39"/>
        <v>0</v>
      </c>
      <c r="J233" s="21" t="b">
        <f t="shared" si="40"/>
        <v>0</v>
      </c>
      <c r="K233" s="21" t="b">
        <f t="shared" si="41"/>
        <v>0</v>
      </c>
      <c r="L233" s="21" t="b">
        <f t="shared" si="42"/>
        <v>0</v>
      </c>
      <c r="M233" s="21" t="b">
        <f t="shared" si="43"/>
        <v>1</v>
      </c>
      <c r="N233" s="5" t="s">
        <v>2427</v>
      </c>
      <c r="O233" s="6" t="s">
        <v>1993</v>
      </c>
      <c r="P233" s="6" t="s">
        <v>1082</v>
      </c>
      <c r="Q233" s="5" t="s">
        <v>1083</v>
      </c>
      <c r="R233" s="5" t="s">
        <v>1083</v>
      </c>
      <c r="S233" s="4" t="s">
        <v>1084</v>
      </c>
      <c r="T233" s="5" t="s">
        <v>780</v>
      </c>
      <c r="U233" s="5" t="s">
        <v>10</v>
      </c>
      <c r="V233" s="5" t="s">
        <v>1085</v>
      </c>
      <c r="W233" s="4" t="s">
        <v>12</v>
      </c>
      <c r="X233" s="4" t="s">
        <v>2428</v>
      </c>
    </row>
    <row r="234" spans="1:24" s="5" customFormat="1" x14ac:dyDescent="0.25">
      <c r="A234" s="3" t="s">
        <v>2429</v>
      </c>
      <c r="B234" s="3" t="s">
        <v>2164</v>
      </c>
      <c r="C234" s="21" t="b">
        <f t="shared" si="33"/>
        <v>0</v>
      </c>
      <c r="D234" s="21" t="b">
        <f t="shared" si="34"/>
        <v>0</v>
      </c>
      <c r="E234" s="21" t="b">
        <f t="shared" si="35"/>
        <v>0</v>
      </c>
      <c r="F234" s="21" t="b">
        <f t="shared" si="36"/>
        <v>0</v>
      </c>
      <c r="G234" s="21" t="b">
        <f t="shared" si="37"/>
        <v>0</v>
      </c>
      <c r="H234" s="21" t="b">
        <f t="shared" si="38"/>
        <v>0</v>
      </c>
      <c r="I234" s="21" t="b">
        <f t="shared" si="39"/>
        <v>0</v>
      </c>
      <c r="J234" s="21" t="b">
        <f t="shared" si="40"/>
        <v>0</v>
      </c>
      <c r="K234" s="21" t="b">
        <f t="shared" si="41"/>
        <v>0</v>
      </c>
      <c r="L234" s="21" t="b">
        <f t="shared" si="42"/>
        <v>0</v>
      </c>
      <c r="M234" s="21" t="b">
        <f t="shared" si="43"/>
        <v>1</v>
      </c>
      <c r="N234" s="3" t="s">
        <v>2430</v>
      </c>
      <c r="O234" s="10" t="s">
        <v>1994</v>
      </c>
      <c r="P234" s="3" t="s">
        <v>1086</v>
      </c>
      <c r="Q234" s="3" t="s">
        <v>1087</v>
      </c>
      <c r="R234" s="3" t="s">
        <v>1087</v>
      </c>
      <c r="S234" s="3" t="s">
        <v>1088</v>
      </c>
      <c r="T234" s="3" t="s">
        <v>1089</v>
      </c>
      <c r="U234" s="3" t="s">
        <v>450</v>
      </c>
      <c r="V234" s="3" t="s">
        <v>1090</v>
      </c>
      <c r="W234" s="4" t="s">
        <v>12</v>
      </c>
      <c r="X234" s="4"/>
    </row>
    <row r="235" spans="1:24" s="5" customFormat="1" ht="150" x14ac:dyDescent="0.25">
      <c r="A235" s="3" t="s">
        <v>1091</v>
      </c>
      <c r="B235" s="3" t="s">
        <v>2032</v>
      </c>
      <c r="C235" s="21" t="b">
        <f t="shared" si="33"/>
        <v>0</v>
      </c>
      <c r="D235" s="21" t="b">
        <f t="shared" si="34"/>
        <v>0</v>
      </c>
      <c r="E235" s="21" t="b">
        <f t="shared" si="35"/>
        <v>0</v>
      </c>
      <c r="F235" s="21" t="b">
        <f t="shared" si="36"/>
        <v>0</v>
      </c>
      <c r="G235" s="21" t="b">
        <f t="shared" si="37"/>
        <v>0</v>
      </c>
      <c r="H235" s="21" t="b">
        <f t="shared" si="38"/>
        <v>0</v>
      </c>
      <c r="I235" s="21" t="b">
        <f t="shared" si="39"/>
        <v>1</v>
      </c>
      <c r="J235" s="21" t="b">
        <f t="shared" si="40"/>
        <v>0</v>
      </c>
      <c r="K235" s="21" t="b">
        <f t="shared" si="41"/>
        <v>0</v>
      </c>
      <c r="L235" s="21" t="b">
        <f t="shared" si="42"/>
        <v>0</v>
      </c>
      <c r="M235" s="21" t="b">
        <f t="shared" si="43"/>
        <v>0</v>
      </c>
      <c r="N235" s="3" t="s">
        <v>1802</v>
      </c>
      <c r="O235" s="10" t="s">
        <v>1803</v>
      </c>
      <c r="P235" s="3"/>
      <c r="Q235" s="3" t="s">
        <v>1092</v>
      </c>
      <c r="R235" s="3" t="s">
        <v>1804</v>
      </c>
      <c r="S235" s="3" t="s">
        <v>1093</v>
      </c>
      <c r="T235" s="3" t="s">
        <v>1094</v>
      </c>
      <c r="U235" s="3" t="s">
        <v>51</v>
      </c>
      <c r="V235" s="3" t="s">
        <v>2431</v>
      </c>
      <c r="W235" s="4" t="s">
        <v>12</v>
      </c>
      <c r="X235" s="4" t="s">
        <v>2432</v>
      </c>
    </row>
    <row r="236" spans="1:24" s="5" customFormat="1" ht="45" x14ac:dyDescent="0.25">
      <c r="A236" s="5" t="s">
        <v>1095</v>
      </c>
      <c r="B236" s="5" t="s">
        <v>2042</v>
      </c>
      <c r="C236" s="21" t="b">
        <f t="shared" si="33"/>
        <v>0</v>
      </c>
      <c r="D236" s="21" t="b">
        <f t="shared" si="34"/>
        <v>0</v>
      </c>
      <c r="E236" s="21" t="b">
        <f t="shared" si="35"/>
        <v>1</v>
      </c>
      <c r="F236" s="21" t="b">
        <f t="shared" si="36"/>
        <v>0</v>
      </c>
      <c r="G236" s="21" t="b">
        <f t="shared" si="37"/>
        <v>0</v>
      </c>
      <c r="H236" s="21" t="b">
        <f t="shared" si="38"/>
        <v>0</v>
      </c>
      <c r="I236" s="21" t="b">
        <f t="shared" si="39"/>
        <v>0</v>
      </c>
      <c r="J236" s="21" t="b">
        <f t="shared" si="40"/>
        <v>0</v>
      </c>
      <c r="K236" s="21" t="b">
        <f t="shared" si="41"/>
        <v>0</v>
      </c>
      <c r="L236" s="21" t="b">
        <f t="shared" si="42"/>
        <v>0</v>
      </c>
      <c r="M236" s="21" t="b">
        <f t="shared" si="43"/>
        <v>0</v>
      </c>
      <c r="N236" s="5" t="s">
        <v>1635</v>
      </c>
      <c r="O236" s="6" t="s">
        <v>1636</v>
      </c>
      <c r="Q236" s="5" t="s">
        <v>1096</v>
      </c>
      <c r="R236" s="5" t="s">
        <v>1096</v>
      </c>
      <c r="S236" s="5" t="s">
        <v>1097</v>
      </c>
      <c r="T236" s="5" t="s">
        <v>182</v>
      </c>
      <c r="U236" s="5" t="s">
        <v>35</v>
      </c>
      <c r="V236" s="5" t="s">
        <v>1098</v>
      </c>
      <c r="W236" s="4" t="s">
        <v>12</v>
      </c>
      <c r="X236" s="4" t="s">
        <v>1099</v>
      </c>
    </row>
    <row r="237" spans="1:24" s="5" customFormat="1" ht="150" x14ac:dyDescent="0.25">
      <c r="A237" s="3" t="s">
        <v>1100</v>
      </c>
      <c r="B237" s="3" t="s">
        <v>2107</v>
      </c>
      <c r="C237" s="21" t="b">
        <f t="shared" si="33"/>
        <v>0</v>
      </c>
      <c r="D237" s="21" t="b">
        <f t="shared" si="34"/>
        <v>0</v>
      </c>
      <c r="E237" s="21" t="b">
        <f t="shared" si="35"/>
        <v>0</v>
      </c>
      <c r="F237" s="21" t="b">
        <f t="shared" si="36"/>
        <v>0</v>
      </c>
      <c r="G237" s="21" t="b">
        <f t="shared" si="37"/>
        <v>0</v>
      </c>
      <c r="H237" s="21" t="b">
        <f t="shared" si="38"/>
        <v>1</v>
      </c>
      <c r="I237" s="21" t="b">
        <f t="shared" si="39"/>
        <v>0</v>
      </c>
      <c r="J237" s="21" t="b">
        <f t="shared" si="40"/>
        <v>0</v>
      </c>
      <c r="K237" s="21" t="b">
        <f t="shared" si="41"/>
        <v>0</v>
      </c>
      <c r="L237" s="21" t="b">
        <f t="shared" si="42"/>
        <v>0</v>
      </c>
      <c r="M237" s="21" t="b">
        <f t="shared" si="43"/>
        <v>0</v>
      </c>
      <c r="N237" s="3" t="s">
        <v>2433</v>
      </c>
      <c r="O237" s="10" t="s">
        <v>2434</v>
      </c>
      <c r="P237" s="3" t="s">
        <v>1101</v>
      </c>
      <c r="Q237" s="3" t="s">
        <v>1102</v>
      </c>
      <c r="R237" s="3" t="s">
        <v>1740</v>
      </c>
      <c r="S237" s="3" t="s">
        <v>1103</v>
      </c>
      <c r="T237" s="3" t="s">
        <v>1104</v>
      </c>
      <c r="U237" s="3" t="s">
        <v>35</v>
      </c>
      <c r="V237" s="3" t="s">
        <v>1105</v>
      </c>
      <c r="W237" s="4" t="s">
        <v>12</v>
      </c>
      <c r="X237" s="4" t="s">
        <v>1106</v>
      </c>
    </row>
    <row r="238" spans="1:24" s="5" customFormat="1" ht="45" x14ac:dyDescent="0.25">
      <c r="A238" s="3" t="s">
        <v>1107</v>
      </c>
      <c r="B238" s="3" t="s">
        <v>2047</v>
      </c>
      <c r="C238" s="21" t="b">
        <f t="shared" si="33"/>
        <v>0</v>
      </c>
      <c r="D238" s="21" t="b">
        <f t="shared" si="34"/>
        <v>0</v>
      </c>
      <c r="E238" s="21" t="b">
        <f t="shared" si="35"/>
        <v>0</v>
      </c>
      <c r="F238" s="21" t="b">
        <f t="shared" si="36"/>
        <v>0</v>
      </c>
      <c r="G238" s="21" t="b">
        <f t="shared" si="37"/>
        <v>0</v>
      </c>
      <c r="H238" s="21" t="b">
        <f t="shared" si="38"/>
        <v>0</v>
      </c>
      <c r="I238" s="21" t="b">
        <f t="shared" si="39"/>
        <v>0</v>
      </c>
      <c r="J238" s="21" t="b">
        <f t="shared" si="40"/>
        <v>1</v>
      </c>
      <c r="K238" s="21" t="b">
        <f t="shared" si="41"/>
        <v>0</v>
      </c>
      <c r="L238" s="21" t="b">
        <f t="shared" si="42"/>
        <v>0</v>
      </c>
      <c r="M238" s="21" t="b">
        <f t="shared" si="43"/>
        <v>0</v>
      </c>
      <c r="N238" s="3" t="s">
        <v>1966</v>
      </c>
      <c r="O238" s="10" t="s">
        <v>1967</v>
      </c>
      <c r="P238" s="3" t="s">
        <v>1108</v>
      </c>
      <c r="Q238" s="3" t="s">
        <v>1109</v>
      </c>
      <c r="R238" s="3" t="s">
        <v>1968</v>
      </c>
      <c r="S238" s="3" t="s">
        <v>1110</v>
      </c>
      <c r="T238" s="3" t="s">
        <v>1111</v>
      </c>
      <c r="U238" s="3" t="s">
        <v>132</v>
      </c>
      <c r="V238" s="3" t="s">
        <v>1112</v>
      </c>
      <c r="W238" s="4" t="s">
        <v>12</v>
      </c>
      <c r="X238" s="4" t="s">
        <v>1113</v>
      </c>
    </row>
    <row r="239" spans="1:24" s="5" customFormat="1" ht="64.5" customHeight="1" x14ac:dyDescent="0.25">
      <c r="A239" s="3" t="s">
        <v>1114</v>
      </c>
      <c r="B239" s="3" t="s">
        <v>2125</v>
      </c>
      <c r="C239" s="21" t="b">
        <f t="shared" si="33"/>
        <v>0</v>
      </c>
      <c r="D239" s="21" t="b">
        <f t="shared" si="34"/>
        <v>0</v>
      </c>
      <c r="E239" s="21" t="b">
        <f t="shared" si="35"/>
        <v>0</v>
      </c>
      <c r="F239" s="21" t="b">
        <f t="shared" si="36"/>
        <v>0</v>
      </c>
      <c r="G239" s="21" t="b">
        <f t="shared" si="37"/>
        <v>1</v>
      </c>
      <c r="H239" s="21" t="b">
        <f t="shared" si="38"/>
        <v>0</v>
      </c>
      <c r="I239" s="21" t="b">
        <f t="shared" si="39"/>
        <v>0</v>
      </c>
      <c r="J239" s="21" t="b">
        <f t="shared" si="40"/>
        <v>0</v>
      </c>
      <c r="K239" s="21" t="b">
        <f t="shared" si="41"/>
        <v>0</v>
      </c>
      <c r="L239" s="21" t="b">
        <f t="shared" si="42"/>
        <v>0</v>
      </c>
      <c r="M239" s="21" t="b">
        <f t="shared" si="43"/>
        <v>0</v>
      </c>
      <c r="N239" s="3" t="s">
        <v>1683</v>
      </c>
      <c r="O239" s="6" t="s">
        <v>1684</v>
      </c>
      <c r="P239" s="3" t="s">
        <v>1115</v>
      </c>
      <c r="Q239" s="3" t="s">
        <v>1116</v>
      </c>
      <c r="R239" s="3" t="s">
        <v>1685</v>
      </c>
      <c r="S239" s="3" t="s">
        <v>1117</v>
      </c>
      <c r="T239" s="3" t="s">
        <v>805</v>
      </c>
      <c r="U239" s="3" t="s">
        <v>424</v>
      </c>
      <c r="V239" s="3" t="s">
        <v>806</v>
      </c>
      <c r="W239" s="4" t="s">
        <v>12</v>
      </c>
      <c r="X239" s="4" t="s">
        <v>1118</v>
      </c>
    </row>
    <row r="240" spans="1:24" s="5" customFormat="1" ht="45" x14ac:dyDescent="0.25">
      <c r="A240" s="3" t="s">
        <v>1119</v>
      </c>
      <c r="B240" s="3" t="s">
        <v>2036</v>
      </c>
      <c r="C240" s="21" t="b">
        <f t="shared" si="33"/>
        <v>0</v>
      </c>
      <c r="D240" s="21" t="b">
        <f t="shared" si="34"/>
        <v>1</v>
      </c>
      <c r="E240" s="21" t="b">
        <f t="shared" si="35"/>
        <v>0</v>
      </c>
      <c r="F240" s="21" t="b">
        <f t="shared" si="36"/>
        <v>0</v>
      </c>
      <c r="G240" s="21" t="b">
        <f t="shared" si="37"/>
        <v>0</v>
      </c>
      <c r="H240" s="21" t="b">
        <f t="shared" si="38"/>
        <v>0</v>
      </c>
      <c r="I240" s="21" t="b">
        <f t="shared" si="39"/>
        <v>0</v>
      </c>
      <c r="J240" s="21" t="b">
        <f t="shared" si="40"/>
        <v>0</v>
      </c>
      <c r="K240" s="21" t="b">
        <f t="shared" si="41"/>
        <v>0</v>
      </c>
      <c r="L240" s="21" t="b">
        <f t="shared" si="42"/>
        <v>0</v>
      </c>
      <c r="M240" s="21" t="b">
        <f t="shared" si="43"/>
        <v>0</v>
      </c>
      <c r="N240" s="3" t="s">
        <v>1413</v>
      </c>
      <c r="O240" s="10" t="s">
        <v>1414</v>
      </c>
      <c r="P240" s="3" t="s">
        <v>1120</v>
      </c>
      <c r="Q240" s="3" t="s">
        <v>1121</v>
      </c>
      <c r="R240" s="3" t="s">
        <v>1415</v>
      </c>
      <c r="S240" s="3" t="s">
        <v>1122</v>
      </c>
      <c r="T240" s="3" t="s">
        <v>792</v>
      </c>
      <c r="U240" s="3" t="s">
        <v>18</v>
      </c>
      <c r="V240" s="3" t="s">
        <v>1123</v>
      </c>
      <c r="W240" s="4" t="s">
        <v>12</v>
      </c>
      <c r="X240" s="4" t="s">
        <v>1124</v>
      </c>
    </row>
    <row r="241" spans="1:24" s="5" customFormat="1" ht="105" x14ac:dyDescent="0.25">
      <c r="A241" s="3" t="s">
        <v>1125</v>
      </c>
      <c r="B241" s="3" t="s">
        <v>2047</v>
      </c>
      <c r="C241" s="21" t="b">
        <f t="shared" si="33"/>
        <v>0</v>
      </c>
      <c r="D241" s="21" t="b">
        <f t="shared" si="34"/>
        <v>0</v>
      </c>
      <c r="E241" s="21" t="b">
        <f t="shared" si="35"/>
        <v>0</v>
      </c>
      <c r="F241" s="21" t="b">
        <f t="shared" si="36"/>
        <v>0</v>
      </c>
      <c r="G241" s="21" t="b">
        <f t="shared" si="37"/>
        <v>0</v>
      </c>
      <c r="H241" s="21" t="b">
        <f t="shared" si="38"/>
        <v>0</v>
      </c>
      <c r="I241" s="21" t="b">
        <f t="shared" si="39"/>
        <v>0</v>
      </c>
      <c r="J241" s="21" t="b">
        <f t="shared" si="40"/>
        <v>1</v>
      </c>
      <c r="K241" s="21" t="b">
        <f t="shared" si="41"/>
        <v>0</v>
      </c>
      <c r="L241" s="21" t="b">
        <f t="shared" si="42"/>
        <v>0</v>
      </c>
      <c r="M241" s="21" t="b">
        <f t="shared" si="43"/>
        <v>0</v>
      </c>
      <c r="N241" s="3" t="s">
        <v>1969</v>
      </c>
      <c r="O241" s="10" t="s">
        <v>1970</v>
      </c>
      <c r="P241" s="3" t="s">
        <v>1126</v>
      </c>
      <c r="Q241" s="3" t="s">
        <v>1127</v>
      </c>
      <c r="R241" s="3"/>
      <c r="S241" s="3" t="s">
        <v>1128</v>
      </c>
      <c r="T241" s="3" t="s">
        <v>1129</v>
      </c>
      <c r="U241" s="3" t="s">
        <v>10</v>
      </c>
      <c r="V241" s="3" t="s">
        <v>1130</v>
      </c>
      <c r="W241" s="4" t="s">
        <v>12</v>
      </c>
      <c r="X241" s="4" t="s">
        <v>2435</v>
      </c>
    </row>
    <row r="242" spans="1:24" s="5" customFormat="1" ht="180" x14ac:dyDescent="0.25">
      <c r="A242" s="3" t="s">
        <v>1131</v>
      </c>
      <c r="B242" s="3" t="s">
        <v>2047</v>
      </c>
      <c r="C242" s="21" t="b">
        <f t="shared" si="33"/>
        <v>0</v>
      </c>
      <c r="D242" s="21" t="b">
        <f t="shared" si="34"/>
        <v>0</v>
      </c>
      <c r="E242" s="21" t="b">
        <f t="shared" si="35"/>
        <v>0</v>
      </c>
      <c r="F242" s="21" t="b">
        <f t="shared" si="36"/>
        <v>0</v>
      </c>
      <c r="G242" s="21" t="b">
        <f t="shared" si="37"/>
        <v>0</v>
      </c>
      <c r="H242" s="21" t="b">
        <f t="shared" si="38"/>
        <v>0</v>
      </c>
      <c r="I242" s="21" t="b">
        <f t="shared" si="39"/>
        <v>0</v>
      </c>
      <c r="J242" s="21" t="b">
        <f t="shared" si="40"/>
        <v>1</v>
      </c>
      <c r="K242" s="21" t="b">
        <f t="shared" si="41"/>
        <v>0</v>
      </c>
      <c r="L242" s="21" t="b">
        <f t="shared" si="42"/>
        <v>0</v>
      </c>
      <c r="M242" s="21" t="b">
        <f t="shared" si="43"/>
        <v>0</v>
      </c>
      <c r="N242" s="3" t="s">
        <v>969</v>
      </c>
      <c r="O242" s="10" t="s">
        <v>1971</v>
      </c>
      <c r="P242" s="3" t="s">
        <v>1132</v>
      </c>
      <c r="Q242" s="3" t="s">
        <v>1133</v>
      </c>
      <c r="R242" s="3" t="s">
        <v>1972</v>
      </c>
      <c r="S242" s="3" t="s">
        <v>1134</v>
      </c>
      <c r="T242" s="3" t="s">
        <v>1135</v>
      </c>
      <c r="U242" s="3" t="s">
        <v>238</v>
      </c>
      <c r="V242" s="3" t="s">
        <v>1136</v>
      </c>
      <c r="W242" s="4" t="s">
        <v>12</v>
      </c>
      <c r="X242" s="4" t="s">
        <v>2436</v>
      </c>
    </row>
    <row r="243" spans="1:24" s="5" customFormat="1" ht="120" x14ac:dyDescent="0.25">
      <c r="A243" s="3" t="s">
        <v>2437</v>
      </c>
      <c r="B243" s="3" t="s">
        <v>2047</v>
      </c>
      <c r="C243" s="21" t="b">
        <f t="shared" si="33"/>
        <v>0</v>
      </c>
      <c r="D243" s="21" t="b">
        <f t="shared" si="34"/>
        <v>0</v>
      </c>
      <c r="E243" s="21" t="b">
        <f t="shared" si="35"/>
        <v>0</v>
      </c>
      <c r="F243" s="21" t="b">
        <f t="shared" si="36"/>
        <v>0</v>
      </c>
      <c r="G243" s="21" t="b">
        <f t="shared" si="37"/>
        <v>0</v>
      </c>
      <c r="H243" s="21" t="b">
        <f t="shared" si="38"/>
        <v>0</v>
      </c>
      <c r="I243" s="21" t="b">
        <f t="shared" si="39"/>
        <v>0</v>
      </c>
      <c r="J243" s="21" t="b">
        <f t="shared" si="40"/>
        <v>1</v>
      </c>
      <c r="K243" s="21" t="b">
        <f t="shared" si="41"/>
        <v>0</v>
      </c>
      <c r="L243" s="21" t="b">
        <f t="shared" si="42"/>
        <v>0</v>
      </c>
      <c r="M243" s="21" t="b">
        <f t="shared" si="43"/>
        <v>0</v>
      </c>
      <c r="N243" s="3" t="s">
        <v>2438</v>
      </c>
      <c r="O243" s="10" t="s">
        <v>2439</v>
      </c>
      <c r="P243" s="3" t="s">
        <v>2440</v>
      </c>
      <c r="Q243" s="3" t="s">
        <v>1973</v>
      </c>
      <c r="R243" s="3" t="s">
        <v>1949</v>
      </c>
      <c r="S243" s="3" t="s">
        <v>1974</v>
      </c>
      <c r="T243" s="3" t="s">
        <v>1951</v>
      </c>
      <c r="U243" s="3" t="s">
        <v>18</v>
      </c>
      <c r="V243" s="3" t="s">
        <v>2410</v>
      </c>
      <c r="W243" s="4" t="s">
        <v>12</v>
      </c>
      <c r="X243" s="4" t="s">
        <v>1975</v>
      </c>
    </row>
    <row r="244" spans="1:24" s="5" customFormat="1" ht="30" x14ac:dyDescent="0.25">
      <c r="A244" s="5" t="s">
        <v>1137</v>
      </c>
      <c r="B244" s="5" t="s">
        <v>2036</v>
      </c>
      <c r="C244" s="21" t="b">
        <f t="shared" si="33"/>
        <v>0</v>
      </c>
      <c r="D244" s="21" t="b">
        <f t="shared" si="34"/>
        <v>1</v>
      </c>
      <c r="E244" s="21" t="b">
        <f t="shared" si="35"/>
        <v>0</v>
      </c>
      <c r="F244" s="21" t="b">
        <f t="shared" si="36"/>
        <v>0</v>
      </c>
      <c r="G244" s="21" t="b">
        <f t="shared" si="37"/>
        <v>0</v>
      </c>
      <c r="H244" s="21" t="b">
        <f t="shared" si="38"/>
        <v>0</v>
      </c>
      <c r="I244" s="21" t="b">
        <f t="shared" si="39"/>
        <v>0</v>
      </c>
      <c r="J244" s="21" t="b">
        <f t="shared" si="40"/>
        <v>0</v>
      </c>
      <c r="K244" s="21" t="b">
        <f t="shared" si="41"/>
        <v>0</v>
      </c>
      <c r="L244" s="21" t="b">
        <f t="shared" si="42"/>
        <v>0</v>
      </c>
      <c r="M244" s="21" t="b">
        <f t="shared" si="43"/>
        <v>0</v>
      </c>
      <c r="N244" s="5" t="s">
        <v>1416</v>
      </c>
      <c r="O244" s="6" t="s">
        <v>1417</v>
      </c>
      <c r="P244" s="6"/>
      <c r="Q244" s="5" t="s">
        <v>1138</v>
      </c>
      <c r="R244" s="5" t="s">
        <v>1138</v>
      </c>
      <c r="S244" s="5" t="s">
        <v>1139</v>
      </c>
      <c r="T244" s="5" t="s">
        <v>1140</v>
      </c>
      <c r="U244" s="5" t="s">
        <v>125</v>
      </c>
      <c r="V244" s="5" t="s">
        <v>1141</v>
      </c>
      <c r="W244" s="4" t="s">
        <v>12</v>
      </c>
      <c r="X244" s="4" t="s">
        <v>1142</v>
      </c>
    </row>
    <row r="245" spans="1:24" s="5" customFormat="1" ht="150" x14ac:dyDescent="0.25">
      <c r="A245" s="3" t="s">
        <v>1143</v>
      </c>
      <c r="B245" s="3" t="s">
        <v>2042</v>
      </c>
      <c r="C245" s="21" t="b">
        <f t="shared" si="33"/>
        <v>0</v>
      </c>
      <c r="D245" s="21" t="b">
        <f t="shared" si="34"/>
        <v>0</v>
      </c>
      <c r="E245" s="21" t="b">
        <f t="shared" si="35"/>
        <v>1</v>
      </c>
      <c r="F245" s="21" t="b">
        <f t="shared" si="36"/>
        <v>0</v>
      </c>
      <c r="G245" s="21" t="b">
        <f t="shared" si="37"/>
        <v>0</v>
      </c>
      <c r="H245" s="21" t="b">
        <f t="shared" si="38"/>
        <v>0</v>
      </c>
      <c r="I245" s="21" t="b">
        <f t="shared" si="39"/>
        <v>0</v>
      </c>
      <c r="J245" s="21" t="b">
        <f t="shared" si="40"/>
        <v>0</v>
      </c>
      <c r="K245" s="21" t="b">
        <f t="shared" si="41"/>
        <v>0</v>
      </c>
      <c r="L245" s="21" t="b">
        <f t="shared" si="42"/>
        <v>0</v>
      </c>
      <c r="M245" s="21" t="b">
        <f t="shared" si="43"/>
        <v>0</v>
      </c>
      <c r="N245" s="3" t="s">
        <v>1637</v>
      </c>
      <c r="O245" s="10" t="s">
        <v>1638</v>
      </c>
      <c r="P245" s="3" t="s">
        <v>1144</v>
      </c>
      <c r="Q245" s="3" t="s">
        <v>1145</v>
      </c>
      <c r="R245" s="17"/>
      <c r="S245" s="3" t="s">
        <v>1146</v>
      </c>
      <c r="T245" s="3" t="s">
        <v>1147</v>
      </c>
      <c r="U245" s="3" t="s">
        <v>35</v>
      </c>
      <c r="V245" s="3" t="s">
        <v>1148</v>
      </c>
      <c r="W245" s="4" t="s">
        <v>12</v>
      </c>
      <c r="X245" s="4" t="s">
        <v>1149</v>
      </c>
    </row>
    <row r="246" spans="1:24" s="5" customFormat="1" ht="90" x14ac:dyDescent="0.25">
      <c r="A246" s="3" t="s">
        <v>2441</v>
      </c>
      <c r="B246" s="3" t="s">
        <v>2036</v>
      </c>
      <c r="C246" s="21" t="b">
        <f t="shared" si="33"/>
        <v>0</v>
      </c>
      <c r="D246" s="21" t="b">
        <f t="shared" si="34"/>
        <v>1</v>
      </c>
      <c r="E246" s="21" t="b">
        <f t="shared" si="35"/>
        <v>0</v>
      </c>
      <c r="F246" s="21" t="b">
        <f t="shared" si="36"/>
        <v>0</v>
      </c>
      <c r="G246" s="21" t="b">
        <f t="shared" si="37"/>
        <v>0</v>
      </c>
      <c r="H246" s="21" t="b">
        <f t="shared" si="38"/>
        <v>0</v>
      </c>
      <c r="I246" s="21" t="b">
        <f t="shared" si="39"/>
        <v>0</v>
      </c>
      <c r="J246" s="21" t="b">
        <f t="shared" si="40"/>
        <v>0</v>
      </c>
      <c r="K246" s="21" t="b">
        <f t="shared" si="41"/>
        <v>0</v>
      </c>
      <c r="L246" s="21" t="b">
        <f t="shared" si="42"/>
        <v>0</v>
      </c>
      <c r="M246" s="21" t="b">
        <f t="shared" si="43"/>
        <v>0</v>
      </c>
      <c r="N246" s="3" t="s">
        <v>2017</v>
      </c>
      <c r="O246" s="10" t="s">
        <v>2018</v>
      </c>
      <c r="P246" s="3" t="s">
        <v>2442</v>
      </c>
      <c r="Q246" s="3" t="s">
        <v>2019</v>
      </c>
      <c r="R246" s="3" t="s">
        <v>2020</v>
      </c>
      <c r="S246" s="3" t="s">
        <v>2443</v>
      </c>
      <c r="T246" s="3" t="s">
        <v>581</v>
      </c>
      <c r="U246" s="3" t="s">
        <v>125</v>
      </c>
      <c r="V246" s="3" t="s">
        <v>2444</v>
      </c>
      <c r="W246" s="4" t="s">
        <v>12</v>
      </c>
      <c r="X246" s="4" t="s">
        <v>2445</v>
      </c>
    </row>
    <row r="247" spans="1:24" s="5" customFormat="1" ht="150" x14ac:dyDescent="0.25">
      <c r="A247" s="5" t="s">
        <v>1150</v>
      </c>
      <c r="B247" s="5" t="s">
        <v>2036</v>
      </c>
      <c r="C247" s="21" t="b">
        <f t="shared" si="33"/>
        <v>0</v>
      </c>
      <c r="D247" s="21" t="b">
        <f t="shared" si="34"/>
        <v>1</v>
      </c>
      <c r="E247" s="21" t="b">
        <f t="shared" si="35"/>
        <v>0</v>
      </c>
      <c r="F247" s="21" t="b">
        <f t="shared" si="36"/>
        <v>0</v>
      </c>
      <c r="G247" s="21" t="b">
        <f t="shared" si="37"/>
        <v>0</v>
      </c>
      <c r="H247" s="21" t="b">
        <f t="shared" si="38"/>
        <v>0</v>
      </c>
      <c r="I247" s="21" t="b">
        <f t="shared" si="39"/>
        <v>0</v>
      </c>
      <c r="J247" s="21" t="b">
        <f t="shared" si="40"/>
        <v>0</v>
      </c>
      <c r="K247" s="21" t="b">
        <f t="shared" si="41"/>
        <v>0</v>
      </c>
      <c r="L247" s="21" t="b">
        <f t="shared" si="42"/>
        <v>0</v>
      </c>
      <c r="M247" s="21" t="b">
        <f t="shared" si="43"/>
        <v>0</v>
      </c>
      <c r="N247" s="5" t="s">
        <v>1418</v>
      </c>
      <c r="O247" s="6" t="s">
        <v>1419</v>
      </c>
      <c r="P247" s="6" t="s">
        <v>1151</v>
      </c>
      <c r="Q247" s="5" t="s">
        <v>1152</v>
      </c>
      <c r="S247" s="5" t="s">
        <v>1153</v>
      </c>
      <c r="T247" s="5" t="s">
        <v>34</v>
      </c>
      <c r="U247" s="5" t="s">
        <v>35</v>
      </c>
      <c r="V247" s="5" t="s">
        <v>1154</v>
      </c>
      <c r="W247" s="4" t="s">
        <v>12</v>
      </c>
      <c r="X247" s="4" t="s">
        <v>1155</v>
      </c>
    </row>
    <row r="248" spans="1:24" s="5" customFormat="1" ht="90" x14ac:dyDescent="0.25">
      <c r="A248" s="3" t="s">
        <v>1156</v>
      </c>
      <c r="B248" s="3" t="s">
        <v>2107</v>
      </c>
      <c r="C248" s="21" t="b">
        <f t="shared" si="33"/>
        <v>0</v>
      </c>
      <c r="D248" s="21" t="b">
        <f t="shared" si="34"/>
        <v>0</v>
      </c>
      <c r="E248" s="21" t="b">
        <f t="shared" si="35"/>
        <v>0</v>
      </c>
      <c r="F248" s="21" t="b">
        <f t="shared" si="36"/>
        <v>0</v>
      </c>
      <c r="G248" s="21" t="b">
        <f t="shared" si="37"/>
        <v>0</v>
      </c>
      <c r="H248" s="21" t="b">
        <f t="shared" si="38"/>
        <v>1</v>
      </c>
      <c r="I248" s="21" t="b">
        <f t="shared" si="39"/>
        <v>0</v>
      </c>
      <c r="J248" s="21" t="b">
        <f t="shared" si="40"/>
        <v>0</v>
      </c>
      <c r="K248" s="21" t="b">
        <f t="shared" si="41"/>
        <v>0</v>
      </c>
      <c r="L248" s="21" t="b">
        <f t="shared" si="42"/>
        <v>0</v>
      </c>
      <c r="M248" s="21" t="b">
        <f t="shared" si="43"/>
        <v>0</v>
      </c>
      <c r="N248" s="3" t="s">
        <v>2446</v>
      </c>
      <c r="O248" s="10" t="s">
        <v>1741</v>
      </c>
      <c r="P248" s="3" t="s">
        <v>1157</v>
      </c>
      <c r="Q248" s="3" t="s">
        <v>1158</v>
      </c>
      <c r="R248" s="3"/>
      <c r="S248" s="3" t="s">
        <v>1159</v>
      </c>
      <c r="T248" s="3" t="s">
        <v>1160</v>
      </c>
      <c r="U248" s="3" t="s">
        <v>1161</v>
      </c>
      <c r="V248" s="3" t="s">
        <v>1162</v>
      </c>
      <c r="W248" s="4" t="s">
        <v>12</v>
      </c>
      <c r="X248" s="4" t="s">
        <v>1163</v>
      </c>
    </row>
    <row r="249" spans="1:24" s="5" customFormat="1" ht="75" x14ac:dyDescent="0.25">
      <c r="A249" s="3" t="s">
        <v>1164</v>
      </c>
      <c r="B249" s="3" t="s">
        <v>2032</v>
      </c>
      <c r="C249" s="21" t="b">
        <f t="shared" si="33"/>
        <v>0</v>
      </c>
      <c r="D249" s="21" t="b">
        <f t="shared" si="34"/>
        <v>0</v>
      </c>
      <c r="E249" s="21" t="b">
        <f t="shared" si="35"/>
        <v>0</v>
      </c>
      <c r="F249" s="21" t="b">
        <f t="shared" si="36"/>
        <v>0</v>
      </c>
      <c r="G249" s="21" t="b">
        <f t="shared" si="37"/>
        <v>0</v>
      </c>
      <c r="H249" s="21" t="b">
        <f t="shared" si="38"/>
        <v>0</v>
      </c>
      <c r="I249" s="21" t="b">
        <f t="shared" si="39"/>
        <v>1</v>
      </c>
      <c r="J249" s="21" t="b">
        <f t="shared" si="40"/>
        <v>0</v>
      </c>
      <c r="K249" s="21" t="b">
        <f t="shared" si="41"/>
        <v>0</v>
      </c>
      <c r="L249" s="21" t="b">
        <f t="shared" si="42"/>
        <v>0</v>
      </c>
      <c r="M249" s="21" t="b">
        <f t="shared" si="43"/>
        <v>0</v>
      </c>
      <c r="N249" s="3" t="s">
        <v>2447</v>
      </c>
      <c r="O249" s="10" t="s">
        <v>1805</v>
      </c>
      <c r="P249" s="17" t="s">
        <v>1165</v>
      </c>
      <c r="Q249" s="3" t="s">
        <v>1166</v>
      </c>
      <c r="R249" s="3" t="s">
        <v>2448</v>
      </c>
      <c r="S249" s="3" t="s">
        <v>1167</v>
      </c>
      <c r="T249" s="3" t="s">
        <v>1168</v>
      </c>
      <c r="U249" s="3" t="s">
        <v>35</v>
      </c>
      <c r="V249" s="3" t="s">
        <v>1169</v>
      </c>
      <c r="W249" s="4" t="s">
        <v>12</v>
      </c>
      <c r="X249" s="4" t="s">
        <v>2449</v>
      </c>
    </row>
    <row r="250" spans="1:24" s="5" customFormat="1" ht="120" x14ac:dyDescent="0.25">
      <c r="A250" s="3" t="s">
        <v>1170</v>
      </c>
      <c r="B250" s="3" t="s">
        <v>2036</v>
      </c>
      <c r="C250" s="21" t="b">
        <f t="shared" si="33"/>
        <v>0</v>
      </c>
      <c r="D250" s="21" t="b">
        <f t="shared" si="34"/>
        <v>1</v>
      </c>
      <c r="E250" s="21" t="b">
        <f t="shared" si="35"/>
        <v>0</v>
      </c>
      <c r="F250" s="21" t="b">
        <f t="shared" si="36"/>
        <v>0</v>
      </c>
      <c r="G250" s="21" t="b">
        <f t="shared" si="37"/>
        <v>0</v>
      </c>
      <c r="H250" s="21" t="b">
        <f t="shared" si="38"/>
        <v>0</v>
      </c>
      <c r="I250" s="21" t="b">
        <f t="shared" si="39"/>
        <v>0</v>
      </c>
      <c r="J250" s="21" t="b">
        <f t="shared" si="40"/>
        <v>0</v>
      </c>
      <c r="K250" s="21" t="b">
        <f t="shared" si="41"/>
        <v>0</v>
      </c>
      <c r="L250" s="21" t="b">
        <f t="shared" si="42"/>
        <v>0</v>
      </c>
      <c r="M250" s="21" t="b">
        <f t="shared" si="43"/>
        <v>0</v>
      </c>
      <c r="N250" s="3" t="s">
        <v>2450</v>
      </c>
      <c r="O250" s="10" t="s">
        <v>1422</v>
      </c>
      <c r="P250" s="3" t="s">
        <v>1171</v>
      </c>
      <c r="Q250" s="3" t="s">
        <v>1172</v>
      </c>
      <c r="R250" s="3"/>
      <c r="S250" s="3"/>
      <c r="T250" s="3" t="s">
        <v>1173</v>
      </c>
      <c r="U250" s="3" t="s">
        <v>132</v>
      </c>
      <c r="V250" s="3" t="s">
        <v>1174</v>
      </c>
      <c r="W250" s="4" t="s">
        <v>12</v>
      </c>
      <c r="X250" s="4" t="s">
        <v>1175</v>
      </c>
    </row>
    <row r="251" spans="1:24" s="5" customFormat="1" ht="75" customHeight="1" x14ac:dyDescent="0.25">
      <c r="A251" s="3" t="s">
        <v>1176</v>
      </c>
      <c r="B251" s="3" t="s">
        <v>2042</v>
      </c>
      <c r="C251" s="21" t="b">
        <f t="shared" si="33"/>
        <v>0</v>
      </c>
      <c r="D251" s="21" t="b">
        <f t="shared" si="34"/>
        <v>0</v>
      </c>
      <c r="E251" s="21" t="b">
        <f t="shared" si="35"/>
        <v>1</v>
      </c>
      <c r="F251" s="21" t="b">
        <f t="shared" si="36"/>
        <v>0</v>
      </c>
      <c r="G251" s="21" t="b">
        <f t="shared" si="37"/>
        <v>0</v>
      </c>
      <c r="H251" s="21" t="b">
        <f t="shared" si="38"/>
        <v>0</v>
      </c>
      <c r="I251" s="21" t="b">
        <f t="shared" si="39"/>
        <v>0</v>
      </c>
      <c r="J251" s="21" t="b">
        <f t="shared" si="40"/>
        <v>0</v>
      </c>
      <c r="K251" s="21" t="b">
        <f t="shared" si="41"/>
        <v>0</v>
      </c>
      <c r="L251" s="21" t="b">
        <f t="shared" si="42"/>
        <v>0</v>
      </c>
      <c r="M251" s="21" t="b">
        <f t="shared" si="43"/>
        <v>0</v>
      </c>
      <c r="N251" s="3" t="s">
        <v>1639</v>
      </c>
      <c r="O251" s="10" t="s">
        <v>1640</v>
      </c>
      <c r="P251" s="3"/>
      <c r="Q251" s="3" t="s">
        <v>1177</v>
      </c>
      <c r="R251" s="3" t="s">
        <v>1641</v>
      </c>
      <c r="S251" s="3" t="s">
        <v>1178</v>
      </c>
      <c r="T251" s="3" t="s">
        <v>1034</v>
      </c>
      <c r="U251" s="3" t="s">
        <v>35</v>
      </c>
      <c r="V251" s="3" t="s">
        <v>1179</v>
      </c>
      <c r="W251" s="4" t="s">
        <v>12</v>
      </c>
      <c r="X251" s="4" t="s">
        <v>2451</v>
      </c>
    </row>
    <row r="252" spans="1:24" s="5" customFormat="1" ht="120" x14ac:dyDescent="0.25">
      <c r="A252" s="3" t="s">
        <v>1180</v>
      </c>
      <c r="B252" s="3" t="s">
        <v>2036</v>
      </c>
      <c r="C252" s="21" t="b">
        <f t="shared" si="33"/>
        <v>0</v>
      </c>
      <c r="D252" s="21" t="b">
        <f t="shared" si="34"/>
        <v>1</v>
      </c>
      <c r="E252" s="21" t="b">
        <f t="shared" si="35"/>
        <v>0</v>
      </c>
      <c r="F252" s="21" t="b">
        <f t="shared" si="36"/>
        <v>0</v>
      </c>
      <c r="G252" s="21" t="b">
        <f t="shared" si="37"/>
        <v>0</v>
      </c>
      <c r="H252" s="21" t="b">
        <f t="shared" si="38"/>
        <v>0</v>
      </c>
      <c r="I252" s="21" t="b">
        <f t="shared" si="39"/>
        <v>0</v>
      </c>
      <c r="J252" s="21" t="b">
        <f t="shared" si="40"/>
        <v>0</v>
      </c>
      <c r="K252" s="21" t="b">
        <f t="shared" si="41"/>
        <v>0</v>
      </c>
      <c r="L252" s="21" t="b">
        <f t="shared" si="42"/>
        <v>0</v>
      </c>
      <c r="M252" s="21" t="b">
        <f t="shared" si="43"/>
        <v>0</v>
      </c>
      <c r="N252" s="3" t="s">
        <v>2452</v>
      </c>
      <c r="O252" s="10" t="s">
        <v>1420</v>
      </c>
      <c r="P252" s="3" t="s">
        <v>1181</v>
      </c>
      <c r="Q252" s="3" t="s">
        <v>1182</v>
      </c>
      <c r="R252" s="3" t="s">
        <v>1421</v>
      </c>
      <c r="S252" s="3" t="s">
        <v>1183</v>
      </c>
      <c r="T252" s="3" t="s">
        <v>1184</v>
      </c>
      <c r="U252" s="3" t="s">
        <v>43</v>
      </c>
      <c r="V252" s="3" t="s">
        <v>1185</v>
      </c>
      <c r="W252" s="4" t="s">
        <v>12</v>
      </c>
      <c r="X252" s="4" t="s">
        <v>1186</v>
      </c>
    </row>
    <row r="253" spans="1:24" s="5" customFormat="1" ht="60" x14ac:dyDescent="0.25">
      <c r="A253" s="3" t="s">
        <v>1187</v>
      </c>
      <c r="B253" s="3" t="s">
        <v>2107</v>
      </c>
      <c r="C253" s="21" t="b">
        <f t="shared" si="33"/>
        <v>0</v>
      </c>
      <c r="D253" s="21" t="b">
        <f t="shared" si="34"/>
        <v>0</v>
      </c>
      <c r="E253" s="21" t="b">
        <f t="shared" si="35"/>
        <v>0</v>
      </c>
      <c r="F253" s="21" t="b">
        <f t="shared" si="36"/>
        <v>0</v>
      </c>
      <c r="G253" s="21" t="b">
        <f t="shared" si="37"/>
        <v>0</v>
      </c>
      <c r="H253" s="21" t="b">
        <f t="shared" si="38"/>
        <v>1</v>
      </c>
      <c r="I253" s="21" t="b">
        <f t="shared" si="39"/>
        <v>0</v>
      </c>
      <c r="J253" s="21" t="b">
        <f t="shared" si="40"/>
        <v>0</v>
      </c>
      <c r="K253" s="21" t="b">
        <f t="shared" si="41"/>
        <v>0</v>
      </c>
      <c r="L253" s="21" t="b">
        <f t="shared" si="42"/>
        <v>0</v>
      </c>
      <c r="M253" s="21" t="b">
        <f t="shared" si="43"/>
        <v>0</v>
      </c>
      <c r="N253" s="3" t="s">
        <v>1743</v>
      </c>
      <c r="O253" s="10" t="s">
        <v>1744</v>
      </c>
      <c r="P253" s="3" t="s">
        <v>1188</v>
      </c>
      <c r="Q253" s="3" t="s">
        <v>1189</v>
      </c>
      <c r="R253" s="3" t="s">
        <v>1742</v>
      </c>
      <c r="S253" s="3" t="s">
        <v>1190</v>
      </c>
      <c r="T253" s="3" t="s">
        <v>1191</v>
      </c>
      <c r="U253" s="3" t="s">
        <v>10</v>
      </c>
      <c r="V253" s="3" t="s">
        <v>1192</v>
      </c>
      <c r="W253" s="4" t="s">
        <v>12</v>
      </c>
      <c r="X253" s="4" t="s">
        <v>1193</v>
      </c>
    </row>
    <row r="254" spans="1:24" s="5" customFormat="1" ht="165" x14ac:dyDescent="0.25">
      <c r="A254" s="3" t="s">
        <v>1194</v>
      </c>
      <c r="B254" s="3" t="s">
        <v>2047</v>
      </c>
      <c r="C254" s="21" t="b">
        <f t="shared" si="33"/>
        <v>0</v>
      </c>
      <c r="D254" s="21" t="b">
        <f t="shared" si="34"/>
        <v>0</v>
      </c>
      <c r="E254" s="21" t="b">
        <f t="shared" si="35"/>
        <v>0</v>
      </c>
      <c r="F254" s="21" t="b">
        <f t="shared" si="36"/>
        <v>0</v>
      </c>
      <c r="G254" s="21" t="b">
        <f t="shared" si="37"/>
        <v>0</v>
      </c>
      <c r="H254" s="21" t="b">
        <f t="shared" si="38"/>
        <v>0</v>
      </c>
      <c r="I254" s="21" t="b">
        <f t="shared" si="39"/>
        <v>0</v>
      </c>
      <c r="J254" s="21" t="b">
        <f t="shared" si="40"/>
        <v>1</v>
      </c>
      <c r="K254" s="21" t="b">
        <f t="shared" si="41"/>
        <v>0</v>
      </c>
      <c r="L254" s="21" t="b">
        <f t="shared" si="42"/>
        <v>0</v>
      </c>
      <c r="M254" s="21" t="b">
        <f t="shared" si="43"/>
        <v>0</v>
      </c>
      <c r="N254" s="3" t="s">
        <v>1976</v>
      </c>
      <c r="O254" s="10" t="s">
        <v>1977</v>
      </c>
      <c r="P254" s="3" t="s">
        <v>1195</v>
      </c>
      <c r="Q254" s="3" t="s">
        <v>1196</v>
      </c>
      <c r="R254" s="3"/>
      <c r="S254" s="3" t="s">
        <v>1197</v>
      </c>
      <c r="T254" s="3" t="s">
        <v>1198</v>
      </c>
      <c r="U254" s="3" t="s">
        <v>169</v>
      </c>
      <c r="V254" s="3" t="s">
        <v>1199</v>
      </c>
      <c r="W254" s="4" t="s">
        <v>28</v>
      </c>
      <c r="X254" s="4" t="s">
        <v>2453</v>
      </c>
    </row>
    <row r="255" spans="1:24" s="5" customFormat="1" ht="180" x14ac:dyDescent="0.25">
      <c r="A255" s="3" t="s">
        <v>1200</v>
      </c>
      <c r="B255" s="3" t="s">
        <v>2042</v>
      </c>
      <c r="C255" s="21" t="b">
        <f t="shared" si="33"/>
        <v>0</v>
      </c>
      <c r="D255" s="21" t="b">
        <f t="shared" si="34"/>
        <v>0</v>
      </c>
      <c r="E255" s="21" t="b">
        <f t="shared" si="35"/>
        <v>1</v>
      </c>
      <c r="F255" s="21" t="b">
        <f t="shared" si="36"/>
        <v>0</v>
      </c>
      <c r="G255" s="21" t="b">
        <f t="shared" si="37"/>
        <v>0</v>
      </c>
      <c r="H255" s="21" t="b">
        <f t="shared" si="38"/>
        <v>0</v>
      </c>
      <c r="I255" s="21" t="b">
        <f t="shared" si="39"/>
        <v>0</v>
      </c>
      <c r="J255" s="21" t="b">
        <f t="shared" si="40"/>
        <v>0</v>
      </c>
      <c r="K255" s="21" t="b">
        <f t="shared" si="41"/>
        <v>0</v>
      </c>
      <c r="L255" s="21" t="b">
        <f t="shared" si="42"/>
        <v>0</v>
      </c>
      <c r="M255" s="21" t="b">
        <f t="shared" si="43"/>
        <v>0</v>
      </c>
      <c r="N255" s="3" t="s">
        <v>1642</v>
      </c>
      <c r="O255" s="10" t="s">
        <v>1643</v>
      </c>
      <c r="P255" s="3" t="s">
        <v>1201</v>
      </c>
      <c r="Q255" s="3" t="s">
        <v>1202</v>
      </c>
      <c r="R255" s="3" t="s">
        <v>1202</v>
      </c>
      <c r="S255" s="3" t="s">
        <v>1203</v>
      </c>
      <c r="T255" s="3" t="s">
        <v>1204</v>
      </c>
      <c r="U255" s="3" t="s">
        <v>132</v>
      </c>
      <c r="V255" s="3" t="s">
        <v>1205</v>
      </c>
      <c r="W255" s="4" t="s">
        <v>12</v>
      </c>
      <c r="X255" s="4" t="s">
        <v>1206</v>
      </c>
    </row>
    <row r="256" spans="1:24" s="5" customFormat="1" ht="60" x14ac:dyDescent="0.25">
      <c r="A256" s="3" t="s">
        <v>1207</v>
      </c>
      <c r="B256" s="3" t="s">
        <v>2036</v>
      </c>
      <c r="C256" s="21" t="b">
        <f t="shared" si="33"/>
        <v>0</v>
      </c>
      <c r="D256" s="21" t="b">
        <f t="shared" si="34"/>
        <v>1</v>
      </c>
      <c r="E256" s="21" t="b">
        <f t="shared" si="35"/>
        <v>0</v>
      </c>
      <c r="F256" s="21" t="b">
        <f t="shared" si="36"/>
        <v>0</v>
      </c>
      <c r="G256" s="21" t="b">
        <f t="shared" si="37"/>
        <v>0</v>
      </c>
      <c r="H256" s="21" t="b">
        <f t="shared" si="38"/>
        <v>0</v>
      </c>
      <c r="I256" s="21" t="b">
        <f t="shared" si="39"/>
        <v>0</v>
      </c>
      <c r="J256" s="21" t="b">
        <f t="shared" si="40"/>
        <v>0</v>
      </c>
      <c r="K256" s="21" t="b">
        <f t="shared" si="41"/>
        <v>0</v>
      </c>
      <c r="L256" s="21" t="b">
        <f t="shared" si="42"/>
        <v>0</v>
      </c>
      <c r="M256" s="21" t="b">
        <f t="shared" si="43"/>
        <v>0</v>
      </c>
      <c r="N256" s="3" t="s">
        <v>2454</v>
      </c>
      <c r="O256" s="10" t="s">
        <v>1423</v>
      </c>
      <c r="P256" s="3" t="s">
        <v>1208</v>
      </c>
      <c r="Q256" s="3" t="s">
        <v>1209</v>
      </c>
      <c r="R256" s="3"/>
      <c r="S256" s="3" t="s">
        <v>1210</v>
      </c>
      <c r="T256" s="3" t="s">
        <v>567</v>
      </c>
      <c r="U256" s="3" t="s">
        <v>262</v>
      </c>
      <c r="V256" s="3" t="s">
        <v>1211</v>
      </c>
      <c r="W256" s="4" t="s">
        <v>12</v>
      </c>
      <c r="X256" s="4" t="s">
        <v>1212</v>
      </c>
    </row>
    <row r="257" spans="1:24" s="5" customFormat="1" x14ac:dyDescent="0.25">
      <c r="A257" s="3"/>
      <c r="B257" s="3"/>
      <c r="C257" s="3"/>
      <c r="D257" s="3"/>
      <c r="E257" s="3"/>
      <c r="F257" s="3"/>
      <c r="G257" s="3"/>
      <c r="H257" s="3"/>
      <c r="I257" s="3"/>
      <c r="J257" s="3"/>
      <c r="K257" s="3"/>
      <c r="L257" s="3"/>
      <c r="M257" s="3"/>
      <c r="N257" s="3"/>
      <c r="O257" s="10"/>
      <c r="P257" s="3"/>
      <c r="Q257" s="3"/>
      <c r="R257" s="3"/>
      <c r="S257" s="3"/>
      <c r="T257" s="3"/>
      <c r="U257" s="3"/>
      <c r="V257" s="3"/>
      <c r="W257" s="3"/>
      <c r="X257" s="4"/>
    </row>
    <row r="258" spans="1:24" s="5" customFormat="1" x14ac:dyDescent="0.25">
      <c r="X258" s="4"/>
    </row>
    <row r="259" spans="1:24" s="5" customFormat="1" x14ac:dyDescent="0.25">
      <c r="X259" s="4"/>
    </row>
    <row r="260" spans="1:24" s="5" customFormat="1" x14ac:dyDescent="0.25">
      <c r="X260" s="4"/>
    </row>
    <row r="261" spans="1:24" s="5" customFormat="1" x14ac:dyDescent="0.25">
      <c r="X261" s="4"/>
    </row>
    <row r="262" spans="1:24" s="5" customFormat="1" x14ac:dyDescent="0.25">
      <c r="X262" s="4"/>
    </row>
    <row r="263" spans="1:24" s="5" customFormat="1" x14ac:dyDescent="0.25">
      <c r="X263" s="4"/>
    </row>
    <row r="264" spans="1:24" s="5" customFormat="1" x14ac:dyDescent="0.25">
      <c r="X264" s="4"/>
    </row>
    <row r="265" spans="1:24" s="5" customFormat="1" x14ac:dyDescent="0.25">
      <c r="X265" s="4"/>
    </row>
    <row r="266" spans="1:24" s="5" customFormat="1" x14ac:dyDescent="0.25">
      <c r="X266" s="4"/>
    </row>
    <row r="267" spans="1:24" s="5" customFormat="1" x14ac:dyDescent="0.25">
      <c r="X267" s="4"/>
    </row>
    <row r="268" spans="1:24" s="5" customFormat="1" x14ac:dyDescent="0.25">
      <c r="X268" s="4"/>
    </row>
    <row r="269" spans="1:24" s="5" customFormat="1" x14ac:dyDescent="0.25">
      <c r="X269" s="4"/>
    </row>
    <row r="270" spans="1:24" s="5" customFormat="1" x14ac:dyDescent="0.25">
      <c r="X270" s="4"/>
    </row>
    <row r="271" spans="1:24" s="5" customFormat="1" x14ac:dyDescent="0.25">
      <c r="X271" s="4"/>
    </row>
    <row r="272" spans="1:24" s="5" customFormat="1" x14ac:dyDescent="0.25">
      <c r="X272" s="4"/>
    </row>
    <row r="273" spans="24:24" s="5" customFormat="1" x14ac:dyDescent="0.25">
      <c r="X273" s="4"/>
    </row>
    <row r="274" spans="24:24" s="5" customFormat="1" x14ac:dyDescent="0.25">
      <c r="X274" s="4"/>
    </row>
    <row r="275" spans="24:24" s="5" customFormat="1" x14ac:dyDescent="0.25">
      <c r="X275" s="4"/>
    </row>
    <row r="276" spans="24:24" s="5" customFormat="1" x14ac:dyDescent="0.25">
      <c r="X276" s="4"/>
    </row>
    <row r="277" spans="24:24" s="5" customFormat="1" x14ac:dyDescent="0.25">
      <c r="X277" s="4"/>
    </row>
    <row r="278" spans="24:24" s="5" customFormat="1" x14ac:dyDescent="0.25">
      <c r="X278" s="4"/>
    </row>
    <row r="279" spans="24:24" s="5" customFormat="1" x14ac:dyDescent="0.25">
      <c r="X279" s="4"/>
    </row>
    <row r="280" spans="24:24" s="5" customFormat="1" x14ac:dyDescent="0.25">
      <c r="X280" s="4"/>
    </row>
    <row r="281" spans="24:24" s="5" customFormat="1" x14ac:dyDescent="0.25">
      <c r="X281" s="4"/>
    </row>
    <row r="282" spans="24:24" s="5" customFormat="1" x14ac:dyDescent="0.25">
      <c r="X282" s="4"/>
    </row>
    <row r="283" spans="24:24" s="5" customFormat="1" x14ac:dyDescent="0.25">
      <c r="X283" s="4"/>
    </row>
    <row r="284" spans="24:24" s="5" customFormat="1" x14ac:dyDescent="0.25">
      <c r="X284" s="4"/>
    </row>
    <row r="285" spans="24:24" s="5" customFormat="1" x14ac:dyDescent="0.25">
      <c r="X285" s="4"/>
    </row>
    <row r="286" spans="24:24" s="5" customFormat="1" x14ac:dyDescent="0.25">
      <c r="X286" s="4"/>
    </row>
    <row r="287" spans="24:24" s="5" customFormat="1" x14ac:dyDescent="0.25">
      <c r="X287" s="4"/>
    </row>
    <row r="288" spans="24:24" s="5" customFormat="1" x14ac:dyDescent="0.25">
      <c r="X288" s="4"/>
    </row>
    <row r="289" spans="24:24" s="5" customFormat="1" x14ac:dyDescent="0.25">
      <c r="X289" s="4"/>
    </row>
    <row r="290" spans="24:24" s="5" customFormat="1" x14ac:dyDescent="0.25">
      <c r="X290" s="4"/>
    </row>
    <row r="291" spans="24:24" s="5" customFormat="1" x14ac:dyDescent="0.25">
      <c r="X291" s="4"/>
    </row>
    <row r="292" spans="24:24" s="5" customFormat="1" x14ac:dyDescent="0.25">
      <c r="X292" s="4"/>
    </row>
    <row r="293" spans="24:24" s="5" customFormat="1" x14ac:dyDescent="0.25">
      <c r="X293" s="4"/>
    </row>
    <row r="294" spans="24:24" s="5" customFormat="1" x14ac:dyDescent="0.25">
      <c r="X294" s="4"/>
    </row>
    <row r="295" spans="24:24" s="5" customFormat="1" x14ac:dyDescent="0.25">
      <c r="X295" s="4"/>
    </row>
    <row r="296" spans="24:24" s="5" customFormat="1" x14ac:dyDescent="0.25">
      <c r="X296" s="4"/>
    </row>
    <row r="297" spans="24:24" s="5" customFormat="1" x14ac:dyDescent="0.25">
      <c r="X297" s="4"/>
    </row>
    <row r="298" spans="24:24" s="5" customFormat="1" x14ac:dyDescent="0.25">
      <c r="X298" s="4"/>
    </row>
    <row r="299" spans="24:24" s="5" customFormat="1" x14ac:dyDescent="0.25">
      <c r="X299" s="4"/>
    </row>
    <row r="300" spans="24:24" s="5" customFormat="1" x14ac:dyDescent="0.25">
      <c r="X300" s="4"/>
    </row>
    <row r="301" spans="24:24" s="5" customFormat="1" x14ac:dyDescent="0.25">
      <c r="X301" s="4"/>
    </row>
    <row r="302" spans="24:24" s="5" customFormat="1" x14ac:dyDescent="0.25">
      <c r="X302" s="4"/>
    </row>
    <row r="303" spans="24:24" s="5" customFormat="1" x14ac:dyDescent="0.25">
      <c r="X303" s="4"/>
    </row>
    <row r="304" spans="24:24" s="5" customFormat="1" x14ac:dyDescent="0.25">
      <c r="X304" s="4"/>
    </row>
    <row r="305" spans="24:24" s="5" customFormat="1" x14ac:dyDescent="0.25">
      <c r="X305" s="4"/>
    </row>
    <row r="306" spans="24:24" s="5" customFormat="1" x14ac:dyDescent="0.25">
      <c r="X306" s="4"/>
    </row>
    <row r="307" spans="24:24" s="5" customFormat="1" x14ac:dyDescent="0.25">
      <c r="X307" s="4"/>
    </row>
    <row r="308" spans="24:24" s="5" customFormat="1" x14ac:dyDescent="0.25">
      <c r="X308" s="4"/>
    </row>
    <row r="309" spans="24:24" s="5" customFormat="1" x14ac:dyDescent="0.25">
      <c r="X309" s="4"/>
    </row>
    <row r="310" spans="24:24" s="5" customFormat="1" x14ac:dyDescent="0.25">
      <c r="X310" s="4"/>
    </row>
    <row r="311" spans="24:24" s="5" customFormat="1" x14ac:dyDescent="0.25">
      <c r="X311" s="4"/>
    </row>
    <row r="312" spans="24:24" s="5" customFormat="1" x14ac:dyDescent="0.25">
      <c r="X312" s="4"/>
    </row>
    <row r="313" spans="24:24" s="5" customFormat="1" x14ac:dyDescent="0.25">
      <c r="X313" s="4"/>
    </row>
    <row r="314" spans="24:24" s="5" customFormat="1" x14ac:dyDescent="0.25">
      <c r="X314" s="4"/>
    </row>
    <row r="315" spans="24:24" s="5" customFormat="1" x14ac:dyDescent="0.25">
      <c r="X315" s="4"/>
    </row>
    <row r="316" spans="24:24" s="5" customFormat="1" x14ac:dyDescent="0.25">
      <c r="X316" s="4"/>
    </row>
    <row r="317" spans="24:24" s="5" customFormat="1" x14ac:dyDescent="0.25">
      <c r="X317" s="4"/>
    </row>
    <row r="318" spans="24:24" s="5" customFormat="1" x14ac:dyDescent="0.25">
      <c r="X318" s="4"/>
    </row>
    <row r="319" spans="24:24" s="5" customFormat="1" x14ac:dyDescent="0.25">
      <c r="X319" s="4"/>
    </row>
    <row r="320" spans="24:24" s="5" customFormat="1" x14ac:dyDescent="0.25">
      <c r="X320" s="4"/>
    </row>
    <row r="321" spans="24:24" s="5" customFormat="1" x14ac:dyDescent="0.25">
      <c r="X321" s="4"/>
    </row>
    <row r="322" spans="24:24" s="5" customFormat="1" x14ac:dyDescent="0.25">
      <c r="X322" s="4"/>
    </row>
    <row r="323" spans="24:24" s="5" customFormat="1" x14ac:dyDescent="0.25">
      <c r="X323" s="4"/>
    </row>
    <row r="324" spans="24:24" s="5" customFormat="1" x14ac:dyDescent="0.25">
      <c r="X324" s="4"/>
    </row>
    <row r="325" spans="24:24" s="5" customFormat="1" x14ac:dyDescent="0.25">
      <c r="X325" s="4"/>
    </row>
    <row r="326" spans="24:24" s="5" customFormat="1" x14ac:dyDescent="0.25">
      <c r="X326" s="4"/>
    </row>
    <row r="327" spans="24:24" s="5" customFormat="1" x14ac:dyDescent="0.25">
      <c r="X327" s="4"/>
    </row>
    <row r="328" spans="24:24" s="5" customFormat="1" x14ac:dyDescent="0.25">
      <c r="X328" s="4"/>
    </row>
    <row r="329" spans="24:24" s="5" customFormat="1" x14ac:dyDescent="0.25">
      <c r="X329" s="4"/>
    </row>
    <row r="330" spans="24:24" s="5" customFormat="1" x14ac:dyDescent="0.25">
      <c r="X330" s="4"/>
    </row>
    <row r="331" spans="24:24" s="5" customFormat="1" x14ac:dyDescent="0.25">
      <c r="X331" s="4"/>
    </row>
    <row r="332" spans="24:24" s="5" customFormat="1" x14ac:dyDescent="0.25">
      <c r="X332" s="4"/>
    </row>
    <row r="333" spans="24:24" s="5" customFormat="1" x14ac:dyDescent="0.25">
      <c r="X333" s="4"/>
    </row>
    <row r="334" spans="24:24" s="5" customFormat="1" x14ac:dyDescent="0.25">
      <c r="X334" s="4"/>
    </row>
    <row r="335" spans="24:24" s="5" customFormat="1" x14ac:dyDescent="0.25">
      <c r="X335" s="4"/>
    </row>
    <row r="336" spans="24:24" s="5" customFormat="1" x14ac:dyDescent="0.25">
      <c r="X336" s="4"/>
    </row>
    <row r="337" spans="24:24" s="5" customFormat="1" x14ac:dyDescent="0.25">
      <c r="X337" s="4"/>
    </row>
    <row r="338" spans="24:24" s="5" customFormat="1" x14ac:dyDescent="0.25">
      <c r="X338" s="4"/>
    </row>
    <row r="339" spans="24:24" s="5" customFormat="1" x14ac:dyDescent="0.25">
      <c r="X339" s="4"/>
    </row>
    <row r="340" spans="24:24" s="5" customFormat="1" x14ac:dyDescent="0.25">
      <c r="X340" s="4"/>
    </row>
    <row r="341" spans="24:24" s="5" customFormat="1" x14ac:dyDescent="0.25">
      <c r="X341" s="4"/>
    </row>
    <row r="342" spans="24:24" s="5" customFormat="1" x14ac:dyDescent="0.25">
      <c r="X342" s="4"/>
    </row>
    <row r="343" spans="24:24" s="5" customFormat="1" x14ac:dyDescent="0.25">
      <c r="X343" s="4"/>
    </row>
    <row r="344" spans="24:24" s="5" customFormat="1" x14ac:dyDescent="0.25">
      <c r="X344" s="4"/>
    </row>
    <row r="345" spans="24:24" s="5" customFormat="1" x14ac:dyDescent="0.25">
      <c r="X345" s="4"/>
    </row>
    <row r="346" spans="24:24" s="5" customFormat="1" x14ac:dyDescent="0.25">
      <c r="X346" s="4"/>
    </row>
    <row r="347" spans="24:24" s="5" customFormat="1" x14ac:dyDescent="0.25">
      <c r="X347" s="4"/>
    </row>
    <row r="348" spans="24:24" s="5" customFormat="1" x14ac:dyDescent="0.25">
      <c r="X348" s="4"/>
    </row>
    <row r="349" spans="24:24" s="5" customFormat="1" x14ac:dyDescent="0.25">
      <c r="X349" s="4"/>
    </row>
    <row r="350" spans="24:24" s="5" customFormat="1" x14ac:dyDescent="0.25">
      <c r="X350" s="4"/>
    </row>
    <row r="351" spans="24:24" s="5" customFormat="1" x14ac:dyDescent="0.25">
      <c r="X351" s="4"/>
    </row>
    <row r="352" spans="24:24" s="5" customFormat="1" x14ac:dyDescent="0.25">
      <c r="X352" s="4"/>
    </row>
    <row r="353" spans="24:24" s="5" customFormat="1" x14ac:dyDescent="0.25">
      <c r="X353" s="4"/>
    </row>
    <row r="354" spans="24:24" s="5" customFormat="1" x14ac:dyDescent="0.25">
      <c r="X354" s="4"/>
    </row>
    <row r="355" spans="24:24" s="5" customFormat="1" x14ac:dyDescent="0.25">
      <c r="X355" s="4"/>
    </row>
    <row r="356" spans="24:24" s="5" customFormat="1" x14ac:dyDescent="0.25">
      <c r="X356" s="4"/>
    </row>
    <row r="357" spans="24:24" s="5" customFormat="1" x14ac:dyDescent="0.25">
      <c r="X357" s="4"/>
    </row>
    <row r="358" spans="24:24" s="5" customFormat="1" x14ac:dyDescent="0.25">
      <c r="X358" s="4"/>
    </row>
    <row r="359" spans="24:24" s="5" customFormat="1" x14ac:dyDescent="0.25">
      <c r="X359" s="4"/>
    </row>
    <row r="360" spans="24:24" s="5" customFormat="1" x14ac:dyDescent="0.25">
      <c r="X360" s="4"/>
    </row>
    <row r="361" spans="24:24" s="5" customFormat="1" x14ac:dyDescent="0.25">
      <c r="X361" s="4"/>
    </row>
    <row r="362" spans="24:24" s="5" customFormat="1" x14ac:dyDescent="0.25">
      <c r="X362" s="4"/>
    </row>
    <row r="363" spans="24:24" s="5" customFormat="1" x14ac:dyDescent="0.25">
      <c r="X363" s="4"/>
    </row>
    <row r="364" spans="24:24" s="5" customFormat="1" x14ac:dyDescent="0.25">
      <c r="X364" s="4"/>
    </row>
    <row r="365" spans="24:24" s="5" customFormat="1" x14ac:dyDescent="0.25">
      <c r="X365" s="4"/>
    </row>
    <row r="366" spans="24:24" s="5" customFormat="1" x14ac:dyDescent="0.25">
      <c r="X366" s="4"/>
    </row>
    <row r="367" spans="24:24" s="5" customFormat="1" x14ac:dyDescent="0.25">
      <c r="X367" s="4"/>
    </row>
    <row r="368" spans="24:24" s="5" customFormat="1" x14ac:dyDescent="0.25">
      <c r="X368" s="4"/>
    </row>
    <row r="369" spans="24:24" s="5" customFormat="1" x14ac:dyDescent="0.25">
      <c r="X369" s="4"/>
    </row>
    <row r="370" spans="24:24" s="5" customFormat="1" x14ac:dyDescent="0.25">
      <c r="X370" s="4"/>
    </row>
    <row r="371" spans="24:24" s="5" customFormat="1" x14ac:dyDescent="0.25">
      <c r="X371" s="4"/>
    </row>
    <row r="372" spans="24:24" s="5" customFormat="1" x14ac:dyDescent="0.25">
      <c r="X372" s="4"/>
    </row>
    <row r="373" spans="24:24" s="5" customFormat="1" x14ac:dyDescent="0.25">
      <c r="X373" s="4"/>
    </row>
    <row r="374" spans="24:24" s="5" customFormat="1" x14ac:dyDescent="0.25">
      <c r="X374" s="4"/>
    </row>
    <row r="375" spans="24:24" s="5" customFormat="1" x14ac:dyDescent="0.25">
      <c r="X375" s="4"/>
    </row>
    <row r="376" spans="24:24" s="5" customFormat="1" x14ac:dyDescent="0.25">
      <c r="X376" s="4"/>
    </row>
    <row r="377" spans="24:24" s="5" customFormat="1" x14ac:dyDescent="0.25">
      <c r="X377" s="4"/>
    </row>
    <row r="378" spans="24:24" s="5" customFormat="1" x14ac:dyDescent="0.25">
      <c r="X378" s="4"/>
    </row>
    <row r="379" spans="24:24" s="5" customFormat="1" x14ac:dyDescent="0.25">
      <c r="X379" s="4"/>
    </row>
    <row r="380" spans="24:24" s="5" customFormat="1" x14ac:dyDescent="0.25">
      <c r="X380" s="4"/>
    </row>
    <row r="381" spans="24:24" s="5" customFormat="1" x14ac:dyDescent="0.25">
      <c r="X381" s="4"/>
    </row>
    <row r="382" spans="24:24" s="5" customFormat="1" x14ac:dyDescent="0.25">
      <c r="X382" s="4"/>
    </row>
    <row r="383" spans="24:24" s="5" customFormat="1" x14ac:dyDescent="0.25">
      <c r="X383" s="4"/>
    </row>
    <row r="384" spans="24:24" s="5" customFormat="1" x14ac:dyDescent="0.25">
      <c r="X384" s="4"/>
    </row>
    <row r="385" spans="24:24" s="5" customFormat="1" x14ac:dyDescent="0.25">
      <c r="X385" s="4"/>
    </row>
    <row r="386" spans="24:24" s="5" customFormat="1" x14ac:dyDescent="0.25">
      <c r="X386" s="4"/>
    </row>
    <row r="387" spans="24:24" s="5" customFormat="1" x14ac:dyDescent="0.25">
      <c r="X387" s="4"/>
    </row>
    <row r="388" spans="24:24" s="5" customFormat="1" x14ac:dyDescent="0.25">
      <c r="X388" s="4"/>
    </row>
    <row r="389" spans="24:24" s="5" customFormat="1" x14ac:dyDescent="0.25">
      <c r="X389" s="4"/>
    </row>
    <row r="390" spans="24:24" s="5" customFormat="1" x14ac:dyDescent="0.25">
      <c r="X390" s="4"/>
    </row>
    <row r="391" spans="24:24" s="5" customFormat="1" x14ac:dyDescent="0.25">
      <c r="X391" s="4"/>
    </row>
    <row r="392" spans="24:24" s="5" customFormat="1" x14ac:dyDescent="0.25">
      <c r="X392" s="4"/>
    </row>
    <row r="393" spans="24:24" s="5" customFormat="1" x14ac:dyDescent="0.25">
      <c r="X393" s="4"/>
    </row>
    <row r="394" spans="24:24" s="5" customFormat="1" x14ac:dyDescent="0.25">
      <c r="X394" s="4"/>
    </row>
    <row r="395" spans="24:24" s="5" customFormat="1" x14ac:dyDescent="0.25">
      <c r="X395" s="4"/>
    </row>
    <row r="396" spans="24:24" s="5" customFormat="1" x14ac:dyDescent="0.25">
      <c r="X396" s="4"/>
    </row>
    <row r="397" spans="24:24" s="5" customFormat="1" x14ac:dyDescent="0.25">
      <c r="X397" s="4"/>
    </row>
    <row r="398" spans="24:24" s="5" customFormat="1" x14ac:dyDescent="0.25">
      <c r="X398" s="4"/>
    </row>
    <row r="399" spans="24:24" s="5" customFormat="1" x14ac:dyDescent="0.25">
      <c r="X399" s="4"/>
    </row>
    <row r="400" spans="24:24" s="5" customFormat="1" x14ac:dyDescent="0.25">
      <c r="X400" s="4"/>
    </row>
    <row r="401" spans="24:24" s="5" customFormat="1" x14ac:dyDescent="0.25">
      <c r="X401" s="4"/>
    </row>
    <row r="402" spans="24:24" s="5" customFormat="1" x14ac:dyDescent="0.25">
      <c r="X402" s="4"/>
    </row>
    <row r="403" spans="24:24" s="5" customFormat="1" x14ac:dyDescent="0.25">
      <c r="X403" s="4"/>
    </row>
    <row r="404" spans="24:24" s="5" customFormat="1" x14ac:dyDescent="0.25">
      <c r="X404" s="4"/>
    </row>
    <row r="405" spans="24:24" s="5" customFormat="1" x14ac:dyDescent="0.25">
      <c r="X405" s="4"/>
    </row>
    <row r="406" spans="24:24" s="5" customFormat="1" x14ac:dyDescent="0.25">
      <c r="X406" s="4"/>
    </row>
    <row r="407" spans="24:24" s="5" customFormat="1" x14ac:dyDescent="0.25">
      <c r="X407" s="4"/>
    </row>
    <row r="408" spans="24:24" s="5" customFormat="1" x14ac:dyDescent="0.25">
      <c r="X408" s="4"/>
    </row>
    <row r="409" spans="24:24" s="5" customFormat="1" x14ac:dyDescent="0.25">
      <c r="X409" s="4"/>
    </row>
    <row r="410" spans="24:24" s="5" customFormat="1" x14ac:dyDescent="0.25">
      <c r="X410" s="4"/>
    </row>
    <row r="411" spans="24:24" s="5" customFormat="1" x14ac:dyDescent="0.25">
      <c r="X411" s="4"/>
    </row>
    <row r="412" spans="24:24" s="5" customFormat="1" x14ac:dyDescent="0.25">
      <c r="X412" s="4"/>
    </row>
    <row r="413" spans="24:24" s="5" customFormat="1" x14ac:dyDescent="0.25">
      <c r="X413" s="4"/>
    </row>
    <row r="414" spans="24:24" s="5" customFormat="1" x14ac:dyDescent="0.25">
      <c r="X414" s="4"/>
    </row>
    <row r="415" spans="24:24" s="5" customFormat="1" x14ac:dyDescent="0.25">
      <c r="X415" s="4"/>
    </row>
    <row r="416" spans="24:24" s="5" customFormat="1" x14ac:dyDescent="0.25">
      <c r="X416" s="4"/>
    </row>
    <row r="417" spans="24:24" s="5" customFormat="1" x14ac:dyDescent="0.25">
      <c r="X417" s="4"/>
    </row>
    <row r="418" spans="24:24" s="5" customFormat="1" x14ac:dyDescent="0.25">
      <c r="X418" s="4"/>
    </row>
    <row r="419" spans="24:24" s="5" customFormat="1" x14ac:dyDescent="0.25">
      <c r="X419" s="4"/>
    </row>
    <row r="420" spans="24:24" s="5" customFormat="1" x14ac:dyDescent="0.25">
      <c r="X420" s="4"/>
    </row>
    <row r="421" spans="24:24" s="5" customFormat="1" x14ac:dyDescent="0.25">
      <c r="X421" s="4"/>
    </row>
    <row r="422" spans="24:24" s="5" customFormat="1" x14ac:dyDescent="0.25">
      <c r="X422" s="4"/>
    </row>
    <row r="423" spans="24:24" s="5" customFormat="1" x14ac:dyDescent="0.25">
      <c r="X423" s="4"/>
    </row>
    <row r="424" spans="24:24" s="5" customFormat="1" x14ac:dyDescent="0.25">
      <c r="X424" s="4"/>
    </row>
    <row r="425" spans="24:24" s="5" customFormat="1" x14ac:dyDescent="0.25">
      <c r="X425" s="4"/>
    </row>
    <row r="426" spans="24:24" s="5" customFormat="1" x14ac:dyDescent="0.25">
      <c r="X426" s="4"/>
    </row>
    <row r="427" spans="24:24" s="5" customFormat="1" x14ac:dyDescent="0.25">
      <c r="X427" s="4"/>
    </row>
    <row r="428" spans="24:24" s="5" customFormat="1" x14ac:dyDescent="0.25">
      <c r="X428" s="4"/>
    </row>
    <row r="429" spans="24:24" s="5" customFormat="1" x14ac:dyDescent="0.25">
      <c r="X429" s="4"/>
    </row>
    <row r="430" spans="24:24" s="5" customFormat="1" x14ac:dyDescent="0.25">
      <c r="X430" s="4"/>
    </row>
    <row r="431" spans="24:24" s="5" customFormat="1" x14ac:dyDescent="0.25">
      <c r="X431" s="4"/>
    </row>
    <row r="432" spans="24:24" s="5" customFormat="1" x14ac:dyDescent="0.25">
      <c r="X432" s="4"/>
    </row>
    <row r="433" spans="24:24" s="5" customFormat="1" x14ac:dyDescent="0.25">
      <c r="X433" s="4"/>
    </row>
    <row r="434" spans="24:24" s="5" customFormat="1" x14ac:dyDescent="0.25">
      <c r="X434" s="4"/>
    </row>
    <row r="435" spans="24:24" s="5" customFormat="1" x14ac:dyDescent="0.25">
      <c r="X435" s="4"/>
    </row>
    <row r="436" spans="24:24" s="5" customFormat="1" x14ac:dyDescent="0.25">
      <c r="X436" s="4"/>
    </row>
    <row r="437" spans="24:24" s="5" customFormat="1" x14ac:dyDescent="0.25">
      <c r="X437" s="4"/>
    </row>
    <row r="438" spans="24:24" s="5" customFormat="1" x14ac:dyDescent="0.25">
      <c r="X438" s="4"/>
    </row>
    <row r="439" spans="24:24" s="5" customFormat="1" x14ac:dyDescent="0.25">
      <c r="X439" s="4"/>
    </row>
    <row r="440" spans="24:24" s="5" customFormat="1" x14ac:dyDescent="0.25">
      <c r="X440" s="4"/>
    </row>
    <row r="441" spans="24:24" s="5" customFormat="1" x14ac:dyDescent="0.25">
      <c r="X441" s="4"/>
    </row>
    <row r="442" spans="24:24" s="5" customFormat="1" x14ac:dyDescent="0.25">
      <c r="X442" s="4"/>
    </row>
    <row r="443" spans="24:24" s="5" customFormat="1" x14ac:dyDescent="0.25">
      <c r="X443" s="4"/>
    </row>
    <row r="444" spans="24:24" s="5" customFormat="1" x14ac:dyDescent="0.25">
      <c r="X444" s="4"/>
    </row>
    <row r="445" spans="24:24" s="5" customFormat="1" x14ac:dyDescent="0.25">
      <c r="X445" s="4"/>
    </row>
    <row r="446" spans="24:24" s="5" customFormat="1" x14ac:dyDescent="0.25">
      <c r="X446" s="4"/>
    </row>
    <row r="447" spans="24:24" s="5" customFormat="1" x14ac:dyDescent="0.25">
      <c r="X447" s="4"/>
    </row>
    <row r="448" spans="24:24" s="5" customFormat="1" x14ac:dyDescent="0.25">
      <c r="X448" s="4"/>
    </row>
    <row r="449" spans="24:24" s="5" customFormat="1" x14ac:dyDescent="0.25">
      <c r="X449" s="4"/>
    </row>
    <row r="450" spans="24:24" s="5" customFormat="1" x14ac:dyDescent="0.25">
      <c r="X450" s="4"/>
    </row>
    <row r="451" spans="24:24" s="5" customFormat="1" x14ac:dyDescent="0.25">
      <c r="X451" s="4"/>
    </row>
    <row r="452" spans="24:24" s="5" customFormat="1" x14ac:dyDescent="0.25">
      <c r="X452" s="4"/>
    </row>
    <row r="453" spans="24:24" s="5" customFormat="1" x14ac:dyDescent="0.25">
      <c r="X453" s="4"/>
    </row>
    <row r="454" spans="24:24" s="5" customFormat="1" x14ac:dyDescent="0.25">
      <c r="X454" s="4"/>
    </row>
    <row r="455" spans="24:24" s="5" customFormat="1" x14ac:dyDescent="0.25">
      <c r="X455" s="4"/>
    </row>
    <row r="456" spans="24:24" s="5" customFormat="1" x14ac:dyDescent="0.25">
      <c r="X456" s="4"/>
    </row>
    <row r="457" spans="24:24" s="5" customFormat="1" x14ac:dyDescent="0.25">
      <c r="X457" s="4"/>
    </row>
    <row r="458" spans="24:24" s="5" customFormat="1" x14ac:dyDescent="0.25">
      <c r="X458" s="4"/>
    </row>
    <row r="459" spans="24:24" s="5" customFormat="1" x14ac:dyDescent="0.25">
      <c r="X459" s="4"/>
    </row>
    <row r="460" spans="24:24" s="5" customFormat="1" x14ac:dyDescent="0.25">
      <c r="X460" s="4"/>
    </row>
    <row r="461" spans="24:24" s="5" customFormat="1" x14ac:dyDescent="0.25">
      <c r="X461" s="4"/>
    </row>
    <row r="462" spans="24:24" s="5" customFormat="1" x14ac:dyDescent="0.25">
      <c r="X462" s="4"/>
    </row>
    <row r="463" spans="24:24" s="5" customFormat="1" x14ac:dyDescent="0.25">
      <c r="X463" s="4"/>
    </row>
    <row r="464" spans="24:24" s="5" customFormat="1" x14ac:dyDescent="0.25">
      <c r="X464" s="4"/>
    </row>
    <row r="465" spans="24:24" s="5" customFormat="1" x14ac:dyDescent="0.25">
      <c r="X465" s="4"/>
    </row>
    <row r="466" spans="24:24" s="5" customFormat="1" x14ac:dyDescent="0.25">
      <c r="X466" s="4"/>
    </row>
    <row r="467" spans="24:24" s="5" customFormat="1" x14ac:dyDescent="0.25">
      <c r="X467" s="4"/>
    </row>
    <row r="468" spans="24:24" s="5" customFormat="1" x14ac:dyDescent="0.25">
      <c r="X468" s="4"/>
    </row>
    <row r="469" spans="24:24" s="5" customFormat="1" x14ac:dyDescent="0.25">
      <c r="X469" s="4"/>
    </row>
    <row r="470" spans="24:24" s="5" customFormat="1" x14ac:dyDescent="0.25">
      <c r="X470" s="4"/>
    </row>
    <row r="471" spans="24:24" s="5" customFormat="1" x14ac:dyDescent="0.25">
      <c r="X471" s="4"/>
    </row>
    <row r="472" spans="24:24" s="5" customFormat="1" x14ac:dyDescent="0.25">
      <c r="X472" s="4"/>
    </row>
    <row r="473" spans="24:24" s="5" customFormat="1" x14ac:dyDescent="0.25">
      <c r="X473" s="4"/>
    </row>
    <row r="474" spans="24:24" s="5" customFormat="1" x14ac:dyDescent="0.25">
      <c r="X474" s="4"/>
    </row>
    <row r="475" spans="24:24" s="5" customFormat="1" x14ac:dyDescent="0.25">
      <c r="X475" s="4"/>
    </row>
    <row r="476" spans="24:24" s="5" customFormat="1" x14ac:dyDescent="0.25">
      <c r="X476" s="4"/>
    </row>
    <row r="477" spans="24:24" s="5" customFormat="1" x14ac:dyDescent="0.25">
      <c r="X477" s="4"/>
    </row>
    <row r="478" spans="24:24" s="5" customFormat="1" x14ac:dyDescent="0.25">
      <c r="X478" s="4"/>
    </row>
    <row r="479" spans="24:24" s="5" customFormat="1" x14ac:dyDescent="0.25">
      <c r="X479" s="4"/>
    </row>
    <row r="480" spans="24:24" s="5" customFormat="1" x14ac:dyDescent="0.25">
      <c r="X480" s="4"/>
    </row>
    <row r="481" spans="24:24" s="5" customFormat="1" x14ac:dyDescent="0.25">
      <c r="X481" s="4"/>
    </row>
    <row r="482" spans="24:24" s="5" customFormat="1" x14ac:dyDescent="0.25">
      <c r="X482" s="4"/>
    </row>
    <row r="483" spans="24:24" s="5" customFormat="1" x14ac:dyDescent="0.25">
      <c r="X483" s="4"/>
    </row>
    <row r="484" spans="24:24" s="5" customFormat="1" x14ac:dyDescent="0.25">
      <c r="X484" s="4"/>
    </row>
    <row r="485" spans="24:24" s="5" customFormat="1" x14ac:dyDescent="0.25">
      <c r="X485" s="4"/>
    </row>
    <row r="486" spans="24:24" s="5" customFormat="1" x14ac:dyDescent="0.25">
      <c r="X486" s="4"/>
    </row>
    <row r="487" spans="24:24" s="5" customFormat="1" x14ac:dyDescent="0.25">
      <c r="X487" s="4"/>
    </row>
    <row r="488" spans="24:24" s="5" customFormat="1" x14ac:dyDescent="0.25">
      <c r="X488" s="4"/>
    </row>
    <row r="489" spans="24:24" s="5" customFormat="1" x14ac:dyDescent="0.25">
      <c r="X489" s="4"/>
    </row>
    <row r="490" spans="24:24" s="5" customFormat="1" x14ac:dyDescent="0.25">
      <c r="X490" s="4"/>
    </row>
    <row r="491" spans="24:24" s="5" customFormat="1" x14ac:dyDescent="0.25">
      <c r="X491" s="4"/>
    </row>
    <row r="492" spans="24:24" s="5" customFormat="1" x14ac:dyDescent="0.25">
      <c r="X492" s="4"/>
    </row>
    <row r="493" spans="24:24" s="5" customFormat="1" x14ac:dyDescent="0.25">
      <c r="X493" s="4"/>
    </row>
    <row r="494" spans="24:24" s="5" customFormat="1" x14ac:dyDescent="0.25">
      <c r="X494" s="4"/>
    </row>
    <row r="495" spans="24:24" s="5" customFormat="1" x14ac:dyDescent="0.25">
      <c r="X495" s="4"/>
    </row>
    <row r="496" spans="24:24" s="5" customFormat="1" x14ac:dyDescent="0.25">
      <c r="X496" s="4"/>
    </row>
    <row r="497" spans="24:24" s="5" customFormat="1" x14ac:dyDescent="0.25">
      <c r="X497" s="4"/>
    </row>
    <row r="498" spans="24:24" s="5" customFormat="1" x14ac:dyDescent="0.25">
      <c r="X498" s="4"/>
    </row>
    <row r="499" spans="24:24" s="5" customFormat="1" x14ac:dyDescent="0.25">
      <c r="X499" s="4"/>
    </row>
    <row r="500" spans="24:24" s="5" customFormat="1" x14ac:dyDescent="0.25">
      <c r="X500" s="4"/>
    </row>
    <row r="501" spans="24:24" s="5" customFormat="1" x14ac:dyDescent="0.25">
      <c r="X501" s="4"/>
    </row>
    <row r="502" spans="24:24" s="5" customFormat="1" x14ac:dyDescent="0.25">
      <c r="X502" s="4"/>
    </row>
    <row r="503" spans="24:24" s="5" customFormat="1" x14ac:dyDescent="0.25">
      <c r="X503" s="4"/>
    </row>
    <row r="504" spans="24:24" s="5" customFormat="1" x14ac:dyDescent="0.25">
      <c r="X504" s="4"/>
    </row>
    <row r="505" spans="24:24" s="5" customFormat="1" x14ac:dyDescent="0.25">
      <c r="X505" s="4"/>
    </row>
    <row r="506" spans="24:24" s="5" customFormat="1" x14ac:dyDescent="0.25">
      <c r="X506" s="4"/>
    </row>
    <row r="507" spans="24:24" s="5" customFormat="1" x14ac:dyDescent="0.25">
      <c r="X507" s="4"/>
    </row>
    <row r="508" spans="24:24" s="5" customFormat="1" x14ac:dyDescent="0.25">
      <c r="X508" s="4"/>
    </row>
    <row r="509" spans="24:24" s="5" customFormat="1" x14ac:dyDescent="0.25">
      <c r="X509" s="4"/>
    </row>
    <row r="510" spans="24:24" s="5" customFormat="1" x14ac:dyDescent="0.25">
      <c r="X510" s="4"/>
    </row>
    <row r="511" spans="24:24" s="5" customFormat="1" x14ac:dyDescent="0.25">
      <c r="X511" s="4"/>
    </row>
    <row r="512" spans="24:24" s="5" customFormat="1" x14ac:dyDescent="0.25">
      <c r="X512" s="4"/>
    </row>
    <row r="513" spans="24:24" s="5" customFormat="1" x14ac:dyDescent="0.25">
      <c r="X513" s="4"/>
    </row>
    <row r="514" spans="24:24" s="5" customFormat="1" x14ac:dyDescent="0.25">
      <c r="X514" s="4"/>
    </row>
    <row r="515" spans="24:24" s="5" customFormat="1" x14ac:dyDescent="0.25">
      <c r="X515" s="4"/>
    </row>
    <row r="516" spans="24:24" s="5" customFormat="1" x14ac:dyDescent="0.25">
      <c r="X516" s="4"/>
    </row>
    <row r="517" spans="24:24" s="5" customFormat="1" x14ac:dyDescent="0.25">
      <c r="X517" s="4"/>
    </row>
    <row r="518" spans="24:24" s="5" customFormat="1" x14ac:dyDescent="0.25">
      <c r="X518" s="4"/>
    </row>
    <row r="519" spans="24:24" s="5" customFormat="1" x14ac:dyDescent="0.25">
      <c r="X519" s="4"/>
    </row>
    <row r="520" spans="24:24" s="5" customFormat="1" x14ac:dyDescent="0.25">
      <c r="X520" s="4"/>
    </row>
    <row r="521" spans="24:24" s="5" customFormat="1" x14ac:dyDescent="0.25">
      <c r="X521" s="4"/>
    </row>
    <row r="522" spans="24:24" s="5" customFormat="1" x14ac:dyDescent="0.25">
      <c r="X522" s="4"/>
    </row>
    <row r="523" spans="24:24" s="5" customFormat="1" x14ac:dyDescent="0.25">
      <c r="X523" s="4"/>
    </row>
    <row r="524" spans="24:24" s="5" customFormat="1" x14ac:dyDescent="0.25">
      <c r="X524" s="4"/>
    </row>
    <row r="525" spans="24:24" s="5" customFormat="1" x14ac:dyDescent="0.25">
      <c r="X525" s="4"/>
    </row>
    <row r="526" spans="24:24" s="5" customFormat="1" x14ac:dyDescent="0.25">
      <c r="X526" s="4"/>
    </row>
    <row r="527" spans="24:24" s="5" customFormat="1" x14ac:dyDescent="0.25">
      <c r="X527" s="4"/>
    </row>
    <row r="528" spans="24:24" s="5" customFormat="1" x14ac:dyDescent="0.25">
      <c r="X528" s="4"/>
    </row>
    <row r="529" spans="24:24" s="5" customFormat="1" x14ac:dyDescent="0.25">
      <c r="X529" s="4"/>
    </row>
    <row r="530" spans="24:24" s="5" customFormat="1" x14ac:dyDescent="0.25">
      <c r="X530" s="4"/>
    </row>
    <row r="531" spans="24:24" s="5" customFormat="1" x14ac:dyDescent="0.25">
      <c r="X531" s="4"/>
    </row>
    <row r="532" spans="24:24" s="5" customFormat="1" x14ac:dyDescent="0.25">
      <c r="X532" s="4"/>
    </row>
    <row r="533" spans="24:24" s="5" customFormat="1" x14ac:dyDescent="0.25">
      <c r="X533" s="4"/>
    </row>
    <row r="534" spans="24:24" s="5" customFormat="1" x14ac:dyDescent="0.25">
      <c r="X534" s="4"/>
    </row>
  </sheetData>
  <sheetProtection password="D42B" sheet="1" objects="1" scenarios="1" selectLockedCells="1" sort="0" autoFilter="0"/>
  <protectedRanges>
    <protectedRange sqref="A1:X256" name="agdata"/>
  </protectedRanges>
  <autoFilter ref="A1:X256">
    <sortState ref="A3:X256">
      <sortCondition ref="A1:A256"/>
    </sortState>
  </autoFilter>
  <conditionalFormatting sqref="C2:M256">
    <cfRule type="containsText" dxfId="0" priority="1" operator="containsText" text="FALSE">
      <formula>NOT(ISERROR(SEARCH("FALSE",C2)))</formula>
    </cfRule>
  </conditionalFormatting>
  <pageMargins left="0.75" right="0.75" top="1" bottom="1" header="0.5" footer="0.5"/>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AgSTAR Vendor Directory Intro</vt:lpstr>
      <vt:lpstr>AgSTAR Vendor Directory 6.16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Henderson, Nicole</dc:creator>
  <cp:lastModifiedBy>Henderson, Nicole</cp:lastModifiedBy>
  <dcterms:created xsi:type="dcterms:W3CDTF">2016-05-17T17:45:02Z</dcterms:created>
  <dcterms:modified xsi:type="dcterms:W3CDTF">2016-06-20T17:41:44Z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9219f018-a196-4e75-838f-54951a300b36</vt:lpwstr>
  </property>
</Properties>
</file>