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gna\Documents\Oil and Gas ICR\"/>
    </mc:Choice>
  </mc:AlternateContent>
  <bookViews>
    <workbookView xWindow="0" yWindow="0" windowWidth="17160" windowHeight="8688" tabRatio="894"/>
  </bookViews>
  <sheets>
    <sheet name="Intro" sheetId="19" r:id="rId1"/>
    <sheet name="Acronyms" sheetId="22" r:id="rId2"/>
    <sheet name="Definitions" sheetId="21" r:id="rId3"/>
    <sheet name="Facility" sheetId="23" r:id="rId4"/>
    <sheet name="ControlDevice" sheetId="20" r:id="rId5"/>
    <sheet name="ProdnWells" sheetId="3" r:id="rId6"/>
    <sheet name="Injection-StorageWells" sheetId="26" r:id="rId7"/>
    <sheet name="Tanks Separators" sheetId="5" r:id="rId8"/>
    <sheet name="Pneumatics" sheetId="7" r:id="rId9"/>
    <sheet name="AGRU" sheetId="9" r:id="rId10"/>
    <sheet name="Dehy" sheetId="10" r:id="rId11"/>
    <sheet name="EqLeaks" sheetId="15" r:id="rId12"/>
    <sheet name="Comp" sheetId="24" r:id="rId13"/>
    <sheet name="Blowdown" sheetId="25" r:id="rId14"/>
    <sheet name="Picklist" sheetId="2" state="hidden" r:id="rId15"/>
    <sheet name="SubBasin_Plist" sheetId="30" state="hidden" r:id="rId16"/>
    <sheet name="Measurement" sheetId="28" state="hidden" r:id="rId17"/>
  </sheets>
  <definedNames>
    <definedName name="_100">SubBasin_Plist!$A$4:$A$75</definedName>
    <definedName name="_110">SubBasin_Plist!$B$4:$B$11</definedName>
    <definedName name="_120">SubBasin_Plist!$C$4:$C$145</definedName>
    <definedName name="_130">SubBasin_Plist!$D$4:$D$109</definedName>
    <definedName name="_140">SubBasin_Plist!$E$4:$E$54</definedName>
    <definedName name="_150">SubBasin_Plist!$F$4:$F$235</definedName>
    <definedName name="_160">SubBasin_Plist!$G$4:$G$148</definedName>
    <definedName name="_160A">SubBasin_Plist!$H$4:$H$210</definedName>
    <definedName name="_200">SubBasin_Plist!$I$4:$I$40</definedName>
    <definedName name="_210">SubBasin_Plist!$J$4:$J$80</definedName>
    <definedName name="_220">SubBasin_Plist!$K$4:$K$107</definedName>
    <definedName name="_230">SubBasin_Plist!$L$4:$L$41</definedName>
    <definedName name="_240">SubBasin_Plist!$M$4:$M$12</definedName>
    <definedName name="_250">SubBasin_Plist!$N$4:$N$57</definedName>
    <definedName name="_260">SubBasin_Plist!$O$4:$O$39</definedName>
    <definedName name="_300">SubBasin_Plist!$P$4:$P$174</definedName>
    <definedName name="_305">SubBasin_Plist!$Q$4:$Q$105</definedName>
    <definedName name="_310">SubBasin_Plist!$R$4:$R$94</definedName>
    <definedName name="_315">SubBasin_Plist!$S$4:$S$144</definedName>
    <definedName name="_320">SubBasin_Plist!$T$4:$T$120</definedName>
    <definedName name="_325">SubBasin_Plist!$U$4:$U$105</definedName>
    <definedName name="_330">SubBasin_Plist!$V$4:$V$18</definedName>
    <definedName name="_335">SubBasin_Plist!$W$4:$W$62</definedName>
    <definedName name="_340">SubBasin_Plist!$X$4:$X$72</definedName>
    <definedName name="_345">SubBasin_Plist!$Y$4:$Y$31</definedName>
    <definedName name="_350">SubBasin_Plist!$Z$4:$Z$17</definedName>
    <definedName name="_355">SubBasin_Plist!$AA$4:$AA$31</definedName>
    <definedName name="_360">SubBasin_Plist!$AB$4:$AB$62</definedName>
    <definedName name="_365">SubBasin_Plist!$AC$4:$AC$19</definedName>
    <definedName name="_370">SubBasin_Plist!$AD$4:$AD$19</definedName>
    <definedName name="_375">SubBasin_Plist!$AE$4:$AE$12</definedName>
    <definedName name="_380">SubBasin_Plist!$AF$4:$AF$69</definedName>
    <definedName name="_385">SubBasin_Plist!$AG$4:$AG$19</definedName>
    <definedName name="_390">SubBasin_Plist!$AH$4:$AH$26</definedName>
    <definedName name="_395">SubBasin_Plist!$AI$4:$AI$87</definedName>
    <definedName name="_400">SubBasin_Plist!$AJ$4:$AJ$38</definedName>
    <definedName name="_405">SubBasin_Plist!$AK$4:$AK$7</definedName>
    <definedName name="_410">SubBasin_Plist!$AL$4:$AL$10</definedName>
    <definedName name="_415">SubBasin_Plist!$AM$4:$AM$11</definedName>
    <definedName name="_420">SubBasin_Plist!$AN$4:$AN$9</definedName>
    <definedName name="_425">SubBasin_Plist!$AO$4:$AO$17</definedName>
    <definedName name="_430">SubBasin_Plist!$AP$4:$AP$69</definedName>
    <definedName name="_435">SubBasin_Plist!$AQ$4:$AQ$30</definedName>
    <definedName name="_445">SubBasin_Plist!$AR$4:$AR$5</definedName>
    <definedName name="_450">SubBasin_Plist!$AS$4:$AS$12</definedName>
    <definedName name="_455">SubBasin_Plist!$AT$4:$AT$8</definedName>
    <definedName name="_460">SubBasin_Plist!$AU$4:$AU$6</definedName>
    <definedName name="_465">SubBasin_Plist!$AV$4:$AV$9</definedName>
    <definedName name="_470">SubBasin_Plist!$AW$4:$AW$5</definedName>
    <definedName name="_475">SubBasin_Plist!$AX$4:$AX$16</definedName>
    <definedName name="_500">SubBasin_Plist!$AY$4:$AY$12</definedName>
    <definedName name="_503">SubBasin_Plist!$AZ$4:$AZ$5</definedName>
    <definedName name="_505">SubBasin_Plist!$BA$4:$BA$20</definedName>
    <definedName name="_507">SubBasin_Plist!$BB$4:$BB$16</definedName>
    <definedName name="_509">SubBasin_Plist!$BC$4:$BC$11</definedName>
    <definedName name="_510">SubBasin_Plist!$BD$4:$BD$14</definedName>
    <definedName name="_515">SubBasin_Plist!$BE$4:$BE$16</definedName>
    <definedName name="_520">SubBasin_Plist!$BF$4:$BF$8</definedName>
    <definedName name="_525">SubBasin_Plist!$BG$4</definedName>
    <definedName name="_530">SubBasin_Plist!$BH$4:$BH$5</definedName>
    <definedName name="_535">SubBasin_Plist!$BI$4:$BI$9</definedName>
    <definedName name="_540">SubBasin_Plist!$BJ$4:$BJ$37</definedName>
    <definedName name="_545">SubBasin_Plist!$BK$4:$BK$5</definedName>
    <definedName name="_550">SubBasin_Plist!$BL$4</definedName>
    <definedName name="_555">SubBasin_Plist!$BM$4:$BM$8</definedName>
    <definedName name="_560">SubBasin_Plist!$BN$4:$BN$9</definedName>
    <definedName name="_565">SubBasin_Plist!$BO$4:$BO$7</definedName>
    <definedName name="_575">SubBasin_Plist!$BP$4:$BP$8</definedName>
    <definedName name="_580">SubBasin_Plist!$BQ$4:$BQ$12</definedName>
    <definedName name="_585">SubBasin_Plist!$BR$4:$BR$12</definedName>
    <definedName name="_590">SubBasin_Plist!$BS$4:$BS$5</definedName>
    <definedName name="_595">SubBasin_Plist!$BT$4:$BT$9</definedName>
    <definedName name="_600">SubBasin_Plist!$BU$4:$BU$10</definedName>
    <definedName name="_605">SubBasin_Plist!$BV$4:$BV$33</definedName>
    <definedName name="_610">SubBasin_Plist!$BW$4:$BW$14</definedName>
    <definedName name="_615">SubBasin_Plist!$BX$4:$BX$25</definedName>
    <definedName name="_620">SubBasin_Plist!$BY$4:$BY$10</definedName>
    <definedName name="_625">SubBasin_Plist!$BZ$4:$BZ$24</definedName>
    <definedName name="_630">SubBasin_Plist!$CA$4:$CA$10</definedName>
    <definedName name="_635">SubBasin_Plist!$CB$4:$CB$6</definedName>
    <definedName name="_640">SubBasin_Plist!$CC$4</definedName>
    <definedName name="_645">SubBasin_Plist!$CD$4:$CD$5</definedName>
    <definedName name="_650">SubBasin_Plist!$CE$4:$CE$14</definedName>
    <definedName name="_700">SubBasin_Plist!$CF$4</definedName>
    <definedName name="_705">SubBasin_Plist!$CG$4:$CG$9</definedName>
    <definedName name="_710">SubBasin_Plist!$CH$4:$CH$28</definedName>
    <definedName name="_715">SubBasin_Plist!$CI$4:$CI$9</definedName>
    <definedName name="_720">SubBasin_Plist!$CJ$4</definedName>
    <definedName name="_725">SubBasin_Plist!$CK$4:$CK$9</definedName>
    <definedName name="_730">SubBasin_Plist!$CL$4:$CL$13</definedName>
    <definedName name="_735">SubBasin_Plist!$CM$4:$CM$7</definedName>
    <definedName name="_740">SubBasin_Plist!$CN$4:$CN$5</definedName>
    <definedName name="_745">SubBasin_Plist!$CO$4:$CO$11</definedName>
    <definedName name="_750">SubBasin_Plist!$CP$4</definedName>
    <definedName name="_755">SubBasin_Plist!$CQ$4</definedName>
    <definedName name="_760">SubBasin_Plist!$CR$4:$CR$5</definedName>
    <definedName name="_765">SubBasin_Plist!$CS$4</definedName>
    <definedName name="_800">SubBasin_Plist!$CT$4:$CT$17</definedName>
    <definedName name="_810">SubBasin_Plist!$CU$4:$CU$8</definedName>
    <definedName name="_815">SubBasin_Plist!$CV$4:$CV$8</definedName>
    <definedName name="_820">SubBasin_Plist!$CW$4:$CW$18</definedName>
    <definedName name="_825">SubBasin_Plist!$CX$4:$CX$9</definedName>
    <definedName name="_830">SubBasin_Plist!$CY$4:$CY$11</definedName>
    <definedName name="_840">SubBasin_Plist!$CZ$4:$CZ$32</definedName>
    <definedName name="_845">SubBasin_Plist!$DA$4:$DA$8</definedName>
    <definedName name="_860">SubBasin_Plist!$DB$4:$DB$6</definedName>
    <definedName name="_880">SubBasin_Plist!$DC$4:$DC$18</definedName>
    <definedName name="_884">SubBasin_Plist!$DD$4:$DD$11</definedName>
    <definedName name="_885">SubBasin_Plist!$DE$4:$DE$10</definedName>
    <definedName name="_886">SubBasin_Plist!$DF$4:$DF$5</definedName>
    <definedName name="_890">SubBasin_Plist!$DG$4:$DG$17</definedName>
    <definedName name="_984">SubBasin_Plist!$DH$4</definedName>
    <definedName name="AGRUDisp">Picklist!$A$262:$A$269</definedName>
    <definedName name="AGRUPurpose">Picklist!$A$257:$A$260</definedName>
    <definedName name="AGRUType">Picklist!$A$247:$A$255</definedName>
    <definedName name="areamajor">Picklist!$A$689:$A$690</definedName>
    <definedName name="Basin">Picklist!$A$92:$A$203</definedName>
    <definedName name="BD_calc">Picklist!$A$768:$A$770</definedName>
    <definedName name="BDest">Picklist!$A$665:$A$666</definedName>
    <definedName name="benzene">Picklist!$A$710:$A$711</definedName>
    <definedName name="Boredesign">Picklist!$A$574:$A$575</definedName>
    <definedName name="CasingGasControl">Picklist!$A$87:$A$90</definedName>
    <definedName name="Cntrl_List">ControlDevice!$AM$7:INDEX(ControlDevice!$AM$7:$AM$24,Cntrl_Unique_Count)</definedName>
    <definedName name="Cntrl_List_NA">ControlDevice!$AL$6:INDEX(ControlDevice!$AL$6:$AL$24,Cntrl_Unique_Count+1)</definedName>
    <definedName name="Cntrl_List_Temp">ControlDevice!$AK$6:INDEX(ControlDevice!$AK$6:$AK$24,Cntrl_Unique_Count+1)</definedName>
    <definedName name="Cntrl_Unique_Count">ControlDevice!$AI$7</definedName>
    <definedName name="CntrlDev_Ret">Picklist!#REF!</definedName>
    <definedName name="CntrlDevice">Picklist!$A$483:$A$492</definedName>
    <definedName name="CntrlID">ControlDevice!$B$7:$B$24</definedName>
    <definedName name="Combustion">Picklist!$A$568:$A$572</definedName>
    <definedName name="Comp">Picklist!$A$620:$A$648</definedName>
    <definedName name="Comp_Cent_List">Comp!$AR$10:INDEX(Comp!$AR$10:$AR$34,Comp!$AM$14)</definedName>
    <definedName name="Comp_Direct_Em_List">Comp!$AQ$10:INDEX(Comp!$AQ$10:$AQ$34,Comp!$AM$10)</definedName>
    <definedName name="Comp_Recip_List">Comp!$AS$10:INDEX(Comp!$AS$10:$AS$34,Comp!$AM$17)</definedName>
    <definedName name="CompCntrl">Picklist!$A$309:$A$312</definedName>
    <definedName name="CompEmissionsTier">Picklist!$A$385:$A$388</definedName>
    <definedName name="CompEngType">Picklist!$A$378:$A$383</definedName>
    <definedName name="CompFuelList">Picklist!$A$502:$A$506</definedName>
    <definedName name="CompMeasLoc">Picklist!$A$326:$A$328</definedName>
    <definedName name="CompMeasMeth">Picklist!$A$321:$A$324</definedName>
    <definedName name="CompOpMode">Picklist!$A$314:$A$316</definedName>
    <definedName name="CompOpService">Picklist!$A$674:$A$677</definedName>
    <definedName name="CompRodReplac">Picklist!$A$330:$A$339</definedName>
    <definedName name="CompTestType">Picklist!$A$318:$A$319</definedName>
    <definedName name="CompType">Picklist!$A$300:$A$307</definedName>
    <definedName name="Condition_Dehy">Dehy!$AS$11:$AS$14</definedName>
    <definedName name="DehyDisp">Picklist!$A$280:$A$283</definedName>
    <definedName name="DehyFeedSat">Picklist!$A$761:$A$762</definedName>
    <definedName name="DehyFlow">Picklist!$A$696:$A$698</definedName>
    <definedName name="DehyPump">Picklist!$A$764:$A$766</definedName>
    <definedName name="DehyReboiler">Picklist!$A$285:$A$288</definedName>
    <definedName name="DehySoft">Picklist!$A$616:$A$618</definedName>
    <definedName name="DehyType">Picklist!$A$271:$A$278</definedName>
    <definedName name="DieselPM">Picklist!$A$736:$A$739</definedName>
    <definedName name="DispReboiler">Picklist!$A$290:$A$294</definedName>
    <definedName name="DrillType">Picklist!$A$32:$A$34</definedName>
    <definedName name="EngineCat">Picklist!$A$722:$A$734</definedName>
    <definedName name="EqLeakCompType">Picklist!$A$365:$A$371</definedName>
    <definedName name="EqLeakEqType">Picklist!$A$354:$A$362</definedName>
    <definedName name="EqLeakInspFreq">Picklist!$A$223:$A$227</definedName>
    <definedName name="EqLeakInspMethod">Picklist!$A$341:$A$348</definedName>
    <definedName name="EqLeakMethod">Picklist!$A$373:$A$376</definedName>
    <definedName name="EqLeakService">Picklist!$A$350:$A$352</definedName>
    <definedName name="Fac_Type">Facility!$C$21</definedName>
    <definedName name="FacilityType">Picklist!$A$390:$A$399</definedName>
    <definedName name="FanType">Picklist!$A$497:$A$500</definedName>
    <definedName name="Frac">Picklist!$A$61:$A$62</definedName>
    <definedName name="gatheringpipeline">Picklist!$A$700:$A$708</definedName>
    <definedName name="HAPsSource">Picklist!$A$689:$A$691</definedName>
    <definedName name="HHandHHH">Picklist!$A$693:$A$694</definedName>
    <definedName name="ICR_ID">Facility!$C$20</definedName>
    <definedName name="IS_GasType">Picklist!$A$600:$A$604</definedName>
    <definedName name="IS_ResType">Picklist!$A$606:$A$611</definedName>
    <definedName name="IS_WellType">Picklist!$A$594:$A$598</definedName>
    <definedName name="Iso_valve_type">Picklist!$A$467:$A$468</definedName>
    <definedName name="IsoValve">Picklist!$A$522:$A$524</definedName>
    <definedName name="LeakDefn">Picklist!$A$543:$A$549</definedName>
    <definedName name="Liq_Type">Picklist!$A$511:$A$512</definedName>
    <definedName name="LiqUnldControl">Picklist!$A$80:$A$85</definedName>
    <definedName name="Manned">Picklist!$A$551:$A$558</definedName>
    <definedName name="Mineral">Picklist!$A$15:$A$17</definedName>
    <definedName name="Months">Picklist!$A$453:$A$465</definedName>
    <definedName name="MsmtUnits">Picklist!$A$659:$A$662</definedName>
    <definedName name="Oilprodflow">Picklist!$A$519:$A$520</definedName>
    <definedName name="OOOO1">Picklist!$A$686:$A$687</definedName>
    <definedName name="OwnedLeased">Picklist!$A$10:$A$13</definedName>
    <definedName name="Pilot">Picklist!$A$494:$A$495</definedName>
    <definedName name="Plunger">Picklist!$A$70:$A$78</definedName>
    <definedName name="PneuBleed">Picklist!$A$229:$A$236</definedName>
    <definedName name="Pneum_device">Picklist!$A$470:$A$481</definedName>
    <definedName name="Pneum_Meas">Picklist!$A$373:$A$375</definedName>
    <definedName name="pneupractices">Picklist!$A$582:$A$586</definedName>
    <definedName name="PneuWP">Picklist!$A$238:$A$245</definedName>
    <definedName name="Power">Picklist!$A$560:$A$566</definedName>
    <definedName name="PRD_Type">Picklist!$A$753:$A$759</definedName>
    <definedName name="_xlnm.Print_Area" localSheetId="1">Acronyms!$B$1:$C$38</definedName>
    <definedName name="_xlnm.Print_Area" localSheetId="2">Definitions!$B$1:$C$155</definedName>
    <definedName name="_xlnm.Print_Area" localSheetId="0">Intro!$A$1:$N$212</definedName>
    <definedName name="_xlnm.Print_Titles" localSheetId="1">Acronyms!$4:$4</definedName>
    <definedName name="_xlnm.Print_Titles" localSheetId="2">Definitions!$4:$4</definedName>
    <definedName name="ProdFlow">Picklist!$A$514:$A$517</definedName>
    <definedName name="ProdnCurve">Picklist!$A$748:$A$751</definedName>
    <definedName name="ProdnTime">Picklist!$A$741:$A$746</definedName>
    <definedName name="ProducedH2O">Picklist!$A$19:$A$24</definedName>
    <definedName name="ReboilerWP">Picklist!$A$296:$A$298</definedName>
    <definedName name="SiteVisitFreq">Picklist!$A$4:$A$8</definedName>
    <definedName name="StarterMotors">Picklist!$A$668:$A$672</definedName>
    <definedName name="State">Picklist!$A$401:$A$450</definedName>
    <definedName name="Subbasin">Picklist!$A$26:$A$30</definedName>
    <definedName name="TankCntrl">Picklist!$A$218:$A$221</definedName>
    <definedName name="TankFeedType">Picklist!$A$526:$A$534</definedName>
    <definedName name="TankID_Direct_Em">'Tanks Separators'!$AX$9:INDEX('Tanks Separators'!$AX$9:$AX$58,TankID_Direct_Em_Count)</definedName>
    <definedName name="TankID_Direct_Em_Count">'Tanks Separators'!$AZ$8</definedName>
    <definedName name="TankID_List">'Tanks Separators'!$AT$9:INDEX('Tanks Separators'!$AT$9:$AT$58,TankID_Unique_Count-1)</definedName>
    <definedName name="TankID_Temp_List">'Tanks Separators'!$AT$8:INDEX('Tanks Separators'!$AT$8:$AT$58,TankID_Unique_Count)</definedName>
    <definedName name="TankID_Unique_Count">'Tanks Separators'!$AR$8</definedName>
    <definedName name="TankInsp">Picklist!$A$223:$A$227</definedName>
    <definedName name="tankinspct1">Picklist!$A$679:$A$684</definedName>
    <definedName name="TanksSoft">Picklist!$A$717:$A$720</definedName>
    <definedName name="TestProcedure">Picklist!$A$508:$A$509</definedName>
    <definedName name="thief_hatch">Picklist!$A$536:$A$541</definedName>
    <definedName name="Thiefhatchmonitor">Picklist!$A$577:$A$580</definedName>
    <definedName name="UAUC">Picklist!$A$713:$A$715</definedName>
    <definedName name="Units">Picklist!$A$650:$A$657</definedName>
    <definedName name="UnitType">Picklist!$A$650:$A$657</definedName>
    <definedName name="VesselType">Picklist!$A$205:$A$216</definedName>
    <definedName name="WellControl">Picklist!$A$64:$A$68</definedName>
    <definedName name="WellType">Picklist!$A$36:$A$59</definedName>
    <definedName name="YN">Picklist!$A$1:$A$2</definedName>
    <definedName name="Z_77873A0A_440B_4CCC_A4C8_BBE1063693A8_.wvu.Cols" localSheetId="5" hidden="1">ProdnWells!$AX:$FI</definedName>
    <definedName name="Z_77873A0A_440B_4CCC_A4C8_BBE1063693A8_.wvu.PrintArea" localSheetId="1" hidden="1">Acronyms!$B$1:$C$35</definedName>
    <definedName name="Z_77873A0A_440B_4CCC_A4C8_BBE1063693A8_.wvu.PrintArea" localSheetId="2" hidden="1">Definitions!$B$1:$C$105</definedName>
    <definedName name="Z_77873A0A_440B_4CCC_A4C8_BBE1063693A8_.wvu.PrintArea" localSheetId="0" hidden="1">Intro!$A$1:$N$68</definedName>
    <definedName name="Z_77873A0A_440B_4CCC_A4C8_BBE1063693A8_.wvu.PrintTitles" localSheetId="1" hidden="1">Acronyms!$4:$4</definedName>
    <definedName name="Z_77873A0A_440B_4CCC_A4C8_BBE1063693A8_.wvu.PrintTitles" localSheetId="2" hidden="1">Definitions!$4:$4</definedName>
  </definedNames>
  <calcPr calcId="152511"/>
  <customWorkbookViews>
    <customWorkbookView name="Coburn, Jeff - Personal View" guid="{77873A0A-440B-4CCC-A4C8-BBE1063693A8}" mergeInterval="0" personalView="1" xWindow="25" yWindow="25" windowWidth="1633" windowHeight="870" tabRatio="769" activeSheetId="2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l="1" a="1"/>
  <c r="B62" i="5" s="1"/>
  <c r="B63" i="5" s="1" a="1"/>
  <c r="B63" i="5" s="1"/>
  <c r="B78" i="3" a="1"/>
  <c r="B78" i="3" s="1"/>
  <c r="B79" i="3" s="1" a="1"/>
  <c r="B79" i="3" s="1"/>
  <c r="B64" i="5" l="1" a="1"/>
  <c r="B64" i="5" s="1"/>
  <c r="B65" i="5" s="1" a="1"/>
  <c r="B65" i="5" s="1"/>
  <c r="B80" i="3" a="1"/>
  <c r="B80" i="3" s="1"/>
  <c r="B81" i="3" s="1" a="1"/>
  <c r="B81" i="3" s="1"/>
  <c r="B38" i="9" a="1"/>
  <c r="B38" i="9" s="1"/>
  <c r="B66" i="5" l="1" a="1"/>
  <c r="B66" i="5" s="1"/>
  <c r="B82" i="3" a="1"/>
  <c r="B82" i="3" s="1"/>
  <c r="B83" i="3" s="1" a="1"/>
  <c r="B83" i="3" s="1"/>
  <c r="E33" i="7"/>
  <c r="B67" i="5" l="1" a="1"/>
  <c r="B67" i="5" s="1"/>
  <c r="B68" i="5" s="1" a="1"/>
  <c r="B68" i="5" s="1"/>
  <c r="B84" i="3" a="1"/>
  <c r="B84" i="3" s="1"/>
  <c r="B85" i="3" s="1" a="1"/>
  <c r="B85" i="3" s="1"/>
  <c r="E1" i="3"/>
  <c r="D3" i="7"/>
  <c r="D4" i="24"/>
  <c r="D4" i="5"/>
  <c r="D3" i="3"/>
  <c r="B69" i="5" l="1" a="1"/>
  <c r="B69" i="5" s="1"/>
  <c r="B70" i="5" s="1" a="1"/>
  <c r="B70" i="5" s="1"/>
  <c r="B86" i="3" a="1"/>
  <c r="B86" i="3" s="1"/>
  <c r="B87" i="3" s="1" a="1"/>
  <c r="B87" i="3" s="1"/>
  <c r="AS11" i="24" a="1"/>
  <c r="AS11" i="24" s="1"/>
  <c r="AS12" i="24" a="1"/>
  <c r="AS12" i="24" s="1"/>
  <c r="AS13" i="24" a="1"/>
  <c r="AS13" i="24" s="1"/>
  <c r="AS14" i="24" a="1"/>
  <c r="AS14" i="24" s="1"/>
  <c r="AS15" i="24" a="1"/>
  <c r="AS15" i="24" s="1"/>
  <c r="AS16" i="24" a="1"/>
  <c r="AS16" i="24" s="1"/>
  <c r="AS17" i="24" a="1"/>
  <c r="AS17" i="24" s="1"/>
  <c r="AS18" i="24" a="1"/>
  <c r="AS18" i="24" s="1"/>
  <c r="AS19" i="24" a="1"/>
  <c r="AS19" i="24" s="1"/>
  <c r="AS20" i="24" a="1"/>
  <c r="AS20" i="24" s="1"/>
  <c r="AS21" i="24" a="1"/>
  <c r="AS21" i="24" s="1"/>
  <c r="AS22" i="24" a="1"/>
  <c r="AS22" i="24" s="1"/>
  <c r="AS23" i="24" a="1"/>
  <c r="AS23" i="24" s="1"/>
  <c r="AS24" i="24" a="1"/>
  <c r="AS24" i="24" s="1"/>
  <c r="AS25" i="24" a="1"/>
  <c r="AS25" i="24" s="1"/>
  <c r="AS26" i="24" a="1"/>
  <c r="AS26" i="24" s="1"/>
  <c r="AS27" i="24" a="1"/>
  <c r="AS27" i="24" s="1"/>
  <c r="AS28" i="24" a="1"/>
  <c r="AS28" i="24" s="1"/>
  <c r="AS29" i="24" a="1"/>
  <c r="AS29" i="24" s="1"/>
  <c r="AS30" i="24" a="1"/>
  <c r="AS30" i="24" s="1"/>
  <c r="AS31" i="24" a="1"/>
  <c r="AS31" i="24" s="1"/>
  <c r="AS32" i="24" a="1"/>
  <c r="AS32" i="24" s="1"/>
  <c r="AS33" i="24" a="1"/>
  <c r="AS33" i="24" s="1"/>
  <c r="AS34" i="24" a="1"/>
  <c r="AS34" i="24" s="1"/>
  <c r="AS10" i="24" a="1"/>
  <c r="AS10" i="24" s="1"/>
  <c r="AR11" i="24" a="1"/>
  <c r="AR11" i="24" s="1"/>
  <c r="AR12" i="24" a="1"/>
  <c r="AR12" i="24" s="1"/>
  <c r="AR13" i="24" a="1"/>
  <c r="AR13" i="24" s="1"/>
  <c r="AR14" i="24" a="1"/>
  <c r="AR14" i="24" s="1"/>
  <c r="AR15" i="24" a="1"/>
  <c r="AR15" i="24" s="1"/>
  <c r="AR16" i="24" a="1"/>
  <c r="AR16" i="24" s="1"/>
  <c r="AR17" i="24" a="1"/>
  <c r="AR17" i="24" s="1"/>
  <c r="AR18" i="24" a="1"/>
  <c r="AR18" i="24" s="1"/>
  <c r="AR19" i="24" a="1"/>
  <c r="AR19" i="24" s="1"/>
  <c r="AR20" i="24" a="1"/>
  <c r="AR20" i="24" s="1"/>
  <c r="AR21" i="24" a="1"/>
  <c r="AR21" i="24" s="1"/>
  <c r="AR22" i="24" a="1"/>
  <c r="AR22" i="24" s="1"/>
  <c r="AR23" i="24" a="1"/>
  <c r="AR23" i="24" s="1"/>
  <c r="AR24" i="24" a="1"/>
  <c r="AR24" i="24" s="1"/>
  <c r="AR25" i="24" a="1"/>
  <c r="AR25" i="24" s="1"/>
  <c r="AR26" i="24" a="1"/>
  <c r="AR26" i="24" s="1"/>
  <c r="AR27" i="24" a="1"/>
  <c r="AR27" i="24" s="1"/>
  <c r="AR28" i="24" a="1"/>
  <c r="AR28" i="24" s="1"/>
  <c r="AR29" i="24" a="1"/>
  <c r="AR29" i="24" s="1"/>
  <c r="AR30" i="24" a="1"/>
  <c r="AR30" i="24" s="1"/>
  <c r="AR31" i="24" a="1"/>
  <c r="AR31" i="24" s="1"/>
  <c r="AR32" i="24" a="1"/>
  <c r="AR32" i="24" s="1"/>
  <c r="AR33" i="24" a="1"/>
  <c r="AR33" i="24" s="1"/>
  <c r="AR34" i="24" a="1"/>
  <c r="AR34" i="24" s="1"/>
  <c r="AR10" i="24" a="1"/>
  <c r="AR10" i="24" s="1"/>
  <c r="B71" i="5" l="1" a="1"/>
  <c r="B71" i="5" s="1"/>
  <c r="B72" i="5" s="1" a="1"/>
  <c r="B72" i="5" s="1"/>
  <c r="B73" i="5" s="1" a="1"/>
  <c r="B73" i="5" s="1"/>
  <c r="B74" i="5" s="1" a="1"/>
  <c r="B74" i="5" s="1"/>
  <c r="B75" i="5" s="1" a="1"/>
  <c r="B75" i="5" s="1"/>
  <c r="B76" i="5" s="1" a="1"/>
  <c r="B76" i="5" s="1"/>
  <c r="B77" i="5" s="1" a="1"/>
  <c r="B77" i="5" s="1"/>
  <c r="B78" i="5" s="1" a="1"/>
  <c r="B78" i="5" s="1"/>
  <c r="B79" i="5" s="1" a="1"/>
  <c r="B79" i="5" s="1"/>
  <c r="B80" i="5" s="1" a="1"/>
  <c r="B80" i="5" s="1"/>
  <c r="B81" i="5" s="1" a="1"/>
  <c r="B81" i="5" s="1"/>
  <c r="B82" i="5" s="1" a="1"/>
  <c r="B82" i="5" s="1"/>
  <c r="B83" i="5" s="1" a="1"/>
  <c r="B83" i="5" s="1"/>
  <c r="B84" i="5" s="1" a="1"/>
  <c r="B84" i="5" s="1"/>
  <c r="B85" i="5" s="1" a="1"/>
  <c r="B85" i="5" s="1"/>
  <c r="B86" i="5" s="1" a="1"/>
  <c r="B86" i="5" s="1"/>
  <c r="B87" i="5" s="1" a="1"/>
  <c r="B87" i="5" s="1"/>
  <c r="B88" i="5" s="1" a="1"/>
  <c r="B88" i="5" s="1"/>
  <c r="B89" i="5" s="1" a="1"/>
  <c r="B89" i="5" s="1"/>
  <c r="B90" i="5" s="1" a="1"/>
  <c r="B90" i="5" s="1"/>
  <c r="B91" i="5" s="1" a="1"/>
  <c r="B91" i="5" s="1"/>
  <c r="B92" i="5" s="1" a="1"/>
  <c r="B92" i="5" s="1"/>
  <c r="B93" i="5" s="1" a="1"/>
  <c r="B93" i="5" s="1"/>
  <c r="B94" i="5" s="1" a="1"/>
  <c r="B94" i="5" s="1"/>
  <c r="B95" i="5" s="1" a="1"/>
  <c r="B95" i="5" s="1"/>
  <c r="B96" i="5" s="1" a="1"/>
  <c r="B96" i="5" s="1"/>
  <c r="B97" i="5" s="1" a="1"/>
  <c r="B97" i="5" s="1"/>
  <c r="B98" i="5" s="1" a="1"/>
  <c r="B98" i="5" s="1"/>
  <c r="B99" i="5" s="1" a="1"/>
  <c r="B99" i="5" s="1"/>
  <c r="B100" i="5" s="1" a="1"/>
  <c r="B100" i="5" s="1"/>
  <c r="B101" i="5" s="1" a="1"/>
  <c r="B101" i="5" s="1"/>
  <c r="B102" i="5" s="1" a="1"/>
  <c r="B102" i="5" s="1"/>
  <c r="B103" i="5" s="1" a="1"/>
  <c r="B103" i="5" s="1"/>
  <c r="B104" i="5" s="1" a="1"/>
  <c r="B104" i="5" s="1"/>
  <c r="B105" i="5" s="1" a="1"/>
  <c r="B105" i="5" s="1"/>
  <c r="B106" i="5" s="1" a="1"/>
  <c r="B106" i="5" s="1"/>
  <c r="B107" i="5" s="1" a="1"/>
  <c r="B107" i="5" s="1"/>
  <c r="B108" i="5" s="1" a="1"/>
  <c r="B108" i="5" s="1"/>
  <c r="B109" i="5" s="1" a="1"/>
  <c r="B109" i="5" s="1"/>
  <c r="B110" i="5" s="1" a="1"/>
  <c r="B110" i="5" s="1"/>
  <c r="B111" i="5" s="1" a="1"/>
  <c r="B111" i="5" s="1"/>
  <c r="B88" i="3" a="1"/>
  <c r="B88" i="3" s="1"/>
  <c r="B89" i="3" s="1" a="1"/>
  <c r="B89" i="3" s="1"/>
  <c r="AM14" i="24"/>
  <c r="AM17" i="24"/>
  <c r="E1" i="24"/>
  <c r="E1" i="10"/>
  <c r="E1" i="9"/>
  <c r="E1" i="7"/>
  <c r="E1" i="5"/>
  <c r="E1" i="26"/>
  <c r="B90" i="3" l="1" a="1"/>
  <c r="B90" i="3" s="1"/>
  <c r="AX11" i="5" a="1"/>
  <c r="AX11" i="5" s="1"/>
  <c r="AX12" i="5" a="1"/>
  <c r="AX12" i="5" s="1"/>
  <c r="AX13" i="5" a="1"/>
  <c r="AX13" i="5" s="1"/>
  <c r="AX14" i="5" a="1"/>
  <c r="AX14" i="5" s="1"/>
  <c r="AX15" i="5" a="1"/>
  <c r="AX15" i="5" s="1"/>
  <c r="AX16" i="5" a="1"/>
  <c r="AX16" i="5" s="1"/>
  <c r="AX17" i="5" a="1"/>
  <c r="AX17" i="5" s="1"/>
  <c r="AX18" i="5" a="1"/>
  <c r="AX18" i="5" s="1"/>
  <c r="AX19" i="5" a="1"/>
  <c r="AX19" i="5" s="1"/>
  <c r="AX20" i="5" a="1"/>
  <c r="AX20" i="5" s="1"/>
  <c r="AX21" i="5" a="1"/>
  <c r="AX21" i="5" s="1"/>
  <c r="AX22" i="5" a="1"/>
  <c r="AX22" i="5" s="1"/>
  <c r="AX23" i="5" a="1"/>
  <c r="AX23" i="5" s="1"/>
  <c r="AX24" i="5" a="1"/>
  <c r="AX24" i="5" s="1"/>
  <c r="AX25" i="5" a="1"/>
  <c r="AX25" i="5" s="1"/>
  <c r="AX26" i="5" a="1"/>
  <c r="AX26" i="5" s="1"/>
  <c r="AX27" i="5" a="1"/>
  <c r="AX27" i="5" s="1"/>
  <c r="AX28" i="5" a="1"/>
  <c r="AX28" i="5" s="1"/>
  <c r="AX29" i="5" a="1"/>
  <c r="AX29" i="5" s="1"/>
  <c r="AX30" i="5" a="1"/>
  <c r="AX30" i="5" s="1"/>
  <c r="AX31" i="5" a="1"/>
  <c r="AX31" i="5" s="1"/>
  <c r="AX32" i="5" a="1"/>
  <c r="AX32" i="5" s="1"/>
  <c r="AX33" i="5" a="1"/>
  <c r="AX33" i="5" s="1"/>
  <c r="AX34" i="5" a="1"/>
  <c r="AX34" i="5" s="1"/>
  <c r="AX35" i="5" a="1"/>
  <c r="AX35" i="5" s="1"/>
  <c r="AX36" i="5" a="1"/>
  <c r="AX36" i="5" s="1"/>
  <c r="AX37" i="5" a="1"/>
  <c r="AX37" i="5" s="1"/>
  <c r="AX38" i="5" a="1"/>
  <c r="AX38" i="5" s="1"/>
  <c r="AX39" i="5" a="1"/>
  <c r="AX39" i="5" s="1"/>
  <c r="AX40" i="5" a="1"/>
  <c r="AX40" i="5" s="1"/>
  <c r="AX41" i="5" a="1"/>
  <c r="AX41" i="5" s="1"/>
  <c r="AX42" i="5" a="1"/>
  <c r="AX42" i="5" s="1"/>
  <c r="AX43" i="5" a="1"/>
  <c r="AX43" i="5" s="1"/>
  <c r="AX44" i="5" a="1"/>
  <c r="AX44" i="5" s="1"/>
  <c r="AX45" i="5" a="1"/>
  <c r="AX45" i="5" s="1"/>
  <c r="AX46" i="5" a="1"/>
  <c r="AX46" i="5" s="1"/>
  <c r="AX47" i="5" a="1"/>
  <c r="AX47" i="5" s="1"/>
  <c r="AX48" i="5" a="1"/>
  <c r="AX48" i="5" s="1"/>
  <c r="AX49" i="5" a="1"/>
  <c r="AX49" i="5" s="1"/>
  <c r="AX50" i="5" a="1"/>
  <c r="AX50" i="5" s="1"/>
  <c r="AX51" i="5" a="1"/>
  <c r="AX51" i="5" s="1"/>
  <c r="AX52" i="5" a="1"/>
  <c r="AX52" i="5" s="1"/>
  <c r="AX53" i="5" a="1"/>
  <c r="AX53" i="5" s="1"/>
  <c r="AX54" i="5" a="1"/>
  <c r="AX54" i="5" s="1"/>
  <c r="AX55" i="5" a="1"/>
  <c r="AX55" i="5" s="1"/>
  <c r="AX56" i="5" a="1"/>
  <c r="AX56" i="5" s="1"/>
  <c r="AX57" i="5" a="1"/>
  <c r="AX57" i="5" s="1"/>
  <c r="AX58" i="5" a="1"/>
  <c r="AX58" i="5" s="1"/>
  <c r="AW9" i="5" a="1"/>
  <c r="AW9" i="5" s="1"/>
  <c r="AT9" i="5" a="1"/>
  <c r="AT9" i="5" s="1"/>
  <c r="B91" i="3" l="1" a="1"/>
  <c r="B91" i="3" s="1"/>
  <c r="B92" i="3" s="1" a="1"/>
  <c r="B92" i="3" s="1"/>
  <c r="B93" i="3" s="1" a="1"/>
  <c r="B93" i="3" s="1"/>
  <c r="B94" i="3" s="1" a="1"/>
  <c r="B94" i="3" s="1"/>
  <c r="B95" i="3" s="1" a="1"/>
  <c r="B95" i="3" s="1"/>
  <c r="B96" i="3" s="1" a="1"/>
  <c r="B96" i="3" s="1"/>
  <c r="B97" i="3" s="1" a="1"/>
  <c r="B97" i="3" s="1"/>
  <c r="B98" i="3" s="1" a="1"/>
  <c r="B98" i="3" s="1"/>
  <c r="B99" i="3" s="1" a="1"/>
  <c r="B99" i="3" s="1"/>
  <c r="B100" i="3" s="1" a="1"/>
  <c r="B100" i="3" s="1"/>
  <c r="B101" i="3" s="1" a="1"/>
  <c r="B101" i="3" s="1"/>
  <c r="B102" i="3" s="1" a="1"/>
  <c r="B102" i="3" s="1"/>
  <c r="B103" i="3" s="1" a="1"/>
  <c r="B103" i="3" s="1"/>
  <c r="B104" i="3" s="1" a="1"/>
  <c r="B104" i="3" s="1"/>
  <c r="B105" i="3" s="1" a="1"/>
  <c r="B105" i="3" s="1"/>
  <c r="B106" i="3" s="1" a="1"/>
  <c r="B106" i="3" s="1"/>
  <c r="B107" i="3" s="1" a="1"/>
  <c r="B107" i="3" s="1"/>
  <c r="B108" i="3" s="1" a="1"/>
  <c r="B108" i="3" s="1"/>
  <c r="B109" i="3" s="1" a="1"/>
  <c r="B109" i="3" s="1"/>
  <c r="B110" i="3" s="1" a="1"/>
  <c r="B110" i="3" s="1"/>
  <c r="B111" i="3" s="1" a="1"/>
  <c r="B111" i="3" s="1"/>
  <c r="B112" i="3" s="1" a="1"/>
  <c r="B112" i="3" s="1"/>
  <c r="B113" i="3" s="1" a="1"/>
  <c r="B113" i="3" s="1"/>
  <c r="B114" i="3" s="1" a="1"/>
  <c r="B114" i="3" s="1"/>
  <c r="B115" i="3" s="1" a="1"/>
  <c r="B115" i="3" s="1"/>
  <c r="B116" i="3" s="1" a="1"/>
  <c r="B116" i="3" s="1"/>
  <c r="B117" i="3" s="1" a="1"/>
  <c r="B117" i="3" s="1"/>
  <c r="B118" i="3" s="1" a="1"/>
  <c r="B118" i="3" s="1"/>
  <c r="B119" i="3" s="1" a="1"/>
  <c r="B119" i="3" s="1"/>
  <c r="B120" i="3" s="1" a="1"/>
  <c r="B120" i="3" s="1"/>
  <c r="B121" i="3" s="1" a="1"/>
  <c r="B121" i="3" s="1"/>
  <c r="B122" i="3" s="1" a="1"/>
  <c r="B122" i="3" s="1"/>
  <c r="B123" i="3" s="1" a="1"/>
  <c r="B123" i="3" s="1"/>
  <c r="B124" i="3" s="1" a="1"/>
  <c r="B124" i="3" s="1"/>
  <c r="B125" i="3" s="1" a="1"/>
  <c r="B125" i="3" s="1"/>
  <c r="B126" i="3" s="1" a="1"/>
  <c r="B126" i="3" s="1"/>
  <c r="B127" i="3" s="1" a="1"/>
  <c r="B127" i="3" s="1"/>
  <c r="AQ34" i="24" a="1"/>
  <c r="AQ34" i="24" s="1"/>
  <c r="AQ11" i="24" a="1"/>
  <c r="AQ11" i="24" s="1"/>
  <c r="AQ12" i="24" a="1"/>
  <c r="AQ12" i="24" s="1"/>
  <c r="AQ13" i="24" a="1"/>
  <c r="AQ13" i="24" s="1"/>
  <c r="AQ14" i="24" a="1"/>
  <c r="AQ14" i="24" s="1"/>
  <c r="AQ15" i="24" a="1"/>
  <c r="AQ15" i="24" s="1"/>
  <c r="AQ16" i="24" a="1"/>
  <c r="AQ16" i="24" s="1"/>
  <c r="AQ17" i="24" a="1"/>
  <c r="AQ17" i="24" s="1"/>
  <c r="AQ18" i="24" a="1"/>
  <c r="AQ18" i="24" s="1"/>
  <c r="AQ19" i="24" a="1"/>
  <c r="AQ19" i="24" s="1"/>
  <c r="AQ20" i="24" a="1"/>
  <c r="AQ20" i="24" s="1"/>
  <c r="AQ21" i="24" a="1"/>
  <c r="AQ21" i="24" s="1"/>
  <c r="AQ22" i="24" a="1"/>
  <c r="AQ22" i="24" s="1"/>
  <c r="AQ23" i="24" a="1"/>
  <c r="AQ23" i="24" s="1"/>
  <c r="AQ24" i="24" a="1"/>
  <c r="AQ24" i="24" s="1"/>
  <c r="AQ25" i="24" a="1"/>
  <c r="AQ25" i="24" s="1"/>
  <c r="AQ26" i="24" a="1"/>
  <c r="AQ26" i="24" s="1"/>
  <c r="AQ27" i="24" a="1"/>
  <c r="AQ27" i="24" s="1"/>
  <c r="AQ28" i="24" a="1"/>
  <c r="AQ28" i="24" s="1"/>
  <c r="AQ29" i="24" a="1"/>
  <c r="AQ29" i="24" s="1"/>
  <c r="AQ30" i="24" a="1"/>
  <c r="AQ30" i="24" s="1"/>
  <c r="AQ31" i="24" a="1"/>
  <c r="AQ31" i="24" s="1"/>
  <c r="AQ32" i="24" a="1"/>
  <c r="AQ32" i="24" s="1"/>
  <c r="AQ33" i="24" a="1"/>
  <c r="AQ33" i="24" s="1"/>
  <c r="AQ10" i="24" a="1"/>
  <c r="AQ10" i="24" s="1"/>
  <c r="AM10" i="24" l="1"/>
  <c r="E1" i="20" l="1"/>
  <c r="D18" i="25" l="1"/>
  <c r="D3" i="25"/>
  <c r="D3" i="10"/>
  <c r="D3" i="9"/>
  <c r="D3" i="26"/>
  <c r="D3" i="20"/>
  <c r="B109" i="10" l="1" a="1"/>
  <c r="B109" i="10" s="1"/>
  <c r="B55" i="10" a="1"/>
  <c r="B55" i="10" s="1"/>
  <c r="B56" i="10" a="1"/>
  <c r="B56" i="10" s="1"/>
  <c r="B57" i="10" a="1"/>
  <c r="B57" i="10" s="1"/>
  <c r="B58" i="10" a="1"/>
  <c r="B58" i="10" s="1"/>
  <c r="B59" i="10" a="1"/>
  <c r="B59" i="10" s="1"/>
  <c r="B60" i="10" a="1"/>
  <c r="B60" i="10" s="1"/>
  <c r="B61" i="10" a="1"/>
  <c r="B61" i="10" s="1"/>
  <c r="B62" i="10" a="1"/>
  <c r="B62" i="10" s="1"/>
  <c r="B63" i="10" a="1"/>
  <c r="B63" i="10" s="1"/>
  <c r="B64" i="10" a="1"/>
  <c r="B64" i="10" s="1"/>
  <c r="B65" i="10" a="1"/>
  <c r="B65" i="10" s="1"/>
  <c r="B66" i="10" a="1"/>
  <c r="B66" i="10" s="1"/>
  <c r="B67" i="10" a="1"/>
  <c r="B67" i="10" s="1"/>
  <c r="B68" i="10" a="1"/>
  <c r="B68" i="10" s="1"/>
  <c r="B69" i="10" a="1"/>
  <c r="B69" i="10" s="1"/>
  <c r="B70" i="10" a="1"/>
  <c r="B70" i="10" s="1"/>
  <c r="B71" i="10" a="1"/>
  <c r="B71" i="10" s="1"/>
  <c r="B54" i="10" a="1"/>
  <c r="B54" i="10" s="1"/>
  <c r="B33" i="10" a="1"/>
  <c r="B33" i="10" s="1"/>
  <c r="B34" i="10" s="1" a="1"/>
  <c r="B34" i="10" s="1"/>
  <c r="AL7" i="20" a="1"/>
  <c r="AL7" i="20" s="1"/>
  <c r="AK7" i="20" a="1"/>
  <c r="AK7" i="20" s="1"/>
  <c r="F26"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B111" i="10" l="1" a="1"/>
  <c r="B111" i="10" s="1"/>
  <c r="B110" i="10" a="1"/>
  <c r="B110" i="10" s="1"/>
  <c r="B35" i="10" a="1"/>
  <c r="B35" i="10" s="1"/>
  <c r="B112" i="10" s="1" a="1"/>
  <c r="B112" i="10" s="1"/>
  <c r="B36" i="10" l="1" a="1"/>
  <c r="B36" i="10" s="1"/>
  <c r="B37" i="10" s="1" a="1"/>
  <c r="B37" i="10" s="1"/>
  <c r="B113" i="10" l="1" a="1"/>
  <c r="B113" i="10" s="1"/>
  <c r="B114" i="10" a="1"/>
  <c r="B114" i="10" s="1"/>
  <c r="B38" i="10" a="1"/>
  <c r="B38" i="10" s="1"/>
  <c r="B115" i="10" l="1" a="1"/>
  <c r="B115" i="10" s="1"/>
  <c r="B39" i="10" a="1"/>
  <c r="B39" i="10" s="1"/>
  <c r="B116" i="10" l="1" a="1"/>
  <c r="B116" i="10" s="1"/>
  <c r="B40" i="10" a="1"/>
  <c r="B40" i="10" s="1"/>
  <c r="B41" i="10" s="1" a="1"/>
  <c r="B41" i="10" s="1"/>
  <c r="B118" i="10" l="1" a="1"/>
  <c r="B118" i="10" s="1"/>
  <c r="B117" i="10" a="1"/>
  <c r="B117" i="10" s="1"/>
  <c r="B42" i="10" a="1"/>
  <c r="B42" i="10" s="1"/>
  <c r="B43" i="10" l="1" a="1"/>
  <c r="B43" i="10" s="1"/>
  <c r="B44" i="10" s="1" a="1"/>
  <c r="B44" i="10" s="1"/>
  <c r="B119" i="10" a="1"/>
  <c r="B119" i="10" s="1"/>
  <c r="B67" i="24" a="1"/>
  <c r="B67" i="24" s="1"/>
  <c r="B68" i="24" s="1" a="1"/>
  <c r="B68" i="24" s="1"/>
  <c r="B65" i="9" a="1"/>
  <c r="B65" i="9" s="1"/>
  <c r="B66" i="9" s="1" a="1"/>
  <c r="B66" i="9" s="1"/>
  <c r="B37" i="9" a="1"/>
  <c r="B37" i="9" s="1"/>
  <c r="B39" i="9" a="1"/>
  <c r="B39" i="9" s="1"/>
  <c r="B40" i="9" a="1"/>
  <c r="B40" i="9" s="1"/>
  <c r="B41" i="9" a="1"/>
  <c r="B41" i="9" s="1"/>
  <c r="B42" i="9" a="1"/>
  <c r="B42" i="9" s="1"/>
  <c r="B43" i="9" a="1"/>
  <c r="B43" i="9" s="1"/>
  <c r="B44" i="9" a="1"/>
  <c r="B44" i="9" s="1"/>
  <c r="B45" i="9" a="1"/>
  <c r="B45" i="9" s="1"/>
  <c r="B46" i="9" a="1"/>
  <c r="B46" i="9" s="1"/>
  <c r="B47" i="9" a="1"/>
  <c r="B47" i="9" s="1"/>
  <c r="B48" i="9" a="1"/>
  <c r="B48" i="9" s="1"/>
  <c r="B49" i="9" a="1"/>
  <c r="B49" i="9" s="1"/>
  <c r="B50" i="9" a="1"/>
  <c r="B50" i="9" s="1"/>
  <c r="B51" i="9" a="1"/>
  <c r="B51" i="9" s="1"/>
  <c r="B52" i="9" a="1"/>
  <c r="B52" i="9" s="1"/>
  <c r="B53" i="9" a="1"/>
  <c r="B53" i="9" s="1"/>
  <c r="B54" i="9" a="1"/>
  <c r="B54" i="9" s="1"/>
  <c r="B55" i="9" a="1"/>
  <c r="B55" i="9" s="1"/>
  <c r="B56" i="9" a="1"/>
  <c r="B56" i="9" s="1"/>
  <c r="B57" i="9" a="1"/>
  <c r="B57" i="9" s="1"/>
  <c r="B58" i="9" a="1"/>
  <c r="B58" i="9" s="1"/>
  <c r="B59" i="9" a="1"/>
  <c r="B59" i="9" s="1"/>
  <c r="B60" i="9" a="1"/>
  <c r="B60" i="9" s="1"/>
  <c r="B36" i="9" a="1"/>
  <c r="B36" i="9" s="1"/>
  <c r="B45" i="10" l="1" a="1"/>
  <c r="B45" i="10" s="1"/>
  <c r="B121" i="10" a="1"/>
  <c r="B121" i="10" s="1"/>
  <c r="B120" i="10" a="1"/>
  <c r="B120" i="10" s="1"/>
  <c r="B69" i="24" a="1"/>
  <c r="B69" i="24" s="1"/>
  <c r="B67" i="9" a="1"/>
  <c r="B67" i="9" s="1"/>
  <c r="B46" i="10" l="1" a="1"/>
  <c r="B46" i="10" s="1"/>
  <c r="B122" i="10" a="1"/>
  <c r="B122" i="10" s="1"/>
  <c r="B70" i="24" a="1"/>
  <c r="B70" i="24" s="1"/>
  <c r="B71" i="24" s="1" a="1"/>
  <c r="B71" i="24" s="1"/>
  <c r="B68" i="9" a="1"/>
  <c r="B68" i="9" s="1"/>
  <c r="B171" i="5" a="1"/>
  <c r="B171" i="5" s="1"/>
  <c r="B172" i="5" s="1" a="1"/>
  <c r="B172" i="5" s="1"/>
  <c r="B131" i="3" a="1"/>
  <c r="B131" i="3" s="1"/>
  <c r="B132" i="3" s="1" a="1"/>
  <c r="B132" i="3" s="1"/>
  <c r="B47" i="10" l="1" a="1"/>
  <c r="B47" i="10" s="1"/>
  <c r="B123" i="10" a="1"/>
  <c r="B123" i="10" s="1"/>
  <c r="B69" i="9" a="1"/>
  <c r="B69" i="9" s="1"/>
  <c r="B70" i="9" s="1" a="1"/>
  <c r="B70" i="9" s="1"/>
  <c r="AT10" i="5" a="1"/>
  <c r="AT10" i="5" s="1"/>
  <c r="B72" i="24" a="1"/>
  <c r="B72" i="24" s="1"/>
  <c r="B173" i="5" a="1"/>
  <c r="B173" i="5" s="1"/>
  <c r="B174" i="5" s="1" a="1"/>
  <c r="B174" i="5" s="1"/>
  <c r="AX9" i="5" s="1" a="1"/>
  <c r="AX9" i="5" s="1"/>
  <c r="B133" i="3" a="1"/>
  <c r="B133" i="3" s="1"/>
  <c r="B134" i="3" s="1" a="1"/>
  <c r="B134" i="3" s="1"/>
  <c r="AM7" i="20" a="1"/>
  <c r="AM7" i="20" s="1"/>
  <c r="B48" i="10" l="1" a="1"/>
  <c r="B48" i="10" s="1"/>
  <c r="B124" i="10" a="1"/>
  <c r="B124" i="10" s="1"/>
  <c r="B71" i="9" a="1"/>
  <c r="B71" i="9" s="1"/>
  <c r="B72" i="9" s="1" a="1"/>
  <c r="B72" i="9" s="1"/>
  <c r="AT11" i="5" a="1"/>
  <c r="AT11" i="5" s="1"/>
  <c r="AL8" i="20" a="1"/>
  <c r="AL8" i="20" s="1"/>
  <c r="AM8" i="20" a="1"/>
  <c r="AM8" i="20" s="1"/>
  <c r="AM9" i="20" s="1" a="1"/>
  <c r="AM9" i="20" s="1"/>
  <c r="AK8" i="20" a="1"/>
  <c r="AK8" i="20" s="1"/>
  <c r="B73" i="24" a="1"/>
  <c r="B73" i="24" s="1"/>
  <c r="B74" i="24" s="1" a="1"/>
  <c r="B74" i="24" s="1"/>
  <c r="B175" i="5" a="1"/>
  <c r="B175" i="5" s="1"/>
  <c r="B135" i="3" a="1"/>
  <c r="B135" i="3" s="1"/>
  <c r="AX27" i="3"/>
  <c r="AY27" i="3" s="1"/>
  <c r="F27" i="3" s="1"/>
  <c r="AX28" i="3"/>
  <c r="AY28" i="3" s="1"/>
  <c r="AX29" i="3"/>
  <c r="AY29" i="3" s="1"/>
  <c r="AX30" i="3"/>
  <c r="AY30" i="3" s="1"/>
  <c r="AX31" i="3"/>
  <c r="AY31" i="3" s="1"/>
  <c r="AX32" i="3"/>
  <c r="AY32" i="3" s="1"/>
  <c r="AX33" i="3"/>
  <c r="AY33" i="3"/>
  <c r="AX34" i="3"/>
  <c r="AY34" i="3" s="1"/>
  <c r="AX35" i="3"/>
  <c r="AY35" i="3" s="1"/>
  <c r="AX36" i="3"/>
  <c r="AY36" i="3" s="1"/>
  <c r="AX37" i="3"/>
  <c r="AY37" i="3" s="1"/>
  <c r="AX38" i="3"/>
  <c r="AY38" i="3" s="1"/>
  <c r="AX39" i="3"/>
  <c r="AY39" i="3" s="1"/>
  <c r="AX40" i="3"/>
  <c r="AY40" i="3" s="1"/>
  <c r="AX41" i="3"/>
  <c r="AY41" i="3" s="1"/>
  <c r="AX42" i="3"/>
  <c r="AY42" i="3" s="1"/>
  <c r="AX43" i="3"/>
  <c r="AY43" i="3" s="1"/>
  <c r="AX44" i="3"/>
  <c r="AY44" i="3" s="1"/>
  <c r="AX45" i="3"/>
  <c r="AY45" i="3" s="1"/>
  <c r="AX46" i="3"/>
  <c r="AY46" i="3" s="1"/>
  <c r="AX47" i="3"/>
  <c r="AY47" i="3" s="1"/>
  <c r="AX48" i="3"/>
  <c r="AY48" i="3" s="1"/>
  <c r="AX49" i="3"/>
  <c r="AY49" i="3" s="1"/>
  <c r="AX50" i="3"/>
  <c r="AY50" i="3" s="1"/>
  <c r="AX51" i="3"/>
  <c r="AY51" i="3" s="1"/>
  <c r="AX52" i="3"/>
  <c r="AY52" i="3" s="1"/>
  <c r="AX53" i="3"/>
  <c r="AY53" i="3" s="1"/>
  <c r="AX54" i="3"/>
  <c r="AY54" i="3" s="1"/>
  <c r="AX55" i="3"/>
  <c r="AY55" i="3" s="1"/>
  <c r="AX56" i="3"/>
  <c r="AY56" i="3" s="1"/>
  <c r="AX57" i="3"/>
  <c r="AY57" i="3" s="1"/>
  <c r="AX58" i="3"/>
  <c r="AY58" i="3" s="1"/>
  <c r="AX59" i="3"/>
  <c r="AY59" i="3" s="1"/>
  <c r="AX60" i="3"/>
  <c r="AY60" i="3" s="1"/>
  <c r="AX61" i="3"/>
  <c r="AY61" i="3" s="1"/>
  <c r="AX62" i="3"/>
  <c r="AY62" i="3" s="1"/>
  <c r="AX63" i="3"/>
  <c r="AY63" i="3" s="1"/>
  <c r="AX64" i="3"/>
  <c r="AY64" i="3" s="1"/>
  <c r="AX65" i="3"/>
  <c r="AY65" i="3" s="1"/>
  <c r="AX66" i="3"/>
  <c r="AY66" i="3" s="1"/>
  <c r="AX67" i="3"/>
  <c r="AY67" i="3" s="1"/>
  <c r="AX68" i="3"/>
  <c r="AY68" i="3" s="1"/>
  <c r="AX69" i="3"/>
  <c r="AY69" i="3" s="1"/>
  <c r="AX70" i="3"/>
  <c r="AY70" i="3" s="1"/>
  <c r="AX71" i="3"/>
  <c r="AY71" i="3" s="1"/>
  <c r="AX72" i="3"/>
  <c r="AY72" i="3" s="1"/>
  <c r="AX73" i="3"/>
  <c r="AY73" i="3" s="1"/>
  <c r="AX74" i="3"/>
  <c r="AY74" i="3" s="1"/>
  <c r="AT12" i="5" l="1" a="1"/>
  <c r="AT12" i="5" s="1"/>
  <c r="B49" i="10" a="1"/>
  <c r="B49" i="10" s="1"/>
  <c r="B125" i="10" a="1"/>
  <c r="B125" i="10" s="1"/>
  <c r="AT13" i="5" a="1"/>
  <c r="AT13" i="5" s="1"/>
  <c r="AL9" i="20" a="1"/>
  <c r="AL9" i="20" s="1"/>
  <c r="AK9" i="20" a="1"/>
  <c r="AK9" i="20" s="1"/>
  <c r="AM10" i="20" a="1"/>
  <c r="AM10" i="20" s="1"/>
  <c r="AK11" i="20" s="1" a="1"/>
  <c r="AK11" i="20" s="1"/>
  <c r="AL10" i="20" a="1"/>
  <c r="AL10" i="20" s="1"/>
  <c r="AK10" i="20" a="1"/>
  <c r="AK10" i="20" s="1"/>
  <c r="B75" i="24" a="1"/>
  <c r="B75" i="24" s="1"/>
  <c r="B76" i="24" s="1" a="1"/>
  <c r="B76" i="24" s="1"/>
  <c r="B73" i="9" a="1"/>
  <c r="B73" i="9" s="1"/>
  <c r="B74" i="9" s="1" a="1"/>
  <c r="B74" i="9" s="1"/>
  <c r="B176" i="5" a="1"/>
  <c r="B176" i="5" s="1"/>
  <c r="B136" i="3" a="1"/>
  <c r="B136" i="3" s="1"/>
  <c r="B50" i="10" l="1" a="1"/>
  <c r="B50" i="10" s="1"/>
  <c r="B126" i="10" a="1"/>
  <c r="B126" i="10" s="1"/>
  <c r="AM11" i="20" a="1"/>
  <c r="AM11" i="20" s="1"/>
  <c r="AK12" i="20" s="1" a="1"/>
  <c r="AK12" i="20" s="1"/>
  <c r="AL11" i="20" a="1"/>
  <c r="AL11" i="20" s="1"/>
  <c r="B77" i="24" a="1"/>
  <c r="B77" i="24" s="1"/>
  <c r="B78" i="24" s="1" a="1"/>
  <c r="B78" i="24" s="1"/>
  <c r="B79" i="24" s="1" a="1"/>
  <c r="B79" i="24" s="1"/>
  <c r="B80" i="24" s="1" a="1"/>
  <c r="B80" i="24" s="1"/>
  <c r="B81" i="24" s="1" a="1"/>
  <c r="B81" i="24" s="1"/>
  <c r="B82" i="24" s="1" a="1"/>
  <c r="B82" i="24" s="1"/>
  <c r="B83" i="24" s="1" a="1"/>
  <c r="B83" i="24" s="1"/>
  <c r="B84" i="24" s="1" a="1"/>
  <c r="B84" i="24" s="1"/>
  <c r="B85" i="24" s="1" a="1"/>
  <c r="B85" i="24" s="1"/>
  <c r="B86" i="24" s="1" a="1"/>
  <c r="B86" i="24" s="1"/>
  <c r="B87" i="24" s="1" a="1"/>
  <c r="B87" i="24" s="1"/>
  <c r="B88" i="24" s="1" a="1"/>
  <c r="B88" i="24" s="1"/>
  <c r="B89" i="24" s="1" a="1"/>
  <c r="B89" i="24" s="1"/>
  <c r="B90" i="24" s="1" a="1"/>
  <c r="B90" i="24" s="1"/>
  <c r="B91" i="24" s="1" a="1"/>
  <c r="B91" i="24" s="1"/>
  <c r="B75" i="9" a="1"/>
  <c r="B75" i="9" s="1"/>
  <c r="B76" i="9" s="1" a="1"/>
  <c r="B76" i="9" s="1"/>
  <c r="B77" i="9" s="1" a="1"/>
  <c r="B77" i="9" s="1"/>
  <c r="B78" i="9" s="1" a="1"/>
  <c r="B78" i="9" s="1"/>
  <c r="B79" i="9" s="1" a="1"/>
  <c r="B79" i="9" s="1"/>
  <c r="B80" i="9" s="1" a="1"/>
  <c r="B80" i="9" s="1"/>
  <c r="B81" i="9" s="1" a="1"/>
  <c r="B81" i="9" s="1"/>
  <c r="B82" i="9" s="1" a="1"/>
  <c r="B82" i="9" s="1"/>
  <c r="B83" i="9" s="1" a="1"/>
  <c r="B83" i="9" s="1"/>
  <c r="B84" i="9" s="1" a="1"/>
  <c r="B84" i="9" s="1"/>
  <c r="B85" i="9" s="1" a="1"/>
  <c r="B85" i="9" s="1"/>
  <c r="B177" i="5" a="1"/>
  <c r="B177" i="5" s="1"/>
  <c r="B178" i="5" s="1" a="1"/>
  <c r="B178" i="5" s="1"/>
  <c r="B137" i="3" a="1"/>
  <c r="B137" i="3" s="1"/>
  <c r="B138" i="3" s="1" a="1"/>
  <c r="B138" i="3" s="1"/>
  <c r="AT15" i="5" l="1" a="1"/>
  <c r="AT15" i="5" s="1"/>
  <c r="AT14" i="5" a="1"/>
  <c r="AT14" i="5" s="1"/>
  <c r="AM12" i="20" a="1"/>
  <c r="AM12" i="20" s="1"/>
  <c r="AL13" i="20" s="1" a="1"/>
  <c r="AL13" i="20" s="1"/>
  <c r="AL12" i="20" a="1"/>
  <c r="AL12" i="20" s="1"/>
  <c r="B86" i="9" a="1"/>
  <c r="B86" i="9" s="1"/>
  <c r="B87" i="9" s="1" a="1"/>
  <c r="B87" i="9" s="1"/>
  <c r="B88" i="9" s="1" a="1"/>
  <c r="B88" i="9" s="1"/>
  <c r="B89" i="9" s="1" a="1"/>
  <c r="B89" i="9" s="1"/>
  <c r="B179" i="5" a="1"/>
  <c r="B179" i="5" s="1"/>
  <c r="AX10" i="5" s="1" a="1"/>
  <c r="AX10" i="5" s="1"/>
  <c r="AZ8" i="5" s="1"/>
  <c r="B139" i="3" a="1"/>
  <c r="B139" i="3" s="1"/>
  <c r="B140" i="3" s="1" a="1"/>
  <c r="B140" i="3" s="1"/>
  <c r="AT19" i="5" l="1" a="1"/>
  <c r="AT19" i="5" s="1"/>
  <c r="AT16" i="5" a="1"/>
  <c r="AT16" i="5" s="1"/>
  <c r="AT18" i="5" a="1"/>
  <c r="AT18" i="5" s="1"/>
  <c r="AT17" i="5" a="1"/>
  <c r="AT17" i="5" s="1"/>
  <c r="AM13" i="20" a="1"/>
  <c r="AM13" i="20" s="1"/>
  <c r="AL14" i="20" s="1" a="1"/>
  <c r="AL14" i="20" s="1"/>
  <c r="AK13" i="20" a="1"/>
  <c r="AK13" i="20" s="1"/>
  <c r="B180" i="5" a="1"/>
  <c r="B180" i="5" s="1"/>
  <c r="B141" i="3" a="1"/>
  <c r="B141" i="3" s="1"/>
  <c r="B142" i="3" s="1" a="1"/>
  <c r="B142" i="3" s="1"/>
  <c r="B143" i="3" s="1" a="1"/>
  <c r="B143" i="3" s="1"/>
  <c r="B144" i="3" s="1" a="1"/>
  <c r="B144" i="3" s="1"/>
  <c r="B145" i="3" s="1" a="1"/>
  <c r="B145" i="3" s="1"/>
  <c r="B146" i="3" s="1" a="1"/>
  <c r="B146" i="3" s="1"/>
  <c r="B147" i="3" s="1" a="1"/>
  <c r="B147" i="3" s="1"/>
  <c r="B148" i="3" s="1" a="1"/>
  <c r="B148" i="3" s="1"/>
  <c r="B149" i="3" s="1" a="1"/>
  <c r="B149" i="3" s="1"/>
  <c r="B150" i="3" s="1" a="1"/>
  <c r="B150" i="3" s="1"/>
  <c r="B151" i="3" s="1" a="1"/>
  <c r="B151" i="3" s="1"/>
  <c r="B152" i="3" s="1" a="1"/>
  <c r="B152" i="3" s="1"/>
  <c r="AT20" i="5" l="1" a="1"/>
  <c r="AT20" i="5" s="1"/>
  <c r="AK14" i="20" a="1"/>
  <c r="AK14" i="20" s="1"/>
  <c r="AM14" i="20" a="1"/>
  <c r="AM14" i="20" s="1"/>
  <c r="AL15" i="20" s="1" a="1"/>
  <c r="AL15" i="20" s="1"/>
  <c r="B181" i="5" a="1"/>
  <c r="B181" i="5" s="1"/>
  <c r="B182" i="5" s="1" a="1"/>
  <c r="B182" i="5" s="1"/>
  <c r="B183" i="5" s="1" a="1"/>
  <c r="B183" i="5" s="1"/>
  <c r="B184" i="5" s="1" a="1"/>
  <c r="B184" i="5" s="1"/>
  <c r="B185" i="5" s="1" a="1"/>
  <c r="B185" i="5" s="1"/>
  <c r="B186" i="5" s="1" a="1"/>
  <c r="B186" i="5" s="1"/>
  <c r="B187" i="5" s="1" a="1"/>
  <c r="B187" i="5" s="1"/>
  <c r="B188" i="5" s="1" a="1"/>
  <c r="B188" i="5" s="1"/>
  <c r="B189" i="5" s="1" a="1"/>
  <c r="B189" i="5" s="1"/>
  <c r="B190" i="5" s="1" a="1"/>
  <c r="B190" i="5" s="1"/>
  <c r="B191" i="5" s="1" a="1"/>
  <c r="B191" i="5" s="1"/>
  <c r="B192" i="5" s="1" a="1"/>
  <c r="B192" i="5" s="1"/>
  <c r="B193" i="5" s="1" a="1"/>
  <c r="B193" i="5" s="1"/>
  <c r="B194" i="5" s="1" a="1"/>
  <c r="B194" i="5" s="1"/>
  <c r="B195" i="5" s="1" a="1"/>
  <c r="B195" i="5" s="1"/>
  <c r="B196" i="5" s="1" a="1"/>
  <c r="B196" i="5" s="1"/>
  <c r="B197" i="5" s="1" a="1"/>
  <c r="B197" i="5" s="1"/>
  <c r="B198" i="5" s="1" a="1"/>
  <c r="B198" i="5" s="1"/>
  <c r="B199" i="5" s="1" a="1"/>
  <c r="B199" i="5" s="1"/>
  <c r="B200" i="5" s="1" a="1"/>
  <c r="B200" i="5" s="1"/>
  <c r="B201" i="5" s="1" a="1"/>
  <c r="B201" i="5" s="1"/>
  <c r="B202" i="5" s="1" a="1"/>
  <c r="B202" i="5" s="1"/>
  <c r="B203" i="5" s="1" a="1"/>
  <c r="B203" i="5" s="1"/>
  <c r="B204" i="5" s="1" a="1"/>
  <c r="B204" i="5" s="1"/>
  <c r="B205" i="5" s="1" a="1"/>
  <c r="B205" i="5" s="1"/>
  <c r="B206" i="5" s="1" a="1"/>
  <c r="B206" i="5" s="1"/>
  <c r="B207" i="5" s="1" a="1"/>
  <c r="B207" i="5" s="1"/>
  <c r="B208" i="5" s="1" a="1"/>
  <c r="B208" i="5" s="1"/>
  <c r="B209" i="5" s="1" a="1"/>
  <c r="B209" i="5" s="1"/>
  <c r="B210" i="5" s="1" a="1"/>
  <c r="B210" i="5" s="1"/>
  <c r="B211" i="5" s="1" a="1"/>
  <c r="B211" i="5" s="1"/>
  <c r="B212" i="5" s="1" a="1"/>
  <c r="B212" i="5" s="1"/>
  <c r="B213" i="5" s="1" a="1"/>
  <c r="B213" i="5" s="1"/>
  <c r="B214" i="5" s="1" a="1"/>
  <c r="B214" i="5" s="1"/>
  <c r="B215" i="5" s="1" a="1"/>
  <c r="B215" i="5" s="1"/>
  <c r="B216" i="5" s="1" a="1"/>
  <c r="B216" i="5" s="1"/>
  <c r="B217" i="5" s="1" a="1"/>
  <c r="B217" i="5" s="1"/>
  <c r="B218" i="5" s="1" a="1"/>
  <c r="B218" i="5" s="1"/>
  <c r="B219" i="5" s="1" a="1"/>
  <c r="B219" i="5" s="1"/>
  <c r="B220" i="5" s="1" a="1"/>
  <c r="B220" i="5" s="1"/>
  <c r="B153" i="3" a="1"/>
  <c r="B153" i="3" s="1"/>
  <c r="B154" i="3" s="1" a="1"/>
  <c r="B154" i="3" s="1"/>
  <c r="B155" i="3" s="1" a="1"/>
  <c r="B155" i="3" s="1"/>
  <c r="B156" i="3" s="1" a="1"/>
  <c r="B156" i="3" s="1"/>
  <c r="B157" i="3" s="1" a="1"/>
  <c r="B157" i="3" s="1"/>
  <c r="B158" i="3" s="1" a="1"/>
  <c r="B158" i="3" s="1"/>
  <c r="B159" i="3" s="1" a="1"/>
  <c r="B159" i="3" s="1"/>
  <c r="B160" i="3" s="1" a="1"/>
  <c r="B160" i="3" s="1"/>
  <c r="B161" i="3" s="1" a="1"/>
  <c r="B161" i="3" s="1"/>
  <c r="B162" i="3" s="1" a="1"/>
  <c r="B162" i="3" s="1"/>
  <c r="B163" i="3" s="1" a="1"/>
  <c r="B163" i="3" s="1"/>
  <c r="B164" i="3" s="1" a="1"/>
  <c r="B164" i="3" s="1"/>
  <c r="B165" i="3" s="1" a="1"/>
  <c r="B165" i="3" s="1"/>
  <c r="B166" i="3" s="1" a="1"/>
  <c r="B166" i="3" s="1"/>
  <c r="B167" i="3" s="1" a="1"/>
  <c r="B167" i="3" s="1"/>
  <c r="B168" i="3" s="1" a="1"/>
  <c r="B168" i="3" s="1"/>
  <c r="B169" i="3" s="1" a="1"/>
  <c r="B169" i="3" s="1"/>
  <c r="B170" i="3" s="1" a="1"/>
  <c r="B170" i="3" s="1"/>
  <c r="B171" i="3" s="1" a="1"/>
  <c r="B171" i="3" s="1"/>
  <c r="B172" i="3" s="1" a="1"/>
  <c r="B172" i="3" s="1"/>
  <c r="B173" i="3" s="1" a="1"/>
  <c r="B173" i="3" s="1"/>
  <c r="B174" i="3" s="1" a="1"/>
  <c r="B174" i="3" s="1"/>
  <c r="B175" i="3" s="1" a="1"/>
  <c r="B175" i="3" s="1"/>
  <c r="B176" i="3" s="1" a="1"/>
  <c r="B176" i="3" s="1"/>
  <c r="B177" i="3" s="1" a="1"/>
  <c r="B177" i="3" s="1"/>
  <c r="B178" i="3" s="1" a="1"/>
  <c r="B178" i="3" s="1"/>
  <c r="B179" i="3" s="1" a="1"/>
  <c r="B179" i="3" s="1"/>
  <c r="B180" i="3" s="1" a="1"/>
  <c r="B180" i="3" s="1"/>
  <c r="B3" i="28"/>
  <c r="AK15" i="20" l="1" a="1"/>
  <c r="AK15" i="20" s="1"/>
  <c r="AM15" i="20" a="1"/>
  <c r="AM15" i="20" s="1"/>
  <c r="AL16" i="20" s="1" a="1"/>
  <c r="AL16" i="20" s="1"/>
  <c r="B2" i="28"/>
  <c r="AT21" i="5" l="1" a="1"/>
  <c r="AT21" i="5" s="1"/>
  <c r="AM16" i="20" a="1"/>
  <c r="AM16" i="20" s="1"/>
  <c r="AK16" i="20" a="1"/>
  <c r="AK16" i="20" s="1"/>
  <c r="C2" i="26"/>
  <c r="AT22" i="5" l="1" a="1"/>
  <c r="AT22" i="5" s="1"/>
  <c r="AK17" i="20" a="1"/>
  <c r="AK17" i="20" s="1"/>
  <c r="AL17" i="20" a="1"/>
  <c r="AL17" i="20" s="1"/>
  <c r="AM17" i="20" a="1"/>
  <c r="AM17" i="20" s="1"/>
  <c r="C2" i="3"/>
  <c r="AT23" i="5" l="1" a="1"/>
  <c r="AT23" i="5" s="1"/>
  <c r="AK18" i="20" a="1"/>
  <c r="AK18" i="20" s="1"/>
  <c r="AL18" i="20" a="1"/>
  <c r="AL18" i="20" s="1"/>
  <c r="AM18" i="20" a="1"/>
  <c r="AM18" i="20" s="1"/>
  <c r="C2" i="25"/>
  <c r="C2" i="24"/>
  <c r="AT24" i="5" l="1" a="1"/>
  <c r="AT24" i="5" s="1"/>
  <c r="AM19" i="20" a="1"/>
  <c r="AM19" i="20" s="1"/>
  <c r="AM20" i="20" s="1" a="1"/>
  <c r="AM20" i="20" s="1"/>
  <c r="AK21" i="20" s="1" a="1"/>
  <c r="AK21" i="20" s="1"/>
  <c r="AK19" i="20" a="1"/>
  <c r="AK19" i="20" s="1"/>
  <c r="AL19" i="20" a="1"/>
  <c r="AL19" i="20" s="1"/>
  <c r="C2" i="20"/>
  <c r="AT25" i="5" l="1" a="1"/>
  <c r="AT25" i="5" s="1"/>
  <c r="AK20" i="20" a="1"/>
  <c r="AK20" i="20" s="1"/>
  <c r="AL20" i="20" a="1"/>
  <c r="AL20" i="20" s="1"/>
  <c r="AL21" i="20" a="1"/>
  <c r="AL21" i="20" s="1"/>
  <c r="AM21" i="20" a="1"/>
  <c r="AM21" i="20" s="1"/>
  <c r="AK22" i="20" s="1" a="1"/>
  <c r="AK22" i="20" s="1"/>
  <c r="C2" i="15"/>
  <c r="C2" i="10"/>
  <c r="C2" i="9"/>
  <c r="C2" i="7"/>
  <c r="C2" i="5"/>
  <c r="AT26" i="5" l="1" a="1"/>
  <c r="AT26" i="5" s="1"/>
  <c r="AL22" i="20" a="1"/>
  <c r="AL22" i="20" s="1"/>
  <c r="AM22" i="20" a="1"/>
  <c r="AM22" i="20" s="1"/>
  <c r="AK23" i="20" s="1" a="1"/>
  <c r="AK23" i="20" s="1"/>
  <c r="AX26" i="3"/>
  <c r="AY26" i="3" s="1"/>
  <c r="AX25" i="3"/>
  <c r="AY25" i="3" s="1"/>
  <c r="F25" i="3" s="1"/>
  <c r="AT27" i="5" l="1" a="1"/>
  <c r="AT27" i="5" s="1"/>
  <c r="AM23" i="20" a="1"/>
  <c r="AM23" i="20" s="1"/>
  <c r="AK24" i="20" s="1" a="1"/>
  <c r="AK24" i="20" s="1"/>
  <c r="AL23" i="20" a="1"/>
  <c r="AL23" i="20" s="1"/>
  <c r="AT28" i="5" l="1" a="1"/>
  <c r="AT28" i="5" s="1"/>
  <c r="AM24" i="20" a="1"/>
  <c r="AM24" i="20" s="1"/>
  <c r="AI7" i="20" s="1"/>
  <c r="AL24" i="20" a="1"/>
  <c r="AL24" i="20" s="1"/>
  <c r="AT29" i="5" l="1" a="1"/>
  <c r="AT29" i="5" s="1"/>
  <c r="AT30" i="5" l="1" a="1"/>
  <c r="AT30" i="5" s="1"/>
  <c r="AT31" i="5" l="1" a="1"/>
  <c r="AT31" i="5" s="1"/>
  <c r="AT32" i="5" l="1" a="1"/>
  <c r="AT32" i="5" s="1"/>
  <c r="AT33" i="5" l="1" a="1"/>
  <c r="AT33" i="5" s="1"/>
  <c r="AT34" i="5" l="1" a="1"/>
  <c r="AT34" i="5" s="1"/>
  <c r="AT35" i="5" l="1" a="1"/>
  <c r="AT35" i="5" s="1"/>
  <c r="AT36" i="5" l="1" a="1"/>
  <c r="AT36" i="5" s="1"/>
  <c r="AT37" i="5" l="1" a="1"/>
  <c r="AT37" i="5" s="1"/>
  <c r="AT38" i="5" l="1" a="1"/>
  <c r="AT38" i="5" s="1"/>
  <c r="AT39" i="5" l="1" a="1"/>
  <c r="AT39" i="5" s="1"/>
  <c r="AT40" i="5" l="1" a="1"/>
  <c r="AT40" i="5" s="1"/>
  <c r="AT41" i="5" l="1" a="1"/>
  <c r="AT41" i="5" s="1"/>
  <c r="AT42" i="5" l="1" a="1"/>
  <c r="AT42" i="5" s="1"/>
  <c r="AT43" i="5" l="1" a="1"/>
  <c r="AT43" i="5" s="1"/>
  <c r="AT44" i="5" l="1" a="1"/>
  <c r="AT44" i="5" s="1"/>
  <c r="AT45" i="5" l="1" a="1"/>
  <c r="AT45" i="5" s="1"/>
  <c r="AT46" i="5" l="1" a="1"/>
  <c r="AT46" i="5" s="1"/>
  <c r="AT47" i="5" l="1" a="1"/>
  <c r="AT47" i="5" s="1"/>
  <c r="AT48" i="5" l="1" a="1"/>
  <c r="AT48" i="5" s="1"/>
  <c r="AT49" i="5" l="1" a="1"/>
  <c r="AT49" i="5" s="1"/>
  <c r="AT50" i="5" l="1" a="1"/>
  <c r="AT50" i="5" s="1"/>
  <c r="AT51" i="5" l="1" a="1"/>
  <c r="AT51" i="5" s="1"/>
  <c r="AT52" i="5" l="1" a="1"/>
  <c r="AT52" i="5" s="1"/>
  <c r="AT53" i="5" l="1" a="1"/>
  <c r="AT53" i="5" s="1"/>
  <c r="AT54" i="5" l="1" a="1"/>
  <c r="AT54" i="5" s="1"/>
  <c r="AT55" i="5" l="1" a="1"/>
  <c r="AT55" i="5" s="1"/>
  <c r="AT56" i="5" l="1" a="1"/>
  <c r="AT56" i="5" s="1"/>
  <c r="AT57" i="5" l="1" a="1"/>
  <c r="AT57" i="5" s="1"/>
  <c r="AR8" i="5" l="1"/>
  <c r="AT58" i="5" a="1"/>
  <c r="AT58" i="5" s="1"/>
</calcChain>
</file>

<file path=xl/sharedStrings.xml><?xml version="1.0" encoding="utf-8"?>
<sst xmlns="http://schemas.openxmlformats.org/spreadsheetml/2006/main" count="5508" uniqueCount="5036">
  <si>
    <t>Yes</t>
  </si>
  <si>
    <t>No</t>
  </si>
  <si>
    <t>2 or more times per week</t>
  </si>
  <si>
    <t>Weekly</t>
  </si>
  <si>
    <t>Monthly</t>
  </si>
  <si>
    <t>Quarterly</t>
  </si>
  <si>
    <t>Less frequently than quarterly</t>
  </si>
  <si>
    <t>Owned</t>
  </si>
  <si>
    <t>None</t>
  </si>
  <si>
    <t>Open pits/surface impoundments</t>
  </si>
  <si>
    <t>Open storage tanks</t>
  </si>
  <si>
    <t>Fixed roof tanks vented to atmosphere</t>
  </si>
  <si>
    <t>Fixed roof tanks vented to control/recovery</t>
  </si>
  <si>
    <t>Floating roof tanks</t>
  </si>
  <si>
    <t>Basin ID</t>
  </si>
  <si>
    <t>With hydraulic fracturing</t>
  </si>
  <si>
    <t>Without hydraulic fracturing</t>
  </si>
  <si>
    <t>Vent to flare/thermal oxidizer</t>
  </si>
  <si>
    <t>Vent to other control</t>
  </si>
  <si>
    <t>Capture for recovery/sales</t>
  </si>
  <si>
    <t>Number of well venting events for liquids unloading in past year (or since completion if &lt;1 year old)</t>
  </si>
  <si>
    <t>Knock-out drum; gas sent to flare/ThOx</t>
  </si>
  <si>
    <t>Knock-out drum; gas recovered for sale</t>
  </si>
  <si>
    <t>Vent to uncontrolled separator/drum</t>
  </si>
  <si>
    <t>Vented directly to the atmosphere</t>
  </si>
  <si>
    <t>API gravity</t>
  </si>
  <si>
    <t>Disposition of casing head gas</t>
  </si>
  <si>
    <t>Vented to atmosphere</t>
  </si>
  <si>
    <t>Vented to flare</t>
  </si>
  <si>
    <t>Routed to gas line, no additional compression</t>
  </si>
  <si>
    <t>Routed to gas line via casing head gas compressor</t>
  </si>
  <si>
    <t>Is land owned or leased?</t>
  </si>
  <si>
    <t>Well depth 
(feet)</t>
  </si>
  <si>
    <t>100 - New England Province</t>
  </si>
  <si>
    <t>110 - Adirondack Uplift</t>
  </si>
  <si>
    <t>120 - Atlantic Coast Basin</t>
  </si>
  <si>
    <t>130 - S.GA Sedimentary Prov</t>
  </si>
  <si>
    <t>140 - Florida Platform</t>
  </si>
  <si>
    <t>150 - Piedmont-Blue Ridge Prov</t>
  </si>
  <si>
    <t>160 - Appalachian Basin</t>
  </si>
  <si>
    <t>160A - Appalachian Basin (Eastern Overthrust Area)</t>
  </si>
  <si>
    <t>200 - Black Warrior Basin</t>
  </si>
  <si>
    <t>210 - Mid-Gulf Coast Basin</t>
  </si>
  <si>
    <t>220 - Gulf Coast Basin (LA, TX)</t>
  </si>
  <si>
    <t>230 - Arkla Basin</t>
  </si>
  <si>
    <t>240 - Desha Basin</t>
  </si>
  <si>
    <t>250 - Upper Mississippi Embayment</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</si>
  <si>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</si>
  <si>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</si>
  <si>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</si>
  <si>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</si>
  <si>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</si>
  <si>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</si>
  <si>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</si>
  <si>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</si>
  <si>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</si>
  <si>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</si>
  <si>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</si>
  <si>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</si>
  <si>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</si>
  <si>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</si>
  <si>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</si>
  <si>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370 - Nemaha Anticline</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</si>
  <si>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</si>
  <si>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</si>
  <si>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</si>
  <si>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</si>
  <si>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</si>
  <si>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</si>
  <si>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</si>
  <si>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</si>
  <si>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</si>
  <si>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</si>
  <si>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</si>
  <si>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</si>
  <si>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</si>
  <si>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</si>
  <si>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</si>
  <si>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</si>
  <si>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</si>
  <si>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</si>
  <si>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</si>
  <si>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</si>
  <si>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</si>
  <si>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</si>
  <si>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</si>
  <si>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</si>
  <si>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</si>
  <si>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</si>
  <si>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</si>
  <si>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</si>
  <si>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</si>
  <si>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</si>
  <si>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</si>
  <si>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</si>
  <si>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</si>
  <si>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</si>
  <si>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</si>
  <si>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</si>
  <si>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</si>
  <si>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</si>
  <si>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</si>
  <si>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</si>
  <si>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</si>
  <si>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</si>
  <si>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</si>
  <si>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</si>
  <si>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</si>
  <si>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</si>
  <si>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</si>
  <si>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</si>
  <si>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</si>
  <si>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</si>
  <si>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</si>
  <si>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</si>
  <si>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</si>
  <si>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</si>
  <si>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</si>
  <si>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</si>
  <si>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</si>
  <si>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</si>
  <si>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</si>
  <si>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</si>
  <si>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</si>
  <si>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</si>
  <si>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</si>
  <si>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</si>
  <si>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</si>
  <si>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</si>
  <si>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</si>
  <si>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</si>
  <si>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</si>
  <si>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</si>
  <si>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</si>
  <si>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</si>
  <si>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</si>
  <si>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840 - Yukon-Koyukuk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</si>
  <si>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</si>
  <si>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</si>
  <si>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</si>
  <si>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</si>
  <si>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</si>
  <si>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</si>
  <si>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</si>
  <si>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984 - Kodiak State</t>
  </si>
  <si>
    <t>Type of Well Completion</t>
  </si>
  <si>
    <t>Type of Well Workover</t>
  </si>
  <si>
    <t>Annual hours for well testing
(hours)</t>
  </si>
  <si>
    <t>Dump valve inspection frequency</t>
  </si>
  <si>
    <t>Monthly or more frequently</t>
  </si>
  <si>
    <t>Semiannually</t>
  </si>
  <si>
    <t>Annually</t>
  </si>
  <si>
    <t>Vessel Type</t>
  </si>
  <si>
    <t>Tank/Separator ID</t>
  </si>
  <si>
    <t>Average temperature of liquids in vessel
(°F)</t>
  </si>
  <si>
    <t>Were any direct measurements of emissions from vessel taken in past 5 years? If yes, complete next section.</t>
  </si>
  <si>
    <t>Source Description</t>
  </si>
  <si>
    <t>Snap acting, intermittent bleed controllers</t>
  </si>
  <si>
    <t>Throttling low continuous bleed controllers</t>
  </si>
  <si>
    <t>Throttling high continuous bleed controllers</t>
  </si>
  <si>
    <t>Throttling intermittent bleed controllers</t>
  </si>
  <si>
    <t>Throttling no-bleed controllers (discharge to downstream gas line)</t>
  </si>
  <si>
    <t>Rotary vane isolation valve actuators</t>
  </si>
  <si>
    <t>Turbine operated isolation valve actuators</t>
  </si>
  <si>
    <t>Actual gas consumption rate of controllers over time</t>
  </si>
  <si>
    <t>Measured venting rates</t>
  </si>
  <si>
    <t>Other design considerations</t>
  </si>
  <si>
    <t>Monitor NG consumption for all controllers and inspect controllers if consumption increases</t>
  </si>
  <si>
    <t>Routine visual inspections of controllers</t>
  </si>
  <si>
    <t>Periodic inspections using optical imaging camera of vented emissions</t>
  </si>
  <si>
    <t>Other (describe)</t>
  </si>
  <si>
    <t>What work practices does the facility employ to identify malfunctioning controllers (e.g., intermittent devices continuously venting)?</t>
  </si>
  <si>
    <t>Number of acid gas removal units at the facility</t>
  </si>
  <si>
    <t>Unit ID</t>
  </si>
  <si>
    <t>Selexol process</t>
  </si>
  <si>
    <t>Rectisol process</t>
  </si>
  <si>
    <t>Membrane separator</t>
  </si>
  <si>
    <t>Molecular sieve</t>
  </si>
  <si>
    <t>Other (specify)</t>
  </si>
  <si>
    <t>Primary purpose of AGR</t>
  </si>
  <si>
    <t>Removal of H2S and other sulfur compounds</t>
  </si>
  <si>
    <t>Removal of CO2</t>
  </si>
  <si>
    <t>Co-removal of H2S and CO2</t>
  </si>
  <si>
    <t>Discharged to flare</t>
  </si>
  <si>
    <t>Used as fuel supplement (in engine)</t>
  </si>
  <si>
    <t>Recovered for sales or use in EOR</t>
  </si>
  <si>
    <t>AGRU Type</t>
  </si>
  <si>
    <t>If Other, Specify:</t>
  </si>
  <si>
    <t>Average volumetric flow rate of treated natural gas
(scfm)</t>
  </si>
  <si>
    <t>Average volumetric flow rate of feed natural gas
(scfm)</t>
  </si>
  <si>
    <t>Ethane emission rate
(lb/hr)</t>
  </si>
  <si>
    <t>VOC emission rate
(lb/hr)</t>
  </si>
  <si>
    <t>Number of dehydrators at the facility</t>
  </si>
  <si>
    <t>Triethylene glycol</t>
  </si>
  <si>
    <t>Other glycol</t>
  </si>
  <si>
    <t>Used as fuel</t>
  </si>
  <si>
    <t>Recycled to glycol absorber feed</t>
  </si>
  <si>
    <t>Recovered to dry sales gas</t>
  </si>
  <si>
    <t>Wet (inlet) natural gas</t>
  </si>
  <si>
    <t>Recovered flash tank separator gas</t>
  </si>
  <si>
    <t>Dry (sales) natural gas</t>
  </si>
  <si>
    <t>Vented to flare or thermal oxidizer</t>
  </si>
  <si>
    <t>Vented to condenser</t>
  </si>
  <si>
    <t>Optimize glycol circulation rates</t>
  </si>
  <si>
    <t>Route reboiler condenser gas to fuel combustion units</t>
  </si>
  <si>
    <t>Dehydrator Type</t>
  </si>
  <si>
    <t>Does the unit have a flash tank separator?</t>
  </si>
  <si>
    <t>Emission reduction work practices used</t>
  </si>
  <si>
    <t>Number of reciprocating compressors at the facility</t>
  </si>
  <si>
    <t>Number of centrifugal compressors at the facility</t>
  </si>
  <si>
    <t>Power output of compressor driver (hp)</t>
  </si>
  <si>
    <t>Wet seal centrifugal compressor</t>
  </si>
  <si>
    <t>Dry seal centrifugal compressor</t>
  </si>
  <si>
    <t>Reciprocating compressor</t>
  </si>
  <si>
    <t>Are there add-on emissions controls or recovery used on any of the compressor vent sources?</t>
  </si>
  <si>
    <t>Flare/Thermal Oxidizer</t>
  </si>
  <si>
    <t>Gas recovered for sale</t>
  </si>
  <si>
    <t>Gas recovered for use in stationary combustion device</t>
  </si>
  <si>
    <t>Closed vent system</t>
  </si>
  <si>
    <t>Operating-mode</t>
  </si>
  <si>
    <t>Standby-pressurized-mode</t>
  </si>
  <si>
    <t>Not-operating-depressurized-mode</t>
  </si>
  <si>
    <t>As found</t>
  </si>
  <si>
    <t>Continuous</t>
  </si>
  <si>
    <t>Calibrated bagging</t>
  </si>
  <si>
    <t>High volume sampler</t>
  </si>
  <si>
    <t>Temporary meter</t>
  </si>
  <si>
    <t>Acoustic leak detection</t>
  </si>
  <si>
    <t>Is the measurement method prior to or after commingling with non-compressor emission sources?</t>
  </si>
  <si>
    <t>Prior to commingling</t>
  </si>
  <si>
    <t>After commingling</t>
  </si>
  <si>
    <t>Not manifolded</t>
  </si>
  <si>
    <t>For continuous measurement, did the measured volume include blowdowns?</t>
  </si>
  <si>
    <t>If wet, provide the number of wet seals</t>
  </si>
  <si>
    <t>Unit Name/ID</t>
  </si>
  <si>
    <t>Compressor Type</t>
  </si>
  <si>
    <t>Operating Mode</t>
  </si>
  <si>
    <t>Measurement Type</t>
  </si>
  <si>
    <t>Measurement method for as found tests</t>
  </si>
  <si>
    <t>scf/hr (as found)</t>
  </si>
  <si>
    <t>MMScf/yr (continuous)</t>
  </si>
  <si>
    <t>Optical gas imaging</t>
  </si>
  <si>
    <t>Gas Service</t>
  </si>
  <si>
    <t>Light Crude Service</t>
  </si>
  <si>
    <t>Heavy Crude Service</t>
  </si>
  <si>
    <t>Wellhead</t>
  </si>
  <si>
    <t>Separator</t>
  </si>
  <si>
    <t>Compressors</t>
  </si>
  <si>
    <t>In-line heaters</t>
  </si>
  <si>
    <t>Dehydrators</t>
  </si>
  <si>
    <t>Header</t>
  </si>
  <si>
    <t>Valve</t>
  </si>
  <si>
    <t>Connector</t>
  </si>
  <si>
    <t>Open-ended line</t>
  </si>
  <si>
    <t>Pressure-relief valve</t>
  </si>
  <si>
    <t>Pump</t>
  </si>
  <si>
    <t>Flange</t>
  </si>
  <si>
    <t>Other</t>
  </si>
  <si>
    <t xml:space="preserve">                       If Other method, specify.</t>
  </si>
  <si>
    <t>Gas Service Valves</t>
  </si>
  <si>
    <t>Gas Service Connectors (other than flanges)</t>
  </si>
  <si>
    <t>Gas Service Flanges</t>
  </si>
  <si>
    <t>Gas Service Open-ended Lines</t>
  </si>
  <si>
    <t>Gas Service Pressure-relief Valves</t>
  </si>
  <si>
    <t>Gas Service Pumps</t>
  </si>
  <si>
    <t>Gas Service Meters</t>
  </si>
  <si>
    <t>Gas Service Vapor Recovery Compressors</t>
  </si>
  <si>
    <t>Gas Service Other</t>
  </si>
  <si>
    <t>Service / Component Type</t>
  </si>
  <si>
    <t>Total Number of Components Found Leaking During Most Recent Monitoring Survey</t>
  </si>
  <si>
    <t>Equipment Type</t>
  </si>
  <si>
    <t>Has this facility performed emissions testing for equipment leaks in the last five years?
If yes, complete the direct measurements section.</t>
  </si>
  <si>
    <t>Service type</t>
  </si>
  <si>
    <t>Equipment type</t>
  </si>
  <si>
    <t>Component type</t>
  </si>
  <si>
    <t>Measurement method</t>
  </si>
  <si>
    <t>Measurement cost 
($)</t>
  </si>
  <si>
    <t>Category</t>
  </si>
  <si>
    <t>Facility piping (except gathering or transmission pipelines)</t>
  </si>
  <si>
    <t>Scrubbers/strainers</t>
  </si>
  <si>
    <t>Pig launchers and receivers</t>
  </si>
  <si>
    <t>Emergency shutdowns (regardless of equipment)</t>
  </si>
  <si>
    <t>Other equipment not otherwise specified</t>
  </si>
  <si>
    <t>Were any controls used for blowdown releases?</t>
  </si>
  <si>
    <t>Flare</t>
  </si>
  <si>
    <t>Used as fuel (heater, boiler, or engine)</t>
  </si>
  <si>
    <t>Recovered for sale</t>
  </si>
  <si>
    <t>Were hot taps or other practices used to reduce/eliminate need for some blowdown events?</t>
  </si>
  <si>
    <t>Hot taps</t>
  </si>
  <si>
    <t>Use pipeline pump down techniques</t>
  </si>
  <si>
    <t>Use flexible membrane liners (pipelines)</t>
  </si>
  <si>
    <t>Inspect/repair leaking (not fully sealed) PRD and blowdown valves</t>
  </si>
  <si>
    <t>Type of Practice</t>
  </si>
  <si>
    <t>Number of Events</t>
  </si>
  <si>
    <t>Miles of pipeline</t>
  </si>
  <si>
    <t>Frequency</t>
  </si>
  <si>
    <t>Value</t>
  </si>
  <si>
    <t>UOM</t>
  </si>
  <si>
    <t>Amount of Use</t>
  </si>
  <si>
    <t>Less than once per year</t>
  </si>
  <si>
    <t>Spark Ignition - 2-Stroke, Lean Burn</t>
  </si>
  <si>
    <t>Spark Ignition - 4-Stroke, Lean Burn</t>
  </si>
  <si>
    <t>Spark Ignition - 4-Stroke, Rich Burn</t>
  </si>
  <si>
    <t>Legal Name:</t>
  </si>
  <si>
    <t>Dun and Bradstreet Number:</t>
  </si>
  <si>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</si>
  <si>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</si>
  <si>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</si>
  <si>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</si>
  <si>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</si>
  <si>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</si>
  <si>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</si>
  <si>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</si>
  <si>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</si>
  <si>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</si>
  <si>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</si>
  <si>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</si>
  <si>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</si>
  <si>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</si>
  <si>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Facility Name:</t>
  </si>
  <si>
    <t>Facility GHGRP ID, if applicable:</t>
  </si>
  <si>
    <t>Latitude (degrees decimal)</t>
  </si>
  <si>
    <t>Longitude (degrees decimal)</t>
  </si>
  <si>
    <t>Facility Type: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</si>
  <si>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</si>
  <si>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</si>
  <si>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</si>
  <si>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</si>
  <si>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</si>
  <si>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</si>
  <si>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</si>
  <si>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</si>
  <si>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</si>
  <si>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</si>
  <si>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</si>
  <si>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</si>
  <si>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</si>
  <si>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</si>
  <si>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</si>
  <si>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</si>
  <si>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</si>
  <si>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</si>
  <si>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</si>
  <si>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</si>
  <si>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</si>
  <si>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</si>
  <si>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</si>
  <si>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</si>
  <si>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</si>
  <si>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</si>
  <si>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</si>
  <si>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</si>
  <si>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</si>
  <si>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</si>
  <si>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</si>
  <si>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</si>
  <si>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</si>
  <si>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</si>
  <si>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</si>
  <si>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</si>
  <si>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</si>
  <si>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</si>
  <si>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</si>
  <si>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</si>
  <si>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</si>
  <si>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</si>
  <si>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</si>
  <si>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</si>
  <si>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</si>
  <si>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</si>
  <si>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</si>
  <si>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</si>
  <si>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</si>
  <si>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</si>
  <si>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County and State in which the Sub-basin is Located</t>
  </si>
  <si>
    <t>Selected Basin</t>
  </si>
  <si>
    <t>Basin Selection</t>
  </si>
  <si>
    <t>_100</t>
  </si>
  <si>
    <t>_110</t>
  </si>
  <si>
    <t>_120</t>
  </si>
  <si>
    <t>_130</t>
  </si>
  <si>
    <t>_140</t>
  </si>
  <si>
    <t>_150</t>
  </si>
  <si>
    <t>_160</t>
  </si>
  <si>
    <t>_160A</t>
  </si>
  <si>
    <t>_200</t>
  </si>
  <si>
    <t>_210</t>
  </si>
  <si>
    <t>_220</t>
  </si>
  <si>
    <t>_230</t>
  </si>
  <si>
    <t>_240</t>
  </si>
  <si>
    <t>_250</t>
  </si>
  <si>
    <t>_260</t>
  </si>
  <si>
    <t>_300</t>
  </si>
  <si>
    <t>_305</t>
  </si>
  <si>
    <t>_310</t>
  </si>
  <si>
    <t>_315</t>
  </si>
  <si>
    <t>_320</t>
  </si>
  <si>
    <t>_325</t>
  </si>
  <si>
    <t>_330</t>
  </si>
  <si>
    <t>_335</t>
  </si>
  <si>
    <t>_340</t>
  </si>
  <si>
    <t>_345</t>
  </si>
  <si>
    <t>_350</t>
  </si>
  <si>
    <t>_355</t>
  </si>
  <si>
    <t>_360</t>
  </si>
  <si>
    <t>_365</t>
  </si>
  <si>
    <t>_370</t>
  </si>
  <si>
    <t>_375</t>
  </si>
  <si>
    <t>_380</t>
  </si>
  <si>
    <t>_385</t>
  </si>
  <si>
    <t>_390</t>
  </si>
  <si>
    <t>_395</t>
  </si>
  <si>
    <t>_400</t>
  </si>
  <si>
    <t>_405</t>
  </si>
  <si>
    <t>_410</t>
  </si>
  <si>
    <t>_415</t>
  </si>
  <si>
    <t>_420</t>
  </si>
  <si>
    <t>_425</t>
  </si>
  <si>
    <t>_430</t>
  </si>
  <si>
    <t>_435</t>
  </si>
  <si>
    <t>_445</t>
  </si>
  <si>
    <t>_450</t>
  </si>
  <si>
    <t>_455</t>
  </si>
  <si>
    <t>_460</t>
  </si>
  <si>
    <t>_465</t>
  </si>
  <si>
    <t>_470</t>
  </si>
  <si>
    <t>_475</t>
  </si>
  <si>
    <t>_500</t>
  </si>
  <si>
    <t>_503</t>
  </si>
  <si>
    <t>_505</t>
  </si>
  <si>
    <t>_507</t>
  </si>
  <si>
    <t>_509</t>
  </si>
  <si>
    <t>_510</t>
  </si>
  <si>
    <t>_515</t>
  </si>
  <si>
    <t>_520</t>
  </si>
  <si>
    <t>_525</t>
  </si>
  <si>
    <t>_530</t>
  </si>
  <si>
    <t>_535</t>
  </si>
  <si>
    <t>_540</t>
  </si>
  <si>
    <t>_545</t>
  </si>
  <si>
    <t>_550</t>
  </si>
  <si>
    <t>_555</t>
  </si>
  <si>
    <t>_560</t>
  </si>
  <si>
    <t>_565</t>
  </si>
  <si>
    <t>_575</t>
  </si>
  <si>
    <t>_580</t>
  </si>
  <si>
    <t>_585</t>
  </si>
  <si>
    <t>_590</t>
  </si>
  <si>
    <t>_595</t>
  </si>
  <si>
    <t>_600</t>
  </si>
  <si>
    <t>_605</t>
  </si>
  <si>
    <t>_610</t>
  </si>
  <si>
    <t>_615</t>
  </si>
  <si>
    <t>_620</t>
  </si>
  <si>
    <t>_625</t>
  </si>
  <si>
    <t>_630</t>
  </si>
  <si>
    <t>_635</t>
  </si>
  <si>
    <t>_640</t>
  </si>
  <si>
    <t>_645</t>
  </si>
  <si>
    <t>_650</t>
  </si>
  <si>
    <t>_700</t>
  </si>
  <si>
    <t>_705</t>
  </si>
  <si>
    <t>_710</t>
  </si>
  <si>
    <t>_715</t>
  </si>
  <si>
    <t>_720</t>
  </si>
  <si>
    <t>_725</t>
  </si>
  <si>
    <t>_730</t>
  </si>
  <si>
    <t>_735</t>
  </si>
  <si>
    <t>_740</t>
  </si>
  <si>
    <t>_745</t>
  </si>
  <si>
    <t>_750</t>
  </si>
  <si>
    <t>_755</t>
  </si>
  <si>
    <t>_760</t>
  </si>
  <si>
    <t>_765</t>
  </si>
  <si>
    <t>_800</t>
  </si>
  <si>
    <t>_810</t>
  </si>
  <si>
    <t>_815</t>
  </si>
  <si>
    <t>_820</t>
  </si>
  <si>
    <t>_825</t>
  </si>
  <si>
    <t>_830</t>
  </si>
  <si>
    <t>_840</t>
  </si>
  <si>
    <t>_845</t>
  </si>
  <si>
    <t>_860</t>
  </si>
  <si>
    <t>_880</t>
  </si>
  <si>
    <t>_884</t>
  </si>
  <si>
    <t>_885</t>
  </si>
  <si>
    <t>_886</t>
  </si>
  <si>
    <t>_890</t>
  </si>
  <si>
    <t>_984</t>
  </si>
  <si>
    <t>ADDISON, VT (1)</t>
  </si>
  <si>
    <t>CLINTON, NY (19)</t>
  </si>
  <si>
    <t>ACCOMACK, VA (1)</t>
  </si>
  <si>
    <t>APPLING, GA (1)</t>
  </si>
  <si>
    <t>ALACHUA, FL (1)</t>
  </si>
  <si>
    <t>ABBEVILLE, SC (1)</t>
  </si>
  <si>
    <t>ALBANY, NY (1)</t>
  </si>
  <si>
    <t>ALLEGANY, MD (1)</t>
  </si>
  <si>
    <t>CALHOUN, MS (13)</t>
  </si>
  <si>
    <t>ADAMS, MS (1)</t>
  </si>
  <si>
    <t>ACADIA, LA (1)</t>
  </si>
  <si>
    <t>ASHLEY, AR (3)</t>
  </si>
  <si>
    <t>ARKANSAS, AR (1)</t>
  </si>
  <si>
    <t>ALCORN, MS (3)</t>
  </si>
  <si>
    <t>ANDERSON, TX (1)</t>
  </si>
  <si>
    <t>ADAIR, KY (1)</t>
  </si>
  <si>
    <t>ALCONA, MI (1)</t>
  </si>
  <si>
    <t>ADAMS, WI (1)</t>
  </si>
  <si>
    <t>ADAMS, IL (1)</t>
  </si>
  <si>
    <t>AITKIN, MN (1)</t>
  </si>
  <si>
    <t>ALLAMAKEE, IA (5)</t>
  </si>
  <si>
    <t>ADAIR, MO (1)</t>
  </si>
  <si>
    <t>ADAIR, IA (1)</t>
  </si>
  <si>
    <t>BARRY, MO (9)</t>
  </si>
  <si>
    <t>ADAIR, OK (1)</t>
  </si>
  <si>
    <t>CARTER, OK (19)</t>
  </si>
  <si>
    <t>CHEROKEE, OK (21)</t>
  </si>
  <si>
    <t>ALFALFA, OK (3)</t>
  </si>
  <si>
    <t>ALLEN, KS (1)</t>
  </si>
  <si>
    <t>BUTLER, KS (15)</t>
  </si>
  <si>
    <t>BARBER, KS (7)</t>
  </si>
  <si>
    <t>ADAMS, NE (1)</t>
  </si>
  <si>
    <t>BARTON, KS (9)</t>
  </si>
  <si>
    <t>ARTHUR, NE (5)</t>
  </si>
  <si>
    <t>ADAMS, ND (1)</t>
  </si>
  <si>
    <t>ATOKA, OK (5)</t>
  </si>
  <si>
    <t>BANDERA, TX (19)</t>
  </si>
  <si>
    <t>BLANCO, TX (31)</t>
  </si>
  <si>
    <t>BOSQUE, TX (35)</t>
  </si>
  <si>
    <t>CLAY, TX (77)</t>
  </si>
  <si>
    <t>ARCHER, TX (9)</t>
  </si>
  <si>
    <t>ANDREWS, TX (3)</t>
  </si>
  <si>
    <t>ARMSTRONG, TX (11)</t>
  </si>
  <si>
    <t>HARDING, NM (21)</t>
  </si>
  <si>
    <t>BENT, CO (11)</t>
  </si>
  <si>
    <t>COLFAX, NM (7)</t>
  </si>
  <si>
    <t>BERNALILLO, NM (1)</t>
  </si>
  <si>
    <t>DONA ANA, NM (13)</t>
  </si>
  <si>
    <t>COCHISE, AZ (3)</t>
  </si>
  <si>
    <t>CATRON, NM (3)</t>
  </si>
  <si>
    <t>CASCADE, MT (13)</t>
  </si>
  <si>
    <t>FLATHEAD, MT (29)</t>
  </si>
  <si>
    <t>BEAVERHEAD, MT (1)</t>
  </si>
  <si>
    <t>BEAR LAKE, ID (7)</t>
  </si>
  <si>
    <t>BEAVER, UT (1)</t>
  </si>
  <si>
    <t>BLAINE, MT (5)</t>
  </si>
  <si>
    <t>BIG HORN, MT (3)</t>
  </si>
  <si>
    <t>BIG HORN, WY (3)</t>
  </si>
  <si>
    <t>TETON, WY (39)</t>
  </si>
  <si>
    <t>FREMONT, WY (13)</t>
  </si>
  <si>
    <t>ALBANY, WY (1)</t>
  </si>
  <si>
    <t>ADAMS, CO (1)</t>
  </si>
  <si>
    <t>GRAND, CO (49)</t>
  </si>
  <si>
    <t>PARK, CO (93)</t>
  </si>
  <si>
    <t>CHAFFEE, CO (15)</t>
  </si>
  <si>
    <t>ALAMOSA, CO (3)</t>
  </si>
  <si>
    <t>HINSDALE, CO (53)</t>
  </si>
  <si>
    <t>CARBON, UT (7)</t>
  </si>
  <si>
    <t>ARCHULETA, CO (7)</t>
  </si>
  <si>
    <t>DOLORES, CO (33)</t>
  </si>
  <si>
    <t>APACHE, AZ (1)</t>
  </si>
  <si>
    <t>DELTA, CO (29)</t>
  </si>
  <si>
    <t>CHELAN, WA (7)</t>
  </si>
  <si>
    <t>ADAMS, WA (1)</t>
  </si>
  <si>
    <t>BENEWAH, ID (9)</t>
  </si>
  <si>
    <t>ADA, ID (1)</t>
  </si>
  <si>
    <t>DESCHUTES, OR (17)</t>
  </si>
  <si>
    <t>BOX ELDER, UT (3)</t>
  </si>
  <si>
    <t>CACHE, UT (5)</t>
  </si>
  <si>
    <t>COCONINO, AZ (5)</t>
  </si>
  <si>
    <t>SAN BERNARDINO, CA (71)</t>
  </si>
  <si>
    <t>IMPERIAL, CA (25)</t>
  </si>
  <si>
    <t>ALPINE, CA (3)</t>
  </si>
  <si>
    <t>WHATCOM, WA (73)</t>
  </si>
  <si>
    <t>ISLAND, WA (29)</t>
  </si>
  <si>
    <t>BENTON, OR (3)</t>
  </si>
  <si>
    <t>DEL NORTE, CA (15)</t>
  </si>
  <si>
    <t>HUMBOLDT, CA (23)</t>
  </si>
  <si>
    <t>ALAMEDA, CA (1)</t>
  </si>
  <si>
    <t>BUTTE, CA (7)</t>
  </si>
  <si>
    <t>MARIN, CA (41)</t>
  </si>
  <si>
    <t>MONTEREY, CA (53)</t>
  </si>
  <si>
    <t>FRESNO, CA (19)</t>
  </si>
  <si>
    <t>SANTA BARBARA, CA (83)</t>
  </si>
  <si>
    <t>VENTURA, CA (111)</t>
  </si>
  <si>
    <t>LOS ANGELES, CA (37)</t>
  </si>
  <si>
    <t>SAN DIEGO, CA (73)</t>
  </si>
  <si>
    <t>ATLIN, AK (15)</t>
  </si>
  <si>
    <t>BERING GLACIER, AK (33)</t>
  </si>
  <si>
    <t>GULKANA, AK (99)</t>
  </si>
  <si>
    <t>AFOGNAK, AK (3)</t>
  </si>
  <si>
    <t>CHIGNIK, AK (61)</t>
  </si>
  <si>
    <t>BEAVER, AK (27)</t>
  </si>
  <si>
    <t>BAIRD INLET, AK (19)</t>
  </si>
  <si>
    <t>BRISTOL BAY, AK (49)</t>
  </si>
  <si>
    <t>KOTZEBUE, AK (143)</t>
  </si>
  <si>
    <t>BIG DELTA, AK (39)</t>
  </si>
  <si>
    <t>AMBLER RIVER, AK (5)</t>
  </si>
  <si>
    <t>CHANDLER LAKE, AK (57)</t>
  </si>
  <si>
    <t>POINT LAY, AK (207)</t>
  </si>
  <si>
    <t>BARROW, AK (23)</t>
  </si>
  <si>
    <t>KODIAK ISLAND, AK (150)</t>
  </si>
  <si>
    <t>ANDROSCOGGIN, ME (1)</t>
  </si>
  <si>
    <t>ESSEX, NY (31)</t>
  </si>
  <si>
    <t>AIKEN, SC (3)</t>
  </si>
  <si>
    <t>ATKINSON, GA (3)</t>
  </si>
  <si>
    <t>BAKER, FL (3)</t>
  </si>
  <si>
    <t>ADAMS, PA (1)</t>
  </si>
  <si>
    <t>ASHLAND, OH (5)</t>
  </si>
  <si>
    <t>ALLEGANY, NY (3)</t>
  </si>
  <si>
    <t>CHICKASAW, MS (17)</t>
  </si>
  <si>
    <t>AMITE, MS (5)</t>
  </si>
  <si>
    <t>ALLEN, LA (3)</t>
  </si>
  <si>
    <t>BIENVILLE, LA (13)</t>
  </si>
  <si>
    <t>BOLIVAR, MS (11)</t>
  </si>
  <si>
    <t>BALLARD, KY (7)</t>
  </si>
  <si>
    <t>ANGELINA, TX (5)</t>
  </si>
  <si>
    <t>ADAMS, IN (1)</t>
  </si>
  <si>
    <t>ALGER, MI (3)</t>
  </si>
  <si>
    <t>ASHLAND, WI (3)</t>
  </si>
  <si>
    <t>ALEXANDER, IL (3)</t>
  </si>
  <si>
    <t>ANOKA, MN (3)</t>
  </si>
  <si>
    <t>APPANOOSE, IA (7)</t>
  </si>
  <si>
    <t>AUDRAIN, MO (7)</t>
  </si>
  <si>
    <t>ADAMS, IA (3)</t>
  </si>
  <si>
    <t>BAXTER, AR (5)</t>
  </si>
  <si>
    <t>CLEBURNE, AR (23)</t>
  </si>
  <si>
    <t>COMANCHE, OK (31)</t>
  </si>
  <si>
    <t>CLEVELAND, OK (27)</t>
  </si>
  <si>
    <t>BACA, CO (9)</t>
  </si>
  <si>
    <t>BARTON, MO (11)</t>
  </si>
  <si>
    <t>CASS, NE (25)</t>
  </si>
  <si>
    <t>HARPER, KS (77)</t>
  </si>
  <si>
    <t>ANTELOPE, NE (3)</t>
  </si>
  <si>
    <t>DECATUR, KS (39)</t>
  </si>
  <si>
    <t>BOX BUTTE, NE (13)</t>
  </si>
  <si>
    <t>BARNES, ND (3)</t>
  </si>
  <si>
    <t>BELL, TX (27)</t>
  </si>
  <si>
    <t>KENDALL, TX (259)</t>
  </si>
  <si>
    <t>BURNET, TX (53)</t>
  </si>
  <si>
    <t>CORYELL, TX (99)</t>
  </si>
  <si>
    <t>DENTON, TX (121)</t>
  </si>
  <si>
    <t>BAYLOR, TX (23)</t>
  </si>
  <si>
    <t>BAILEY, TX (17)</t>
  </si>
  <si>
    <t>BRISCOE, TX (45)</t>
  </si>
  <si>
    <t>UNION, NM (59)</t>
  </si>
  <si>
    <t>CHEYENNE, CO (17)</t>
  </si>
  <si>
    <t>CUSTER, CO (27)</t>
  </si>
  <si>
    <t>SANTA FE, NM (49)</t>
  </si>
  <si>
    <t>EL PASO, TX (141)</t>
  </si>
  <si>
    <t>HIDALGO, NM (23)</t>
  </si>
  <si>
    <t>GILA, AZ (7)</t>
  </si>
  <si>
    <t>CHOUTEAU, MT (15)</t>
  </si>
  <si>
    <t>LEWIS AND CLARK, MT (49)</t>
  </si>
  <si>
    <t>BROADWATER, MT (7)</t>
  </si>
  <si>
    <t>BONNEVILLE, ID (19)</t>
  </si>
  <si>
    <t>CLARK, NV (3)</t>
  </si>
  <si>
    <t>FERGUS, MT (27)</t>
  </si>
  <si>
    <t>CAMPBELL, WY (5)</t>
  </si>
  <si>
    <t>CARBON, MT (9)</t>
  </si>
  <si>
    <t>NATRONA, WY (25)</t>
  </si>
  <si>
    <t>CARBON, WY (7)</t>
  </si>
  <si>
    <t>ARAPAHOE, CO (5)</t>
  </si>
  <si>
    <t>JACKSON, CO (57)</t>
  </si>
  <si>
    <t>CLEAR CREEK, CO (19)</t>
  </si>
  <si>
    <t>CONEJOS, CO (21)</t>
  </si>
  <si>
    <t>MINERAL, CO (79)</t>
  </si>
  <si>
    <t>DAGGETT, UT (9)</t>
  </si>
  <si>
    <t>CIBOLA, NM (6)</t>
  </si>
  <si>
    <t>EMERY, UT (15)</t>
  </si>
  <si>
    <t>NAVAJO, AZ (17)</t>
  </si>
  <si>
    <t>GARFIELD, CO (45)</t>
  </si>
  <si>
    <t>FERRY, WA (19)</t>
  </si>
  <si>
    <t>ASOTIN, WA (3)</t>
  </si>
  <si>
    <t>BOISE, ID (15)</t>
  </si>
  <si>
    <t>ADAMS, ID (3)</t>
  </si>
  <si>
    <t>HARNEY, OR (25)</t>
  </si>
  <si>
    <t>CARSON CITY, NV (510)</t>
  </si>
  <si>
    <t>DAVIS, UT (11)</t>
  </si>
  <si>
    <t>KANE, UT (25)</t>
  </si>
  <si>
    <t>RIVERSIDE, CA (65)</t>
  </si>
  <si>
    <t>AMADOR, CA (5)</t>
  </si>
  <si>
    <t>KING, WA (33)</t>
  </si>
  <si>
    <t>CLACKAMAS, OR (5)</t>
  </si>
  <si>
    <t>JACKSON, OR (29)</t>
  </si>
  <si>
    <t>LAKE, CA (33)</t>
  </si>
  <si>
    <t>COLUSA, CA (11)</t>
  </si>
  <si>
    <t>SAN FRANCISCO, CA (75)</t>
  </si>
  <si>
    <t>SAN LUIS OBISPO, CA (79)</t>
  </si>
  <si>
    <t>KERN, CA (29)</t>
  </si>
  <si>
    <t>ORANGE, CA (59)</t>
  </si>
  <si>
    <t>BRADFIELD CANAL, AK (47)</t>
  </si>
  <si>
    <t>CORDOVA, AK (69)</t>
  </si>
  <si>
    <t>MCCARTHY, AK (159)</t>
  </si>
  <si>
    <t>ANCHORAGE, AK (9)</t>
  </si>
  <si>
    <t>KARLUK, AK (129)</t>
  </si>
  <si>
    <t>BETTLES, AK (37)</t>
  </si>
  <si>
    <t>BENDELEBEN, AK (31)</t>
  </si>
  <si>
    <t>COLD BAY, AK (93)</t>
  </si>
  <si>
    <t>SELAWIK, AK (229)</t>
  </si>
  <si>
    <t>EAGLE, AK (81)</t>
  </si>
  <si>
    <t>ARCTIC, AK (11)</t>
  </si>
  <si>
    <t>DE LONG MOUNTAINS, AK (73)</t>
  </si>
  <si>
    <t>UTUKOK RIVER, AK (297)</t>
  </si>
  <si>
    <t>BARTER ISLAND, AK (25)</t>
  </si>
  <si>
    <t>AROOSTOOK, ME (3)</t>
  </si>
  <si>
    <t>FRANKLIN, NY (33)</t>
  </si>
  <si>
    <t>ALLENDALE, SC (5)</t>
  </si>
  <si>
    <t>BACON, GA (5)</t>
  </si>
  <si>
    <t>BRADFORD, FL (7)</t>
  </si>
  <si>
    <t>ALAMANCE, NC (1)</t>
  </si>
  <si>
    <t>ASHTABULA, OH (7)</t>
  </si>
  <si>
    <t>ALLEGHANY, VA (5)</t>
  </si>
  <si>
    <t>CHOCTAW, MS (19)</t>
  </si>
  <si>
    <t>ATTALA, MS (7)</t>
  </si>
  <si>
    <t>ARANSAS, TX (7)</t>
  </si>
  <si>
    <t>BOSSIER, LA (15)</t>
  </si>
  <si>
    <t>CLEVELAND, AR (25)</t>
  </si>
  <si>
    <t>BENTON, MS (9)</t>
  </si>
  <si>
    <t>BOWIE, TX (37)</t>
  </si>
  <si>
    <t>ADAMS, OH (1)</t>
  </si>
  <si>
    <t>ALLEGAN, MI (5)</t>
  </si>
  <si>
    <t>BARAGA, MI (13)</t>
  </si>
  <si>
    <t>BARTHOLOMEW, IN (5)</t>
  </si>
  <si>
    <t>AURORA, SD (3)</t>
  </si>
  <si>
    <t>AUDUBON, IA (9)</t>
  </si>
  <si>
    <t>CLARK, MO (45)</t>
  </si>
  <si>
    <t>ANDERSON, KS (3)</t>
  </si>
  <si>
    <t>BENTON, AR (7)</t>
  </si>
  <si>
    <t>COAL, OK (29)</t>
  </si>
  <si>
    <t>COOKE, TX (97)</t>
  </si>
  <si>
    <t>CRAIG, OK (35)</t>
  </si>
  <si>
    <t>BEAVER, OK (7)</t>
  </si>
  <si>
    <t>BOURBON, KS (11)</t>
  </si>
  <si>
    <t>CHASE, KS (17)</t>
  </si>
  <si>
    <t>HARVEY, KS (79)</t>
  </si>
  <si>
    <t>BLAINE, NE (9)</t>
  </si>
  <si>
    <t>ELLIS, KS (51)</t>
  </si>
  <si>
    <t>CHASE, NE (29)</t>
  </si>
  <si>
    <t>BENSON, ND (5)</t>
  </si>
  <si>
    <t>BEXAR, TX (29)</t>
  </si>
  <si>
    <t>KERR, TX (265)</t>
  </si>
  <si>
    <t>GILLESPIE, TX (171)</t>
  </si>
  <si>
    <t>ERATH, TX (143)</t>
  </si>
  <si>
    <t>JACK, TX (237)</t>
  </si>
  <si>
    <t>BROWN, TX (49)</t>
  </si>
  <si>
    <t>BORDEN, TX (33)</t>
  </si>
  <si>
    <t>CASTRO, TX (69)</t>
  </si>
  <si>
    <t>CHEYENNE, KS (23)</t>
  </si>
  <si>
    <t>HUERFANO, CO (55)</t>
  </si>
  <si>
    <t>TORRANCE, NM (57)</t>
  </si>
  <si>
    <t>LINCOLN, NM (27)</t>
  </si>
  <si>
    <t>GRAHAM, AZ (9)</t>
  </si>
  <si>
    <t>GLACIER, MT (35)</t>
  </si>
  <si>
    <t>DEER LODGE, MT (23)</t>
  </si>
  <si>
    <t>CARIBOU, ID (29)</t>
  </si>
  <si>
    <t>IRON, UT (21)</t>
  </si>
  <si>
    <t>GOLDEN VALLEY, MT (37)</t>
  </si>
  <si>
    <t>CARTER, MT (11)</t>
  </si>
  <si>
    <t>HOT SPRINGS, WY (17)</t>
  </si>
  <si>
    <t>MOFFAT, CO (81)</t>
  </si>
  <si>
    <t>BANNER, NE (7)</t>
  </si>
  <si>
    <t>EAGLE, CO (37)</t>
  </si>
  <si>
    <t>COSTILLA, CO (23)</t>
  </si>
  <si>
    <t>OURAY, CO (91)</t>
  </si>
  <si>
    <t>DUCHESNE, UT (13)</t>
  </si>
  <si>
    <t>LA PLATA, CO (67)</t>
  </si>
  <si>
    <t>GARFIELD, UT (17)</t>
  </si>
  <si>
    <t>GUNNISON, CO (51)</t>
  </si>
  <si>
    <t>OKANOGAN, WA (47)</t>
  </si>
  <si>
    <t>BENTON, WA (5)</t>
  </si>
  <si>
    <t>BONNER, ID (17)</t>
  </si>
  <si>
    <t>BAKER, OR (1)</t>
  </si>
  <si>
    <t>KLAMATH, OR (35)</t>
  </si>
  <si>
    <t>CASSIA, ID (31)</t>
  </si>
  <si>
    <t>PIUTE, UT (31)</t>
  </si>
  <si>
    <t>MOHAVE, AZ (15)</t>
  </si>
  <si>
    <t>CALAVERAS, CA (9)</t>
  </si>
  <si>
    <t>KITSAP, WA (35)</t>
  </si>
  <si>
    <t>CLALLAM, WA (9)</t>
  </si>
  <si>
    <t>JOSEPHINE, OR (33)</t>
  </si>
  <si>
    <t>MENDOCINO, CA (45)</t>
  </si>
  <si>
    <t>CONTRA COSTA, CA (13)</t>
  </si>
  <si>
    <t>SAN MATEO, CA (81)</t>
  </si>
  <si>
    <t>KINGS, CA (31)</t>
  </si>
  <si>
    <t>CRAIG, AK (71)</t>
  </si>
  <si>
    <t>ICY BAY, AK (115)</t>
  </si>
  <si>
    <t>SEWARD, AK (233)</t>
  </si>
  <si>
    <t>BLYING SOUND, AK (45)</t>
  </si>
  <si>
    <t>MT. KATMAI, AK (175)</t>
  </si>
  <si>
    <t>BLACK RIVER, AK (43)</t>
  </si>
  <si>
    <t>BETHEL, AK (35)</t>
  </si>
  <si>
    <t>NAKNEK, AK (185)</t>
  </si>
  <si>
    <t>SHISHMAREF, AK (235)</t>
  </si>
  <si>
    <t>FAIRBANKS, AK (83)</t>
  </si>
  <si>
    <t>BAIRD MOUNTAINS, AK (21)</t>
  </si>
  <si>
    <t>HOWARD PASS, AK (111)</t>
  </si>
  <si>
    <t>BEECHEY POINT, AK (29)</t>
  </si>
  <si>
    <t>BELKNAP, NH (1)</t>
  </si>
  <si>
    <t>FULTON, NY (35)</t>
  </si>
  <si>
    <t>ANNE ARUNDEL, MD (3)</t>
  </si>
  <si>
    <t>BAKER, GA (7)</t>
  </si>
  <si>
    <t>BREVARD, FL (9)</t>
  </si>
  <si>
    <t>ALBEMARLE, VA (3)</t>
  </si>
  <si>
    <t>ATHENS, OH (9)</t>
  </si>
  <si>
    <t>ALLEGHENY, PA (3)</t>
  </si>
  <si>
    <t>CLAY, MS (25)</t>
  </si>
  <si>
    <t>AUTAUGA, AL (1)</t>
  </si>
  <si>
    <t>ASCENSION, LA (5)</t>
  </si>
  <si>
    <t>BRADLEY, AR (11)</t>
  </si>
  <si>
    <t>COAHOMA, MS (27)</t>
  </si>
  <si>
    <t>CALLOWAY, KY (35)</t>
  </si>
  <si>
    <t>CAMP, TX (63)</t>
  </si>
  <si>
    <t>ALLEN, KY (3)</t>
  </si>
  <si>
    <t>ALLEN, IN (3)</t>
  </si>
  <si>
    <t>BARRON, WI (5)</t>
  </si>
  <si>
    <t>BENTON, IN (7)</t>
  </si>
  <si>
    <t>BEADLE, SD (5)</t>
  </si>
  <si>
    <t>BENTON, IA (11)</t>
  </si>
  <si>
    <t>KNOX, MO (103)</t>
  </si>
  <si>
    <t>ANDREW, MO (3)</t>
  </si>
  <si>
    <t>BENTON, MO (15)</t>
  </si>
  <si>
    <t>CONWAY, AR (29)</t>
  </si>
  <si>
    <t>COTTON, OK (33)</t>
  </si>
  <si>
    <t>CREEK, OK (37)</t>
  </si>
  <si>
    <t>BECKHAM, OK (9)</t>
  </si>
  <si>
    <t>CEDAR, MO (39)</t>
  </si>
  <si>
    <t>COWLEY, KS (35)</t>
  </si>
  <si>
    <t>KINGMAN, KS (95)</t>
  </si>
  <si>
    <t>BOONE, NE (11)</t>
  </si>
  <si>
    <t>ELLSWORTH, KS (53)</t>
  </si>
  <si>
    <t>CHERRY, NE (31)</t>
  </si>
  <si>
    <t>BILLINGS, ND (7)</t>
  </si>
  <si>
    <t>BRYAN, OK (13)</t>
  </si>
  <si>
    <t>REAL, TX (385)</t>
  </si>
  <si>
    <t>LLANO, TX (299)</t>
  </si>
  <si>
    <t>HAMILTON, TX (193)</t>
  </si>
  <si>
    <t>MONTAGUE, TX (337)</t>
  </si>
  <si>
    <t>CALLAHAN, TX (59)</t>
  </si>
  <si>
    <t>BREWSTER, TX (43)</t>
  </si>
  <si>
    <t>CHILDRESS, TX (75)</t>
  </si>
  <si>
    <t>KIOWA, CO (61)</t>
  </si>
  <si>
    <t>LAS ANIMAS, CO (71)</t>
  </si>
  <si>
    <t>OTERO, NM (35)</t>
  </si>
  <si>
    <t>GRANT, NM (17)</t>
  </si>
  <si>
    <t>HILL, MT (41)</t>
  </si>
  <si>
    <t>GALLATIN, MT (31)</t>
  </si>
  <si>
    <t>CLARK, ID (33)</t>
  </si>
  <si>
    <t>JUAB, UT (23)</t>
  </si>
  <si>
    <t>MUSSELSHELL, MT (65)</t>
  </si>
  <si>
    <t>CONVERSE, WY (9)</t>
  </si>
  <si>
    <t>PARK, WY (29)</t>
  </si>
  <si>
    <t>ROUTT, CO (107)</t>
  </si>
  <si>
    <t>BOULDER, CO (13)</t>
  </si>
  <si>
    <t>LAKE, CO (65)</t>
  </si>
  <si>
    <t>RIO GRANDE, CO (105)</t>
  </si>
  <si>
    <t>SAN JUAN, CO (111)</t>
  </si>
  <si>
    <t>UINTAH, UT (47)</t>
  </si>
  <si>
    <t>LOS ALAMOS, NM (28)</t>
  </si>
  <si>
    <t>GRAND, UT (19)</t>
  </si>
  <si>
    <t>MESA, CO (77)</t>
  </si>
  <si>
    <t>PEND OREILLE, WA (51)</t>
  </si>
  <si>
    <t>COLUMBIA, WA (13)</t>
  </si>
  <si>
    <t>BOUNDARY, ID (21)</t>
  </si>
  <si>
    <t>BANNOCK, ID (5)</t>
  </si>
  <si>
    <t>LAKE, OR (37)</t>
  </si>
  <si>
    <t>CHURCHILL, NV (1)</t>
  </si>
  <si>
    <t>SALT LAKE, UT (35)</t>
  </si>
  <si>
    <t>EL DORADO, CA (17)</t>
  </si>
  <si>
    <t>MASON, WA (45)</t>
  </si>
  <si>
    <t>CLARK, WA (11)</t>
  </si>
  <si>
    <t>SHASTA, CA (89)</t>
  </si>
  <si>
    <t>NAPA, CA (55)</t>
  </si>
  <si>
    <t>GLENN, CA (21)</t>
  </si>
  <si>
    <t>SANTA CRUZ, CA (87)</t>
  </si>
  <si>
    <t>MADERA, CA (39)</t>
  </si>
  <si>
    <t>DIXON ENTRANCE, AK (79)</t>
  </si>
  <si>
    <t>MT. ST. ELIAS, AK (181)</t>
  </si>
  <si>
    <t>TALKEETNA MTS., AK (269)</t>
  </si>
  <si>
    <t>ILIAMNA, AK (121)</t>
  </si>
  <si>
    <t>STEPOVAK BAY, AK (251)</t>
  </si>
  <si>
    <t>CHARLEY RIVER, AK (59)</t>
  </si>
  <si>
    <t>BLACK, AK (41)</t>
  </si>
  <si>
    <t>NUSHAGAK BAY, AK (197)</t>
  </si>
  <si>
    <t>HEALY, AK (105)</t>
  </si>
  <si>
    <t>CHANDALAR, AK (55)</t>
  </si>
  <si>
    <t>KILLIK RIVER, AK (137)</t>
  </si>
  <si>
    <t>DEMARCATION POINT, AK (75)</t>
  </si>
  <si>
    <t>BENNINGTON, VT (3)</t>
  </si>
  <si>
    <t>HAMILTON, NY (41)</t>
  </si>
  <si>
    <t>ANSON, NC (7)</t>
  </si>
  <si>
    <t>BARBOUR, AL (5)</t>
  </si>
  <si>
    <t>BROWARD, FL (11)</t>
  </si>
  <si>
    <t>ALEXANDER, NC (3)</t>
  </si>
  <si>
    <t>BLEDSOE, TN (7)</t>
  </si>
  <si>
    <t>ANDERSON, TN (1)</t>
  </si>
  <si>
    <t>COLBERT, AL (33)</t>
  </si>
  <si>
    <t>BALDWIN, AL (3)</t>
  </si>
  <si>
    <t>ASSUMPTION, LA (7)</t>
  </si>
  <si>
    <t>CADDO, LA (17)</t>
  </si>
  <si>
    <t>DESHA, AR (41)</t>
  </si>
  <si>
    <t>CARLISLE, KY (39)</t>
  </si>
  <si>
    <t>CASS, TX (67)</t>
  </si>
  <si>
    <t>ALLEN, OH (3)</t>
  </si>
  <si>
    <t>ALPENA, MI (7)</t>
  </si>
  <si>
    <t>BAYFIELD, WI (7)</t>
  </si>
  <si>
    <t>BOND, IL (5)</t>
  </si>
  <si>
    <t>BECKER, MN (5)</t>
  </si>
  <si>
    <t>BLACK HAWK, IA (13)</t>
  </si>
  <si>
    <t>LEWIS, MO (111)</t>
  </si>
  <si>
    <t>ATCHISON, KS (5)</t>
  </si>
  <si>
    <t>BOLLINGER, MO (17)</t>
  </si>
  <si>
    <t>CRAWFORD, AR (33)</t>
  </si>
  <si>
    <t>GARVIN, OK (49)</t>
  </si>
  <si>
    <t>DELAWARE, OK (41)</t>
  </si>
  <si>
    <t>BLAINE, OK (11)</t>
  </si>
  <si>
    <t>CHAUTAUQUA, KS (19)</t>
  </si>
  <si>
    <t>DOUGLAS, NE (55)</t>
  </si>
  <si>
    <t>MARION, KS (115)</t>
  </si>
  <si>
    <t>BOYD, NE (15)</t>
  </si>
  <si>
    <t>GRAHAM, KS (65)</t>
  </si>
  <si>
    <t>DAWES, NE (45)</t>
  </si>
  <si>
    <t>BOTTINEAU, ND (9)</t>
  </si>
  <si>
    <t>CHOCTAW, OK (23)</t>
  </si>
  <si>
    <t>MASON, TX (319)</t>
  </si>
  <si>
    <t>HOOD, TX (221)</t>
  </si>
  <si>
    <t>PARKER, TX (367)</t>
  </si>
  <si>
    <t>COLEMAN, TX (83)</t>
  </si>
  <si>
    <t>CHAVES, NM (5)</t>
  </si>
  <si>
    <t>CIMARRON, OK (25)</t>
  </si>
  <si>
    <t>KIT CARSON, CO (63)</t>
  </si>
  <si>
    <t>MORA, NM (33)</t>
  </si>
  <si>
    <t>SIERRA, NM (51)</t>
  </si>
  <si>
    <t>GREENLEE, AZ (11)</t>
  </si>
  <si>
    <t>JUDITH BASIN, MT (45)</t>
  </si>
  <si>
    <t>GRANITE, MT (39)</t>
  </si>
  <si>
    <t>FREMONT, ID (43)</t>
  </si>
  <si>
    <t>LINCOLN, NV (17)</t>
  </si>
  <si>
    <t>PETROLEUM, MT (69)</t>
  </si>
  <si>
    <t>CROOK, WY (11)</t>
  </si>
  <si>
    <t>WASHAKIE, WY (43)</t>
  </si>
  <si>
    <t>SUBLETTE, WY (35)</t>
  </si>
  <si>
    <t>BROOMFIELD, CO (14)</t>
  </si>
  <si>
    <t>SUMMIT, CO (117)</t>
  </si>
  <si>
    <t>SAGUACHE, CO (109)</t>
  </si>
  <si>
    <t>WASATCH, UT (51)</t>
  </si>
  <si>
    <t>MC KINLEY, NM (31)</t>
  </si>
  <si>
    <t>MONTEZUMA, CO (83)</t>
  </si>
  <si>
    <t>PITKIN, CO (97)</t>
  </si>
  <si>
    <t>SAN JUAN, WA (55)</t>
  </si>
  <si>
    <t>CROOK, OR (13)</t>
  </si>
  <si>
    <t>CLEARWATER, ID (35)</t>
  </si>
  <si>
    <t>BINGHAM, ID (11)</t>
  </si>
  <si>
    <t>LASSEN, CA (35)</t>
  </si>
  <si>
    <t>DOUGLAS, NV (5)</t>
  </si>
  <si>
    <t>SANPETE, UT (39)</t>
  </si>
  <si>
    <t>MARIPOSA, CA (43)</t>
  </si>
  <si>
    <t>PIERCE, WA (53)</t>
  </si>
  <si>
    <t>CLATSOP, OR (7)</t>
  </si>
  <si>
    <t>SISKIYOU, CA (93)</t>
  </si>
  <si>
    <t>SANTA CLARA, CA (85)</t>
  </si>
  <si>
    <t>SACRAMENTO, CA (67)</t>
  </si>
  <si>
    <t>MERCED, CA (47)</t>
  </si>
  <si>
    <t>FAIRWEATHER, AK (85)</t>
  </si>
  <si>
    <t>YAKUTAT, AK (305)</t>
  </si>
  <si>
    <t>VALDEZ, AK (299)</t>
  </si>
  <si>
    <t>KENAI PENINSULA, AK (609)</t>
  </si>
  <si>
    <t>SUTWIK ISLAND, AK (261)</t>
  </si>
  <si>
    <t>CHRISTIAN, AK (63)</t>
  </si>
  <si>
    <t>CANDLE, AK (51)</t>
  </si>
  <si>
    <t>PORT MOLLER, AK (211)</t>
  </si>
  <si>
    <t>KANTIAHNA RVR., AK (127)</t>
  </si>
  <si>
    <t>PHIL. SMITH MT., AK (203)</t>
  </si>
  <si>
    <t>MISHEGUK MTN., AK (171)</t>
  </si>
  <si>
    <t>FLAXMAN ISLAND, AK (89)</t>
  </si>
  <si>
    <t>BERKSHIRE, MA (3)</t>
  </si>
  <si>
    <t>HERKIMER, NY (43)</t>
  </si>
  <si>
    <t>ARLINGTON, VA (13)</t>
  </si>
  <si>
    <t>BAY, FL (5)</t>
  </si>
  <si>
    <t>CHARLOTTE, FL (15)</t>
  </si>
  <si>
    <t>ALEXANDRIA CITY, VA (510)</t>
  </si>
  <si>
    <t>BOONE, WV (5)</t>
  </si>
  <si>
    <t>ARMSTRONG, PA (5)</t>
  </si>
  <si>
    <t>CULLMAN, AL (43)</t>
  </si>
  <si>
    <t>BULLOCK, AL (11)</t>
  </si>
  <si>
    <t>ATASCOSA, TX (13)</t>
  </si>
  <si>
    <t>CALDWELL, LA (21)</t>
  </si>
  <si>
    <t>DREW, AR (43)</t>
  </si>
  <si>
    <t>CARROLL, TN (17)</t>
  </si>
  <si>
    <t>CHEROKEE, TX (73)</t>
  </si>
  <si>
    <t>ANDERSON, KY (5)</t>
  </si>
  <si>
    <t>ANTRIM, MI (9)</t>
  </si>
  <si>
    <t>BOONE, IL (7)</t>
  </si>
  <si>
    <t>BRECKINRIDGE, KY (27)</t>
  </si>
  <si>
    <t>BELTRAMI, MN (7)</t>
  </si>
  <si>
    <t>BOONE, IA (15)</t>
  </si>
  <si>
    <t>LINCOLN, MO (113)</t>
  </si>
  <si>
    <t>ATCHISON, MO (5)</t>
  </si>
  <si>
    <t>BOONE, AR (9)</t>
  </si>
  <si>
    <t>FAULKNER, AR (45)</t>
  </si>
  <si>
    <t>GRAYSON, TX (181)</t>
  </si>
  <si>
    <t>HUGHES, OK (63)</t>
  </si>
  <si>
    <t>CADDO, OK (15)</t>
  </si>
  <si>
    <t>CHEROKEE, KS (21)</t>
  </si>
  <si>
    <t>GAGE, NE (67)</t>
  </si>
  <si>
    <t>MC PHERSON, KS (113)</t>
  </si>
  <si>
    <t>BROWN, NE (17)</t>
  </si>
  <si>
    <t>NORTON, KS (137)</t>
  </si>
  <si>
    <t>DAWSON, NE (47)</t>
  </si>
  <si>
    <t>BOWMAN, ND (11)</t>
  </si>
  <si>
    <t>CLARK, AR (19)</t>
  </si>
  <si>
    <t>MC CULLOCH, TX (307)</t>
  </si>
  <si>
    <t>JOHNSON, TX (251)</t>
  </si>
  <si>
    <t>WISE, TX (497)</t>
  </si>
  <si>
    <t>COMANCHE, TX (93)</t>
  </si>
  <si>
    <t>COCHRAN, TX (79)</t>
  </si>
  <si>
    <t>COLLINGSWORTH, TX (87)</t>
  </si>
  <si>
    <t>OTERO, CO (89)</t>
  </si>
  <si>
    <t>SOCORRO, NM (53)</t>
  </si>
  <si>
    <t>LA PAZ, AZ (12)</t>
  </si>
  <si>
    <t>LIBERTY, MT (51)</t>
  </si>
  <si>
    <t>JEFFERSON, MT (43)</t>
  </si>
  <si>
    <t>JEFFERSON, ID (51)</t>
  </si>
  <si>
    <t>MILLARD, UT (27)</t>
  </si>
  <si>
    <t>ROSEBUD, MT (87)</t>
  </si>
  <si>
    <t>CUSTER, MT (17)</t>
  </si>
  <si>
    <t>SWEETWATER, WY (37)</t>
  </si>
  <si>
    <t>CHEYENNE, NE (33)</t>
  </si>
  <si>
    <t>TAOS, NM (55)</t>
  </si>
  <si>
    <t>RIO ARRIBA, NM (39)</t>
  </si>
  <si>
    <t>MONTROSE, CO (85)</t>
  </si>
  <si>
    <t>RIO BLANCO, CO (103)</t>
  </si>
  <si>
    <t>SKAGIT, WA (57)</t>
  </si>
  <si>
    <t>DOUGLAS, WA (17)</t>
  </si>
  <si>
    <t>CUSTER, ID (37)</t>
  </si>
  <si>
    <t>BLAINE, ID (13)</t>
  </si>
  <si>
    <t>MODOC, CA (49)</t>
  </si>
  <si>
    <t>ELKO, NV (7)</t>
  </si>
  <si>
    <t>SEVIER, UT (41)</t>
  </si>
  <si>
    <t>NEVADA, CA (57)</t>
  </si>
  <si>
    <t>SNOHOMISH, WA (61)</t>
  </si>
  <si>
    <t>COLUMBIA, OR (9)</t>
  </si>
  <si>
    <t>TRINITY, CA (105)</t>
  </si>
  <si>
    <t>SONOMA, CA (97)</t>
  </si>
  <si>
    <t>SAN JOAQUIN, CA (77)</t>
  </si>
  <si>
    <t>SAN BENITO, CA (69)</t>
  </si>
  <si>
    <t>JUNEAU, AK (123)</t>
  </si>
  <si>
    <t>KENAI PENINSULA, AK (721)</t>
  </si>
  <si>
    <t>UGASHIK, AK (285)</t>
  </si>
  <si>
    <t>CIRCLE, AK (65)</t>
  </si>
  <si>
    <t>DILLINGHAM, AK (77)</t>
  </si>
  <si>
    <t>LIVENGOOD, AK (153)</t>
  </si>
  <si>
    <t>SURVEY PASS, AK (259)</t>
  </si>
  <si>
    <t>NOATAK, AK (187)</t>
  </si>
  <si>
    <t>HARRISON BAY, AK (103)</t>
  </si>
  <si>
    <t>BRISTOL, MA (5)</t>
  </si>
  <si>
    <t>ST LAWRENCE, NY (89)</t>
  </si>
  <si>
    <t>ATLANTIC, NJ (1)</t>
  </si>
  <si>
    <t>BEN HILL, GA (17)</t>
  </si>
  <si>
    <t>CITRUS, FL (17)</t>
  </si>
  <si>
    <t>ALLEGHANY, NC (5)</t>
  </si>
  <si>
    <t>BOYD, KY (19)</t>
  </si>
  <si>
    <t>AUGUSTA, VA (15)</t>
  </si>
  <si>
    <t>FAYETTE, AL (57)</t>
  </si>
  <si>
    <t>BUTLER, AL (13)</t>
  </si>
  <si>
    <t>AUSTIN, TX (15)</t>
  </si>
  <si>
    <t>CALHOUN, AR (13)</t>
  </si>
  <si>
    <t>JEFFERSON, AR (69)</t>
  </si>
  <si>
    <t>CHESTER, TN (23)</t>
  </si>
  <si>
    <t>DELTA, TX (119)</t>
  </si>
  <si>
    <t>AUGLAIZE, OH (11)</t>
  </si>
  <si>
    <t>ARENAC, MI (11)</t>
  </si>
  <si>
    <t>BROWN, WI (9)</t>
  </si>
  <si>
    <t>BROWN, IL (9)</t>
  </si>
  <si>
    <t>BENNETT, SD (7)</t>
  </si>
  <si>
    <t>BREMER, IA (17)</t>
  </si>
  <si>
    <t>MACON, MO (121)</t>
  </si>
  <si>
    <t>BATES, MO (13)</t>
  </si>
  <si>
    <t>BOONE, MO (19)</t>
  </si>
  <si>
    <t>FRANKLIN, AR (47)</t>
  </si>
  <si>
    <t>GREER, OK (55)</t>
  </si>
  <si>
    <t>KAY, OK (71)</t>
  </si>
  <si>
    <t>CANADIAN, OK (17)</t>
  </si>
  <si>
    <t>CRAWFORD, KS (37)</t>
  </si>
  <si>
    <t>GEARY, KS (61)</t>
  </si>
  <si>
    <t>RENO, KS (155)</t>
  </si>
  <si>
    <t>BUFFALO, NE (19)</t>
  </si>
  <si>
    <t>PAWNEE, KS (145)</t>
  </si>
  <si>
    <t>DUNDY, NE (57)</t>
  </si>
  <si>
    <t>BURKE, ND (13)</t>
  </si>
  <si>
    <t>COLLIN, TX (85)</t>
  </si>
  <si>
    <t>SAN SABA, TX (411)</t>
  </si>
  <si>
    <t>SOMERVELL, TX (425)</t>
  </si>
  <si>
    <t>EASTLAND, TX (133)</t>
  </si>
  <si>
    <t>COKE, TX (81)</t>
  </si>
  <si>
    <t>CURRY, NM (9)</t>
  </si>
  <si>
    <t>RAWLINS, KS (153)</t>
  </si>
  <si>
    <t>LUNA, NM (29)</t>
  </si>
  <si>
    <t>PONDERA, MT (73)</t>
  </si>
  <si>
    <t>LAKE, MT (47)</t>
  </si>
  <si>
    <t>LINCOLN, WY (23)</t>
  </si>
  <si>
    <t>UTAH, UT (49)</t>
  </si>
  <si>
    <t>STILLWATER, MT (95)</t>
  </si>
  <si>
    <t>CUSTER, SD (33)</t>
  </si>
  <si>
    <t>CROWLEY, CO (25)</t>
  </si>
  <si>
    <t>SAN JUAN, NM (45)</t>
  </si>
  <si>
    <t>SAN JUAN, UT (37)</t>
  </si>
  <si>
    <t>STEVENS, WA (65)</t>
  </si>
  <si>
    <t>FRANKLIN, WA (21)</t>
  </si>
  <si>
    <t>IDAHO, ID (49)</t>
  </si>
  <si>
    <t>BUTTE, ID (23)</t>
  </si>
  <si>
    <t>WASHOE, NV (31)</t>
  </si>
  <si>
    <t>ESMERALDA, NV (9)</t>
  </si>
  <si>
    <t>WEBER, UT (57)</t>
  </si>
  <si>
    <t>PLACER, CA (61)</t>
  </si>
  <si>
    <t>COOS, OR (11)</t>
  </si>
  <si>
    <t>SOLANO, CA (95)</t>
  </si>
  <si>
    <t>STANISLAUS, CA (99)</t>
  </si>
  <si>
    <t>KETCHIKAN, AK (135)</t>
  </si>
  <si>
    <t>KENAI PENINSULA, AK (733)</t>
  </si>
  <si>
    <t>COLEEN, AK (67)</t>
  </si>
  <si>
    <t>GOODNEWS BAY, AK (97)</t>
  </si>
  <si>
    <t>MCGRATH, AK (161)</t>
  </si>
  <si>
    <t>TABLE MTN., AK (263)</t>
  </si>
  <si>
    <t>POINT HOPE, AK (205)</t>
  </si>
  <si>
    <t>IKPIKPUK RVR., AK (119)</t>
  </si>
  <si>
    <t>BRISTOL, RI (1)</t>
  </si>
  <si>
    <t>WARREN, NY (113)</t>
  </si>
  <si>
    <t>BALTIMORE CITY, MD (510)</t>
  </si>
  <si>
    <t>BERRIEN, GA (19)</t>
  </si>
  <si>
    <t>CLAY, FL (19)</t>
  </si>
  <si>
    <t>AMELIA, VA (7)</t>
  </si>
  <si>
    <t>BREATHITT, KY (25)</t>
  </si>
  <si>
    <t>BARBOUR, WV (1)</t>
  </si>
  <si>
    <t>FRANKLIN, AL (59)</t>
  </si>
  <si>
    <t>CARROLL, MS (15)</t>
  </si>
  <si>
    <t>AVOYELLES, LA (9)</t>
  </si>
  <si>
    <t>CATAHOULA, LA (25)</t>
  </si>
  <si>
    <t>LINCOLN, AR (79)</t>
  </si>
  <si>
    <t>CLAY, AR (21)</t>
  </si>
  <si>
    <t>FALLS, TX (145)</t>
  </si>
  <si>
    <t>BARREN, KY (9)</t>
  </si>
  <si>
    <t>BARRY, MI (15)</t>
  </si>
  <si>
    <t>BUFFALO, WI (11)</t>
  </si>
  <si>
    <t>BROWN, IN (13)</t>
  </si>
  <si>
    <t>BENTON, MN (9)</t>
  </si>
  <si>
    <t>BUCHANAN, IA (19)</t>
  </si>
  <si>
    <t>MARION, MO (127)</t>
  </si>
  <si>
    <t>BROWN, KS (13)</t>
  </si>
  <si>
    <t>BUTLER, MO (23)</t>
  </si>
  <si>
    <t>HASKELL, OK (61)</t>
  </si>
  <si>
    <t>JEFFERSON, OK (67)</t>
  </si>
  <si>
    <t>LINCOLN, OK (81)</t>
  </si>
  <si>
    <t>CARSON, TX (65)</t>
  </si>
  <si>
    <t>ELK, KS (49)</t>
  </si>
  <si>
    <t>JOHNSON, NE (97)</t>
  </si>
  <si>
    <t>SEDGWICK, KS (173)</t>
  </si>
  <si>
    <t>BURT, NE (21)</t>
  </si>
  <si>
    <t>PHILLIPS, KS (147)</t>
  </si>
  <si>
    <t>FRONTIER, NE (63)</t>
  </si>
  <si>
    <t>BURLEIGH, ND (15)</t>
  </si>
  <si>
    <t>COMAL, TX (91)</t>
  </si>
  <si>
    <t>TARRANT, TX (439)</t>
  </si>
  <si>
    <t>LAMPASAS, TX (281)</t>
  </si>
  <si>
    <t>CONCHO, TX (95)</t>
  </si>
  <si>
    <t>DALLAM, TX (111)</t>
  </si>
  <si>
    <t>SHERMAN, KS (181)</t>
  </si>
  <si>
    <t>MARICOPA, AZ (13)</t>
  </si>
  <si>
    <t>TETON, MT (99)</t>
  </si>
  <si>
    <t>LINCOLN, MT (53)</t>
  </si>
  <si>
    <t>MADISON, ID (65)</t>
  </si>
  <si>
    <t>WASHINGTON, UT (53)</t>
  </si>
  <si>
    <t>SWEET GRASS, MT (97)</t>
  </si>
  <si>
    <t>FALL RIVER, SD (47)</t>
  </si>
  <si>
    <t>DENVER, CO (31)</t>
  </si>
  <si>
    <t>SANDOVAL, NM (43)</t>
  </si>
  <si>
    <t>SAN MIGUEL, CO (113)</t>
  </si>
  <si>
    <t>GARFIELD, WA (23)</t>
  </si>
  <si>
    <t>KOOTENAI, ID (55)</t>
  </si>
  <si>
    <t>CAMAS, ID (25)</t>
  </si>
  <si>
    <t>EUREKA, NV (11)</t>
  </si>
  <si>
    <t>PLUMAS, CA (63)</t>
  </si>
  <si>
    <t>COWLITZ, WA (15)</t>
  </si>
  <si>
    <t>SUTTER, CA (101)</t>
  </si>
  <si>
    <t>TULARE, CA (107)</t>
  </si>
  <si>
    <t>PETERSBURG, AK (201)</t>
  </si>
  <si>
    <t>KENAI PENINSULA, AK (831)</t>
  </si>
  <si>
    <t>FORT YUKON, AK (91)</t>
  </si>
  <si>
    <t>HAGEMEISTER ISLAND, AK (101)</t>
  </si>
  <si>
    <t>MEDFRA, AK (165)</t>
  </si>
  <si>
    <t>WISEMAN, AK (303)</t>
  </si>
  <si>
    <t>LOOKOUT RIDGE, AK (155)</t>
  </si>
  <si>
    <t>BRONX, NY (5)</t>
  </si>
  <si>
    <t>BAMBERG, SC (9)</t>
  </si>
  <si>
    <t>BIBB, GA (21)</t>
  </si>
  <si>
    <t>COLLIER, FL (21)</t>
  </si>
  <si>
    <t>AMHERST, VA (9)</t>
  </si>
  <si>
    <t>BRISTOL CITY, VA (520)</t>
  </si>
  <si>
    <t>BARTOW, GA (15)</t>
  </si>
  <si>
    <t>GREENE, AL (63)</t>
  </si>
  <si>
    <t>CHILTON, AL (21)</t>
  </si>
  <si>
    <t>BASTROP, TX (21)</t>
  </si>
  <si>
    <t>CHICOT, AR (17)</t>
  </si>
  <si>
    <t>SUNFLOWER, MS (133)</t>
  </si>
  <si>
    <t>CRAIGHEAD, AR (31)</t>
  </si>
  <si>
    <t>FRANKLIN, TX (159)</t>
  </si>
  <si>
    <t>BATH, KY (11)</t>
  </si>
  <si>
    <t>BAY, MI (17)</t>
  </si>
  <si>
    <t>BURNETT, WI (13)</t>
  </si>
  <si>
    <t>BUREAU, IL (11)</t>
  </si>
  <si>
    <t>BIG STONE, MN (11)</t>
  </si>
  <si>
    <t>BUENA VISTA, IA (21)</t>
  </si>
  <si>
    <t>MONROE, MO (137)</t>
  </si>
  <si>
    <t>BUCHANAN, MO (21)</t>
  </si>
  <si>
    <t>CALLAWAY, MO (27)</t>
  </si>
  <si>
    <t>INDEPENDENCE, AR (63)</t>
  </si>
  <si>
    <t>JOHNSTON, OK (69)</t>
  </si>
  <si>
    <t>LOGAN, OK (83)</t>
  </si>
  <si>
    <t>CLARK, KS (25)</t>
  </si>
  <si>
    <t>GREENWOOD, KS (73)</t>
  </si>
  <si>
    <t>MARSHALL, KS (117)</t>
  </si>
  <si>
    <t>SUMNER, KS (191)</t>
  </si>
  <si>
    <t>BUTLER, NE (23)</t>
  </si>
  <si>
    <t>PRATT, KS (151)</t>
  </si>
  <si>
    <t>FURNAS, NE (65)</t>
  </si>
  <si>
    <t>BUTTE, SD (19)</t>
  </si>
  <si>
    <t>DALLAS, AR (39)</t>
  </si>
  <si>
    <t>MILLS, TX (333)</t>
  </si>
  <si>
    <t>COTTLE, TX (101)</t>
  </si>
  <si>
    <t>DE BACA, NM (11)</t>
  </si>
  <si>
    <t>THOMAS, KS (193)</t>
  </si>
  <si>
    <t>PIMA, AZ (19)</t>
  </si>
  <si>
    <t>TOOLE, MT (101)</t>
  </si>
  <si>
    <t>MADISON, MT (57)</t>
  </si>
  <si>
    <t>MORGAN, UT (29)</t>
  </si>
  <si>
    <t>TREASURE, MT (103)</t>
  </si>
  <si>
    <t>JOHNSON, WY (19)</t>
  </si>
  <si>
    <t>DEUEL, NE (49)</t>
  </si>
  <si>
    <t>VALENCIA, NM (61)</t>
  </si>
  <si>
    <t>WAYNE, UT (55)</t>
  </si>
  <si>
    <t>GILLIAM, OR (21)</t>
  </si>
  <si>
    <t>LEMHI, ID (59)</t>
  </si>
  <si>
    <t>CANYON, ID (27)</t>
  </si>
  <si>
    <t>FRANKLIN, ID (41)</t>
  </si>
  <si>
    <t>SIERRA, CA (91)</t>
  </si>
  <si>
    <t>CURRY, OR (15)</t>
  </si>
  <si>
    <t>TEHAMA, CA (103)</t>
  </si>
  <si>
    <t>PORT ALEXANDER, AK (209)</t>
  </si>
  <si>
    <t>KENAI PENINSULA, AK (883)</t>
  </si>
  <si>
    <t>HOLY CROSS, AK (107)</t>
  </si>
  <si>
    <t>MT. HAYES, AK (173)</t>
  </si>
  <si>
    <t>MEADE RIVER, AK (163)</t>
  </si>
  <si>
    <t>CALEDONIA, VT (5)</t>
  </si>
  <si>
    <t>BARNSTABLE, MA (1)</t>
  </si>
  <si>
    <t>BLECKLEY, GA (23)</t>
  </si>
  <si>
    <t>COLUMBIA, FL (23)</t>
  </si>
  <si>
    <t>ANDERSON, SC (7)</t>
  </si>
  <si>
    <t>BROOME, NY (7)</t>
  </si>
  <si>
    <t>BATH, VA (17)</t>
  </si>
  <si>
    <t>GRENADA, MS (43)</t>
  </si>
  <si>
    <t>CHOCTAW, AL (23)</t>
  </si>
  <si>
    <t>BEAUREGARD, LA (11)</t>
  </si>
  <si>
    <t>CLAIBORNE, LA (27)</t>
  </si>
  <si>
    <t>CRITTENDEN, AR (35)</t>
  </si>
  <si>
    <t>FREESTONE, TX (161)</t>
  </si>
  <si>
    <t>BEDFORD, TN (3)</t>
  </si>
  <si>
    <t>BENZIE, MI (19)</t>
  </si>
  <si>
    <t>CALUMET, WI (15)</t>
  </si>
  <si>
    <t>BUTLER, KY (31)</t>
  </si>
  <si>
    <t>BLUE EARTH, MN (13)</t>
  </si>
  <si>
    <t>BUTLER, IA (23)</t>
  </si>
  <si>
    <t>MONTGOMERY, MO (139)</t>
  </si>
  <si>
    <t>CALDWELL, MO (25)</t>
  </si>
  <si>
    <t>CAMDEN, MO (29)</t>
  </si>
  <si>
    <t>JOHNSON, AR (71)</t>
  </si>
  <si>
    <t>KIOWA, OK (75)</t>
  </si>
  <si>
    <t>MAYES, OK (97)</t>
  </si>
  <si>
    <t>COMANCHE, KS (33)</t>
  </si>
  <si>
    <t>LABETTE, KS (99)</t>
  </si>
  <si>
    <t>MORRIS, KS (127)</t>
  </si>
  <si>
    <t>CEDAR, NE (27)</t>
  </si>
  <si>
    <t>RICE, KS (159)</t>
  </si>
  <si>
    <t>GOSPER, NE (73)</t>
  </si>
  <si>
    <t>CAMPBELL, SD (21)</t>
  </si>
  <si>
    <t>DALLAS, TX (113)</t>
  </si>
  <si>
    <t>PALO PINTO, TX (363)</t>
  </si>
  <si>
    <t>CRANE, TX (103)</t>
  </si>
  <si>
    <t>DEAF SMITH, TX (117)</t>
  </si>
  <si>
    <t>PINAL, AZ (21)</t>
  </si>
  <si>
    <t>MEAGHER, MT (59)</t>
  </si>
  <si>
    <t>RICH, UT (33)</t>
  </si>
  <si>
    <t>WHEATLAND, MT (107)</t>
  </si>
  <si>
    <t>NIOBRARA, WY (27)</t>
  </si>
  <si>
    <t>DOUGLAS, CO (35)</t>
  </si>
  <si>
    <t>GRANT, WA (25)</t>
  </si>
  <si>
    <t>SHOSHONE, ID (79)</t>
  </si>
  <si>
    <t>ELMORE, ID (39)</t>
  </si>
  <si>
    <t>HUMBOLDT, NV (13)</t>
  </si>
  <si>
    <t>TUOLUMNE, CA (109)</t>
  </si>
  <si>
    <t>DOUGLAS, OR (19)</t>
  </si>
  <si>
    <t>YOLO, CA (113)</t>
  </si>
  <si>
    <t>PRINCE RUPERT, AK (215)</t>
  </si>
  <si>
    <t>KENAI, AK (133)</t>
  </si>
  <si>
    <t>HOOPER BAY, AK (109)</t>
  </si>
  <si>
    <t>MT. MCKINLEY, AK (177)</t>
  </si>
  <si>
    <t>MT. MICHELSON, AK (179)</t>
  </si>
  <si>
    <t>CARROLL, NH (3)</t>
  </si>
  <si>
    <t>BARNWELL, SC (11)</t>
  </si>
  <si>
    <t>BRANTLEY, GA (25)</t>
  </si>
  <si>
    <t>MIAMI-DADE, FL (86)</t>
  </si>
  <si>
    <t>APPOMATTOX, VA (11)</t>
  </si>
  <si>
    <t>BUENA VISTA CITY, VA (530)</t>
  </si>
  <si>
    <t>BEAVER, PA (7)</t>
  </si>
  <si>
    <t>ITAWAMBA, MS (57)</t>
  </si>
  <si>
    <t>CLAIBORNE, MS (21)</t>
  </si>
  <si>
    <t>BEE, TX (25)</t>
  </si>
  <si>
    <t>COLUMBIA, AR (27)</t>
  </si>
  <si>
    <t>CROCKETT, TN (33)</t>
  </si>
  <si>
    <t>GREGG, TX (183)</t>
  </si>
  <si>
    <t>BENTON, TN (5)</t>
  </si>
  <si>
    <t>BERRIEN, MI (21)</t>
  </si>
  <si>
    <t>CARROLL, IL (15)</t>
  </si>
  <si>
    <t>CALDWELL, KY (33)</t>
  </si>
  <si>
    <t>BON HOMME, SD (9)</t>
  </si>
  <si>
    <t>CALHOUN, IA (25)</t>
  </si>
  <si>
    <t>PIKE, MO (163)</t>
  </si>
  <si>
    <t>CARROLL, MO (33)</t>
  </si>
  <si>
    <t>CAPE GIRARDEAU, MO (31)</t>
  </si>
  <si>
    <t>LATIMER, OK (77)</t>
  </si>
  <si>
    <t>LOVE, OK (85)</t>
  </si>
  <si>
    <t>MC CLAIN, OK (87)</t>
  </si>
  <si>
    <t>CUSTER, OK (39)</t>
  </si>
  <si>
    <t>MONTGOMERY, KS (125)</t>
  </si>
  <si>
    <t>NEMAHA, KS (131)</t>
  </si>
  <si>
    <t>CLAY, KS (27)</t>
  </si>
  <si>
    <t>ROOKS, KS (163)</t>
  </si>
  <si>
    <t>GRANT, NE (75)</t>
  </si>
  <si>
    <t>CASS, ND (17)</t>
  </si>
  <si>
    <t>ELLIS, TX (139)</t>
  </si>
  <si>
    <t>SHACKELFORD, TX (417)</t>
  </si>
  <si>
    <t>CROCKETT, TX (105)</t>
  </si>
  <si>
    <t>DONLEY, TX (129)</t>
  </si>
  <si>
    <t>SANTA CRUZ, AZ (23)</t>
  </si>
  <si>
    <t>MINERAL, MT (61)</t>
  </si>
  <si>
    <t>SUMMIT, UT (43)</t>
  </si>
  <si>
    <t>YELLOWSTONE, MT (111)</t>
  </si>
  <si>
    <t>POWDER RIVER, MT (75)</t>
  </si>
  <si>
    <t>EL PASO, CO (41)</t>
  </si>
  <si>
    <t>HOOD RIVER, OR (27)</t>
  </si>
  <si>
    <t>VALLEY, ID (85)</t>
  </si>
  <si>
    <t>GEM, ID (45)</t>
  </si>
  <si>
    <t>INYO, CA (27)</t>
  </si>
  <si>
    <t>YUBA, CA (115)</t>
  </si>
  <si>
    <t>GRAYS HARBOR, WA (27)</t>
  </si>
  <si>
    <t>SITKA, AK (241)</t>
  </si>
  <si>
    <t>LAKE CLARK, AK (149)</t>
  </si>
  <si>
    <t>HUGHES, AK (113)</t>
  </si>
  <si>
    <t>NABESNA, AK (183)</t>
  </si>
  <si>
    <t>SAGAVANIRKTOK, AK (223)</t>
  </si>
  <si>
    <t>CHESHIRE, NH (5)</t>
  </si>
  <si>
    <t>BEAUFORT, NC (13)</t>
  </si>
  <si>
    <t>BROOKS, GA (27)</t>
  </si>
  <si>
    <t>DE SOTO, FL (27)</t>
  </si>
  <si>
    <t>ASHE, NC (9)</t>
  </si>
  <si>
    <t>CABELL, WV (11)</t>
  </si>
  <si>
    <t>BEDFORD, PA (9)</t>
  </si>
  <si>
    <t>KEMPER, MS (69)</t>
  </si>
  <si>
    <t>CLARKE, AL (25)</t>
  </si>
  <si>
    <t>BRAZORIA, TX (39)</t>
  </si>
  <si>
    <t>CONCORDIA, LA (29)</t>
  </si>
  <si>
    <t>CROSS, AR (37)</t>
  </si>
  <si>
    <t>HARRISON, TX (203)</t>
  </si>
  <si>
    <t>BLACKFORD, IN (9)</t>
  </si>
  <si>
    <t>BRANCH, MI (23)</t>
  </si>
  <si>
    <t>CHIPPEWA, WI (17)</t>
  </si>
  <si>
    <t>CALHOUN, IL (13)</t>
  </si>
  <si>
    <t>BROOKINGS, SD (11)</t>
  </si>
  <si>
    <t>CARROLL, IA (27)</t>
  </si>
  <si>
    <t>RALLS, MO (173)</t>
  </si>
  <si>
    <t>CASS, IA (29)</t>
  </si>
  <si>
    <t>CARROLL, AR (15)</t>
  </si>
  <si>
    <t>LE FLORE, OK (79)</t>
  </si>
  <si>
    <t>MARSHALL, OK (95)</t>
  </si>
  <si>
    <t>MC INTOSH, OK (91)</t>
  </si>
  <si>
    <t>DEWEY, OK (43)</t>
  </si>
  <si>
    <t>NEOSHO, KS (133)</t>
  </si>
  <si>
    <t>OTOE, NE (131)</t>
  </si>
  <si>
    <t>CLAY, NE (35)</t>
  </si>
  <si>
    <t>RUSH, KS (165)</t>
  </si>
  <si>
    <t>HAYES, NE (85)</t>
  </si>
  <si>
    <t>CAVALIER, ND (19)</t>
  </si>
  <si>
    <t>FANNIN, TX (147)</t>
  </si>
  <si>
    <t>STEPHENS, TX (429)</t>
  </si>
  <si>
    <t>CROSBY, TX (107)</t>
  </si>
  <si>
    <t>FOARD, TX (155)</t>
  </si>
  <si>
    <t>YAVAPAI, AZ (25)</t>
  </si>
  <si>
    <t>MISSOULA, MT (63)</t>
  </si>
  <si>
    <t>TETON, ID (81)</t>
  </si>
  <si>
    <t>SHERIDAN, WY (33)</t>
  </si>
  <si>
    <t>ELBERT, CO (39)</t>
  </si>
  <si>
    <t>JEFFERSON, OR (31)</t>
  </si>
  <si>
    <t>GOODING, ID (47)</t>
  </si>
  <si>
    <t>LANDER, NV (15)</t>
  </si>
  <si>
    <t>JEFFERSON, WA (31)</t>
  </si>
  <si>
    <t>SKAGWAY, AK (243)</t>
  </si>
  <si>
    <t>LIME HILLS, AK (151)</t>
  </si>
  <si>
    <t>IDITAROD, AK (117)</t>
  </si>
  <si>
    <t>RUBY, AK (219)</t>
  </si>
  <si>
    <t>TESHEKPUK, AK (279)</t>
  </si>
  <si>
    <t>CHITTENDEN, VT (7)</t>
  </si>
  <si>
    <t>BEAUFORT, SC (13)</t>
  </si>
  <si>
    <t>BRYAN, GA (29)</t>
  </si>
  <si>
    <t>DIXIE, FL (29)</t>
  </si>
  <si>
    <t>AVERY, NC (11)</t>
  </si>
  <si>
    <t>CARTER, KY (43)</t>
  </si>
  <si>
    <t>BELL, KY (13)</t>
  </si>
  <si>
    <t>LAFAYETTE, MS (71)</t>
  </si>
  <si>
    <t>CLARKE, MS (23)</t>
  </si>
  <si>
    <t>BRAZOS, TX (41)</t>
  </si>
  <si>
    <t>DE SOTO, LA (31)</t>
  </si>
  <si>
    <t>DE SOTO, MS (33)</t>
  </si>
  <si>
    <t>HENDERSON, TX (213)</t>
  </si>
  <si>
    <t>BOONE, IN (11)</t>
  </si>
  <si>
    <t>CALHOUN, MI (25)</t>
  </si>
  <si>
    <t>CLARK, WI (19)</t>
  </si>
  <si>
    <t>CASS, IL (17)</t>
  </si>
  <si>
    <t>BROWN, MN (15)</t>
  </si>
  <si>
    <t>CEDAR, IA (31)</t>
  </si>
  <si>
    <t>SCHUYLER, MO (197)</t>
  </si>
  <si>
    <t>CASS, MO (37)</t>
  </si>
  <si>
    <t>CARTER, MO (35)</t>
  </si>
  <si>
    <t>LOGAN, AR (83)</t>
  </si>
  <si>
    <t>MURRAY, OK (99)</t>
  </si>
  <si>
    <t>MUSKOGEE, OK (101)</t>
  </si>
  <si>
    <t>EDWARDS, KS (47)</t>
  </si>
  <si>
    <t>ST CLAIR, MO (185)</t>
  </si>
  <si>
    <t>PAWNEE, NE (133)</t>
  </si>
  <si>
    <t>CLOUD, KS (29)</t>
  </si>
  <si>
    <t>RUSSELL, KS (167)</t>
  </si>
  <si>
    <t>HITCHCOCK, NE (87)</t>
  </si>
  <si>
    <t>CORSON, SD (31)</t>
  </si>
  <si>
    <t>GARLAND, AR (51)</t>
  </si>
  <si>
    <t>THROCKMORTON, TX (447)</t>
  </si>
  <si>
    <t>CULBERSON, TX (109)</t>
  </si>
  <si>
    <t>GUADALUPE, NM (19)</t>
  </si>
  <si>
    <t>YUMA, AZ (27)</t>
  </si>
  <si>
    <t>PARK, MT (67)</t>
  </si>
  <si>
    <t>UINTA, WY (41)</t>
  </si>
  <si>
    <t>WESTON, WY (45)</t>
  </si>
  <si>
    <t>FREMONT, CO (43)</t>
  </si>
  <si>
    <t>KITTITAS, WA (37)</t>
  </si>
  <si>
    <t>GRANT, OR (23)</t>
  </si>
  <si>
    <t>LYON, NV (19)</t>
  </si>
  <si>
    <t>LANE, OR (39)</t>
  </si>
  <si>
    <t>SUMDUM, AK (257)</t>
  </si>
  <si>
    <t>SELDOVIA, AK (231)</t>
  </si>
  <si>
    <t>KATEEL RIVER, AK (131)</t>
  </si>
  <si>
    <t>TANACROSS, AK (271)</t>
  </si>
  <si>
    <t>UMIAT, AK (287)</t>
  </si>
  <si>
    <t>COLUMBIA, NY (21)</t>
  </si>
  <si>
    <t>BERKELEY, SC (15)</t>
  </si>
  <si>
    <t>BULLOCH, GA (31)</t>
  </si>
  <si>
    <t>DUVAL, FL (31)</t>
  </si>
  <si>
    <t>BALDWIN, GA (9)</t>
  </si>
  <si>
    <t>CAYUGA, NY (11)</t>
  </si>
  <si>
    <t>BELMONT, OH (13)</t>
  </si>
  <si>
    <t>LAMAR, AL (75)</t>
  </si>
  <si>
    <t>CONECUH, AL (35)</t>
  </si>
  <si>
    <t>BROOKS, TX (47)</t>
  </si>
  <si>
    <t>EAST CARROLL, LA (35)</t>
  </si>
  <si>
    <t>DUNKLIN, MO (69)</t>
  </si>
  <si>
    <t>HOPKINS, TX (223)</t>
  </si>
  <si>
    <t>BOONE, KY (15)</t>
  </si>
  <si>
    <t>CASS, MI (27)</t>
  </si>
  <si>
    <t>COLUMBIA, WI (21)</t>
  </si>
  <si>
    <t>CHAMPAIGN, IL (19)</t>
  </si>
  <si>
    <t>BROWN, SD (13)</t>
  </si>
  <si>
    <t>CERRO GORDO, IA (33)</t>
  </si>
  <si>
    <t>SCOTLAND, MO (199)</t>
  </si>
  <si>
    <t>CLAY, MO (47)</t>
  </si>
  <si>
    <t>CHARITON, MO (41)</t>
  </si>
  <si>
    <t>MADISON, AR (87)</t>
  </si>
  <si>
    <t>STEPHENS, OK (137)</t>
  </si>
  <si>
    <t>NOBLE, OK (103)</t>
  </si>
  <si>
    <t>ELLIS, OK (45)</t>
  </si>
  <si>
    <t>VERNON, MO (217)</t>
  </si>
  <si>
    <t>POTTAWATOMIE, KS (149)</t>
  </si>
  <si>
    <t>COLFAX, NE (37)</t>
  </si>
  <si>
    <t>SHERIDAN, KS (179)</t>
  </si>
  <si>
    <t>HOOKER, NE (91)</t>
  </si>
  <si>
    <t>DANIELS, MT (19)</t>
  </si>
  <si>
    <t>GRANT, AR (53)</t>
  </si>
  <si>
    <t>YOUNG, TX (503)</t>
  </si>
  <si>
    <t>DAWSON, TX (115)</t>
  </si>
  <si>
    <t>HALL, TX (191)</t>
  </si>
  <si>
    <t>POWELL, MT (77)</t>
  </si>
  <si>
    <t>GARDEN, NE (69)</t>
  </si>
  <si>
    <t>KLICKITAT, WA (39)</t>
  </si>
  <si>
    <t>JEROME, ID (53)</t>
  </si>
  <si>
    <t>MINERAL, NV (21)</t>
  </si>
  <si>
    <t>LEWIS, WA (41)</t>
  </si>
  <si>
    <t>TAKU RIVER, AK (265)</t>
  </si>
  <si>
    <t>TALKEETNA, AK (267)</t>
  </si>
  <si>
    <t>KUSKOKWIM BAY, AK (145)</t>
  </si>
  <si>
    <t>TANANA, AK (273)</t>
  </si>
  <si>
    <t>WAINWRIGHT, AK (301)</t>
  </si>
  <si>
    <t>COOS, NH (7)</t>
  </si>
  <si>
    <t>BERTIE, NC (15)</t>
  </si>
  <si>
    <t>BURKE, GA (33)</t>
  </si>
  <si>
    <t>FLAGLER, FL (35)</t>
  </si>
  <si>
    <t>BALTIMORE, MD (5)</t>
  </si>
  <si>
    <t>CHENANGO, NY (17)</t>
  </si>
  <si>
    <t>BERKELEY, WV (3)</t>
  </si>
  <si>
    <t>LAWRENCE, AL (79)</t>
  </si>
  <si>
    <t>COPIAH, MS (29)</t>
  </si>
  <si>
    <t>BURLESON, TX (51)</t>
  </si>
  <si>
    <t>FRANKLIN, LA (41)</t>
  </si>
  <si>
    <t>DYER, TN (45)</t>
  </si>
  <si>
    <t>HOUSTON, TX (225)</t>
  </si>
  <si>
    <t>BOURBON, KY (17)</t>
  </si>
  <si>
    <t>CHARLEVOIX, MI (29)</t>
  </si>
  <si>
    <t>CRAWFORD, WI (23)</t>
  </si>
  <si>
    <t>CHRISTIAN, IL (21)</t>
  </si>
  <si>
    <t>BRULE, SD (15)</t>
  </si>
  <si>
    <t>CHEROKEE, IA (35)</t>
  </si>
  <si>
    <t>SHELBY, MO (205)</t>
  </si>
  <si>
    <t>CLINTON, MO (49)</t>
  </si>
  <si>
    <t>CHRISTIAN, MO (43)</t>
  </si>
  <si>
    <t>NEWTON, AR (101)</t>
  </si>
  <si>
    <t>NOWATA, OK (105)</t>
  </si>
  <si>
    <t>FINNEY, KS (55)</t>
  </si>
  <si>
    <t>WILSON, KS (205)</t>
  </si>
  <si>
    <t>RILEY, KS (161)</t>
  </si>
  <si>
    <t>CUMING, NE (39)</t>
  </si>
  <si>
    <t>STAFFORD, KS (185)</t>
  </si>
  <si>
    <t>KEITH, NE (101)</t>
  </si>
  <si>
    <t>DAWSON, MT (21)</t>
  </si>
  <si>
    <t>HAYS, TX (209)</t>
  </si>
  <si>
    <t>DICKENS, TX (125)</t>
  </si>
  <si>
    <t>HARDEMAN, TX (197)</t>
  </si>
  <si>
    <t>RAVALLI, MT (81)</t>
  </si>
  <si>
    <t>GILPIN, CO (47)</t>
  </si>
  <si>
    <t>LATAH, ID (57)</t>
  </si>
  <si>
    <t>LINCOLN, ID (63)</t>
  </si>
  <si>
    <t>MONO, CA (51)</t>
  </si>
  <si>
    <t>LINCOLN, OR (41)</t>
  </si>
  <si>
    <t>TYONEK, AK (283)</t>
  </si>
  <si>
    <t>KWIGUK, AK (147)</t>
  </si>
  <si>
    <t>TAYLOR MTS., AK (275)</t>
  </si>
  <si>
    <t>CUMBERLAND, ME (5)</t>
  </si>
  <si>
    <t>BLADEN, NC (17)</t>
  </si>
  <si>
    <t>CALHOUN, FL (13)</t>
  </si>
  <si>
    <t>GILCHRIST, FL (41)</t>
  </si>
  <si>
    <t>BANKS, GA (11)</t>
  </si>
  <si>
    <t>CLAY, KY (51)</t>
  </si>
  <si>
    <t>BERKS, PA (11)</t>
  </si>
  <si>
    <t>LEE, MS (81)</t>
  </si>
  <si>
    <t>COVINGTON, AL (39)</t>
  </si>
  <si>
    <t>CALCASIEU, LA (19)</t>
  </si>
  <si>
    <t>GRANT, LA (43)</t>
  </si>
  <si>
    <t>FAYETTE, TN (47)</t>
  </si>
  <si>
    <t>HUNT, TX (231)</t>
  </si>
  <si>
    <t>BOYLE, KY (21)</t>
  </si>
  <si>
    <t>CHEBOYGAN, MI (31)</t>
  </si>
  <si>
    <t>DANE, WI (25)</t>
  </si>
  <si>
    <t>CHRISTIAN, KY (47)</t>
  </si>
  <si>
    <t>BUFFALO, SD (17)</t>
  </si>
  <si>
    <t>CHICKASAW, IA (37)</t>
  </si>
  <si>
    <t>COFFEY, KS (31)</t>
  </si>
  <si>
    <t>COLE, MO (51)</t>
  </si>
  <si>
    <t>PERRY, AR (105)</t>
  </si>
  <si>
    <t>OKFUSKEE, OK (107)</t>
  </si>
  <si>
    <t>FORD, KS (57)</t>
  </si>
  <si>
    <t>WOODSON, KS (207)</t>
  </si>
  <si>
    <t>SARPY, NE (153)</t>
  </si>
  <si>
    <t>CUSTER, NE (41)</t>
  </si>
  <si>
    <t>TREGO, KS (195)</t>
  </si>
  <si>
    <t>LINCOLN, NE (111)</t>
  </si>
  <si>
    <t>DEWEY, SD (41)</t>
  </si>
  <si>
    <t>HILL, TX (217)</t>
  </si>
  <si>
    <t>ECTOR, TX (135)</t>
  </si>
  <si>
    <t>HARMON, OK (57)</t>
  </si>
  <si>
    <t>SANDERS, MT (89)</t>
  </si>
  <si>
    <t>GOSHEN, WY (15)</t>
  </si>
  <si>
    <t>LEWIS, ID (61)</t>
  </si>
  <si>
    <t>MALHEUR, OR (45)</t>
  </si>
  <si>
    <t>NYE, NV (23)</t>
  </si>
  <si>
    <t>LINN, OR (43)</t>
  </si>
  <si>
    <t>MARSHALL, AK (157)</t>
  </si>
  <si>
    <t>DUTCHESS, NY (27)</t>
  </si>
  <si>
    <t>BRUNSWICK, NC (19)</t>
  </si>
  <si>
    <t>CALHOUN, GA (37)</t>
  </si>
  <si>
    <t>GLADES, FL (43)</t>
  </si>
  <si>
    <t>BARROW, GA (13)</t>
  </si>
  <si>
    <t>CLAY, WV (15)</t>
  </si>
  <si>
    <t>BIBB, AL (7)</t>
  </si>
  <si>
    <t>LOWNDES, MS (87)</t>
  </si>
  <si>
    <t>COVINGTON, MS (31)</t>
  </si>
  <si>
    <t>CALDWELL, TX (55)</t>
  </si>
  <si>
    <t>HEMPSTEAD, AR (57)</t>
  </si>
  <si>
    <t>FULTON, KY (75)</t>
  </si>
  <si>
    <t>KAUFMAN, TX (257)</t>
  </si>
  <si>
    <t>BRACKEN, KY (23)</t>
  </si>
  <si>
    <t>CHIPPEWA, MI (33)</t>
  </si>
  <si>
    <t>DE KALB, IL (37)</t>
  </si>
  <si>
    <t>CLARK, IL (23)</t>
  </si>
  <si>
    <t>CARLTON, MN (17)</t>
  </si>
  <si>
    <t>CLARKE, IA (39)</t>
  </si>
  <si>
    <t>DAVIESS, MO (61)</t>
  </si>
  <si>
    <t>COOPER, MO (53)</t>
  </si>
  <si>
    <t>PITTSBURG, OK (121)</t>
  </si>
  <si>
    <t>OKLAHOMA, OK (109)</t>
  </si>
  <si>
    <t>GARFIELD, OK (47)</t>
  </si>
  <si>
    <t>DAKOTA, NE (43)</t>
  </si>
  <si>
    <t>LOGAN, NE (113)</t>
  </si>
  <si>
    <t>DICKEY, ND (21)</t>
  </si>
  <si>
    <t>HOT SPRING, AR (59)</t>
  </si>
  <si>
    <t>EDDY, NM (15)</t>
  </si>
  <si>
    <t>HARTLEY, TX (205)</t>
  </si>
  <si>
    <t>SILVER BOW, MT (93)</t>
  </si>
  <si>
    <t>JEFFERSON, CO (59)</t>
  </si>
  <si>
    <t>LINCOLN, WA (43)</t>
  </si>
  <si>
    <t>MINIDOKA, ID (67)</t>
  </si>
  <si>
    <t>ONEIDA, ID (71)</t>
  </si>
  <si>
    <t>MARION, OR (47)</t>
  </si>
  <si>
    <t>MELOZITNA, AK (167)</t>
  </si>
  <si>
    <t>ESSEX, MA (9)</t>
  </si>
  <si>
    <t>BURLINGTON, NJ (5)</t>
  </si>
  <si>
    <t>CAMDEN, GA (39)</t>
  </si>
  <si>
    <t>HAMILTON, FL (47)</t>
  </si>
  <si>
    <t>BEDFORD, VA (19)</t>
  </si>
  <si>
    <t>CORTLAND, NY (23)</t>
  </si>
  <si>
    <t>BLAIR, PA (13)</t>
  </si>
  <si>
    <t>MARION, AL (93)</t>
  </si>
  <si>
    <t>CRENSHAW, AL (41)</t>
  </si>
  <si>
    <t>CALHOUN, TX (57)</t>
  </si>
  <si>
    <t>JACKSON, LA (49)</t>
  </si>
  <si>
    <t>GIBSON, TN (53)</t>
  </si>
  <si>
    <t>LEON, TX (289)</t>
  </si>
  <si>
    <t>BROWN, OH (15)</t>
  </si>
  <si>
    <t>CLARE, MI (35)</t>
  </si>
  <si>
    <t>DICKINSON, MI (43)</t>
  </si>
  <si>
    <t>CLAY, IL (25)</t>
  </si>
  <si>
    <t>CARVER, MN (19)</t>
  </si>
  <si>
    <t>CLAY, IA (41)</t>
  </si>
  <si>
    <t>DE KALB, MO (63)</t>
  </si>
  <si>
    <t>CRAWFORD, MO (55)</t>
  </si>
  <si>
    <t>PONTOTOC, OK (123)</t>
  </si>
  <si>
    <t>OKMULGEE, OK (111)</t>
  </si>
  <si>
    <t>GOVE, KS (63)</t>
  </si>
  <si>
    <t>DICKINSON, KS (41)</t>
  </si>
  <si>
    <t>MC PHERSON, NE (117)</t>
  </si>
  <si>
    <t>DIVIDE, ND (23)</t>
  </si>
  <si>
    <t>HOWARD, AR (61)</t>
  </si>
  <si>
    <t>EDWARDS, TX (137)</t>
  </si>
  <si>
    <t>JACKSON, OK (65)</t>
  </si>
  <si>
    <t>KIMBALL, NE (105)</t>
  </si>
  <si>
    <t>MORROW, OR (49)</t>
  </si>
  <si>
    <t>OWYHEE, ID (73)</t>
  </si>
  <si>
    <t>PERSHING, NV (27)</t>
  </si>
  <si>
    <t>MULTNOMAH, OR (51)</t>
  </si>
  <si>
    <t>NOME, AK (189)</t>
  </si>
  <si>
    <t>ESSEX, VT (9)</t>
  </si>
  <si>
    <t>CALHOUN, SC (17)</t>
  </si>
  <si>
    <t>CANDLER, GA (43)</t>
  </si>
  <si>
    <t>HARDEE, FL (49)</t>
  </si>
  <si>
    <t>BEDFORD CITY, VA (515)</t>
  </si>
  <si>
    <t>COSHOCTON, OH (31)</t>
  </si>
  <si>
    <t>BLAND, VA (21)</t>
  </si>
  <si>
    <t>MONROE, MS (95)</t>
  </si>
  <si>
    <t>DALLAS, AL (47)</t>
  </si>
  <si>
    <t>CAMERON, LA (23)</t>
  </si>
  <si>
    <t>LA SALLE, LA (59)</t>
  </si>
  <si>
    <t>GRAVES, KY (83)</t>
  </si>
  <si>
    <t>LIMESTONE, TX (293)</t>
  </si>
  <si>
    <t>BULLITT, KY (29)</t>
  </si>
  <si>
    <t>CLINTON, MI (37)</t>
  </si>
  <si>
    <t>DODGE, WI (27)</t>
  </si>
  <si>
    <t>CLAY, IN (21)</t>
  </si>
  <si>
    <t>CASS, MN (21)</t>
  </si>
  <si>
    <t>CLAYTON, IA (43)</t>
  </si>
  <si>
    <t>DONIPHAN, KS (43)</t>
  </si>
  <si>
    <t>DADE, MO (57)</t>
  </si>
  <si>
    <t>POPE, AR (115)</t>
  </si>
  <si>
    <t>OSAGE, OK (113)</t>
  </si>
  <si>
    <t>GRADY, OK (51)</t>
  </si>
  <si>
    <t>DIXON, NE (51)</t>
  </si>
  <si>
    <t>PERKINS, NE (135)</t>
  </si>
  <si>
    <t>DUNN, ND (25)</t>
  </si>
  <si>
    <t>KINNEY, TX (271)</t>
  </si>
  <si>
    <t>FISHER, TX (151)</t>
  </si>
  <si>
    <t>OLDHAM, TX (359)</t>
  </si>
  <si>
    <t>LARAMIE, WY (21)</t>
  </si>
  <si>
    <t>NEZ PERCE, ID (69)</t>
  </si>
  <si>
    <t>PAYETTE, ID (75)</t>
  </si>
  <si>
    <t>STOREY, NV (29)</t>
  </si>
  <si>
    <t>PACIFIC, WA (49)</t>
  </si>
  <si>
    <t>NORTON BAY, AK (191)</t>
  </si>
  <si>
    <t>FAIRFIELD, CT (1)</t>
  </si>
  <si>
    <t>CALVERT, MD (9)</t>
  </si>
  <si>
    <t>CHARLTON, GA (49)</t>
  </si>
  <si>
    <t>HENDRY, FL (51)</t>
  </si>
  <si>
    <t>BERGEN, NJ (3)</t>
  </si>
  <si>
    <t>COVINGTON CITY, VA (580)</t>
  </si>
  <si>
    <t>BLOUNT, AL (9)</t>
  </si>
  <si>
    <t>MORGAN, AL (103)</t>
  </si>
  <si>
    <t>ELMORE, AL (51)</t>
  </si>
  <si>
    <t>CAMERON, TX (61)</t>
  </si>
  <si>
    <t>LAFAYETTE, AR (73)</t>
  </si>
  <si>
    <t>GREENE, AR (55)</t>
  </si>
  <si>
    <t>MARION, TX (315)</t>
  </si>
  <si>
    <t>BUTLER, OH (17)</t>
  </si>
  <si>
    <t>COOK, IL (31)</t>
  </si>
  <si>
    <t>DOUGLAS, WI (31)</t>
  </si>
  <si>
    <t>CLINTON, IL (27)</t>
  </si>
  <si>
    <t>CHARLES MIX, SD (23)</t>
  </si>
  <si>
    <t>CLINTON, IA (45)</t>
  </si>
  <si>
    <t>DOUGLAS, KS (45)</t>
  </si>
  <si>
    <t>DALLAS, MO (59)</t>
  </si>
  <si>
    <t>SCOTT, AR (127)</t>
  </si>
  <si>
    <t>OTTAWA, OK (115)</t>
  </si>
  <si>
    <t>GRANT, KS (67)</t>
  </si>
  <si>
    <t>DODGE, NE (53)</t>
  </si>
  <si>
    <t>RED WILLOW, NE (145)</t>
  </si>
  <si>
    <t>EDDY, ND (27)</t>
  </si>
  <si>
    <t>LAMAR, TX (277)</t>
  </si>
  <si>
    <t>FLOYD, TX (153)</t>
  </si>
  <si>
    <t>PARMER, TX (369)</t>
  </si>
  <si>
    <t>LARIMER, CO (69)</t>
  </si>
  <si>
    <t>SHERMAN, OR (55)</t>
  </si>
  <si>
    <t>POWER, ID (77)</t>
  </si>
  <si>
    <t>TOOELE, UT (45)</t>
  </si>
  <si>
    <t>POLK, OR (53)</t>
  </si>
  <si>
    <t>NULATO, AK (193)</t>
  </si>
  <si>
    <t>FRANKLIN, MA (11)</t>
  </si>
  <si>
    <t>CAMDEN, NC (29)</t>
  </si>
  <si>
    <t>CHATHAM, GA (51)</t>
  </si>
  <si>
    <t>HERNANDO, FL (53)</t>
  </si>
  <si>
    <t>BRUNSWICK, VA (25)</t>
  </si>
  <si>
    <t>CRAWFORD, OH (33)</t>
  </si>
  <si>
    <t>BLOUNT, TN (9)</t>
  </si>
  <si>
    <t>NOXUBEE, MS (103)</t>
  </si>
  <si>
    <t>ESCAMBIA, AL (53)</t>
  </si>
  <si>
    <t>CHAMBERS, TX (71)</t>
  </si>
  <si>
    <t>LINCOLN, LA (61)</t>
  </si>
  <si>
    <t>HARDEMAN, TN (69)</t>
  </si>
  <si>
    <t>MORRIS, TX (343)</t>
  </si>
  <si>
    <t>CAMPBELL, KY (37)</t>
  </si>
  <si>
    <t>CRAWFORD, MI (39)</t>
  </si>
  <si>
    <t>DU PAGE, IL (43)</t>
  </si>
  <si>
    <t>COLES, IL (29)</t>
  </si>
  <si>
    <t>CHIPPEWA, MN (23)</t>
  </si>
  <si>
    <t>CRAWFORD, IA (47)</t>
  </si>
  <si>
    <t>FRANKLIN, KS (59)</t>
  </si>
  <si>
    <t>DENT, MO (65)</t>
  </si>
  <si>
    <t>SEARCY, AR (129)</t>
  </si>
  <si>
    <t>PAWNEE, OK (117)</t>
  </si>
  <si>
    <t>GRANT, OK (53)</t>
  </si>
  <si>
    <t>FILLMORE, NE (59)</t>
  </si>
  <si>
    <t>SHANNON, SD (113)</t>
  </si>
  <si>
    <t>EDMUNDS, SD (45)</t>
  </si>
  <si>
    <t>LONOKE, AR (85)</t>
  </si>
  <si>
    <t>GAINES, TX (165)</t>
  </si>
  <si>
    <t>QUAY, NM (37)</t>
  </si>
  <si>
    <t>LINCOLN, CO (73)</t>
  </si>
  <si>
    <t>SKAMANIA, WA (59)</t>
  </si>
  <si>
    <t>TWIN FALLS, ID (83)</t>
  </si>
  <si>
    <t>WHITE PINE, NV (33)</t>
  </si>
  <si>
    <t>THURSTON, WA (67)</t>
  </si>
  <si>
    <t>NUNIVAK ISLAND, AK (195)</t>
  </si>
  <si>
    <t>FRANKLIN, ME (7)</t>
  </si>
  <si>
    <t>CAMDEN, NJ (7)</t>
  </si>
  <si>
    <t>CHATTAHOOCHEE, GA (53)</t>
  </si>
  <si>
    <t>HIGHLANDS, FL (55)</t>
  </si>
  <si>
    <t>BUCKINGHAM, VA (29)</t>
  </si>
  <si>
    <t>CRAWFORD, PA (39)</t>
  </si>
  <si>
    <t>BOTETOURT, VA (23)</t>
  </si>
  <si>
    <t>OKTIBBEHA, MS (105)</t>
  </si>
  <si>
    <t>ESCAMBIA, FL (33)</t>
  </si>
  <si>
    <t>COLORADO, TX (89)</t>
  </si>
  <si>
    <t>LITTLE RIVER, AR (81)</t>
  </si>
  <si>
    <t>HARDIN, TN (71)</t>
  </si>
  <si>
    <t>NACOGDOCHES, TX (347)</t>
  </si>
  <si>
    <t>CANNON, TN (15)</t>
  </si>
  <si>
    <t>DE KALB, IN (33)</t>
  </si>
  <si>
    <t>DUNN, WI (33)</t>
  </si>
  <si>
    <t>CRAWFORD, IL (33)</t>
  </si>
  <si>
    <t>CHISAGO, MN (25)</t>
  </si>
  <si>
    <t>DALLAS, IA (49)</t>
  </si>
  <si>
    <t>FREMONT, IA (71)</t>
  </si>
  <si>
    <t>DOUGLAS, MO (67)</t>
  </si>
  <si>
    <t>SEBASTIAN, AR (131)</t>
  </si>
  <si>
    <t>PAYNE, OK (119)</t>
  </si>
  <si>
    <t>GRAY, KS (69)</t>
  </si>
  <si>
    <t>FRANKLIN, NE (61)</t>
  </si>
  <si>
    <t>SHERIDAN, NE (161)</t>
  </si>
  <si>
    <t>EMMONS, ND (29)</t>
  </si>
  <si>
    <t>MC CURTAIN, OK (89)</t>
  </si>
  <si>
    <t>GARZA, TX (169)</t>
  </si>
  <si>
    <t>RANDALL, TX (381)</t>
  </si>
  <si>
    <t>LOGAN, CO (75)</t>
  </si>
  <si>
    <t>SPOKANE, WA (63)</t>
  </si>
  <si>
    <t>WASHINGTON, ID (87)</t>
  </si>
  <si>
    <t>TILLAMOOK, OR (57)</t>
  </si>
  <si>
    <t>OPHIR, AK (199)</t>
  </si>
  <si>
    <t>FRANKLIN, VT (11)</t>
  </si>
  <si>
    <t>CAPE MAY, NJ (9)</t>
  </si>
  <si>
    <t>CLAY, GA (61)</t>
  </si>
  <si>
    <t>HILLSBOROUGH, FL (57)</t>
  </si>
  <si>
    <t>BUCKS, PA (17)</t>
  </si>
  <si>
    <t>CUMBERLAND, TN (35)</t>
  </si>
  <si>
    <t>BRADFORD, PA (15)</t>
  </si>
  <si>
    <t>PANOLA, MS (107)</t>
  </si>
  <si>
    <t>FORREST, MS (35)</t>
  </si>
  <si>
    <t>DE WITT, TX (123)</t>
  </si>
  <si>
    <t>MADISON, LA (65)</t>
  </si>
  <si>
    <t>HAYWOOD, TN (75)</t>
  </si>
  <si>
    <t>NAVARRO, TX (349)</t>
  </si>
  <si>
    <t>CARROLL, IN (15)</t>
  </si>
  <si>
    <t>DEFIANCE, OH (39)</t>
  </si>
  <si>
    <t>EAU CLAIRE, WI (35)</t>
  </si>
  <si>
    <t>CRAWFORD, IN (25)</t>
  </si>
  <si>
    <t>CLARK, SD (25)</t>
  </si>
  <si>
    <t>DAVIS, IA (51)</t>
  </si>
  <si>
    <t>GENTRY, MO (75)</t>
  </si>
  <si>
    <t>FRANKLIN, MO (71)</t>
  </si>
  <si>
    <t>SEQUOYAH, OK (135)</t>
  </si>
  <si>
    <t>POTTAWATOMIE, OK (125)</t>
  </si>
  <si>
    <t>GRAY, TX (179)</t>
  </si>
  <si>
    <t>GARFIELD, NE (71)</t>
  </si>
  <si>
    <t>THOMAS, NE (171)</t>
  </si>
  <si>
    <t>FALLON, MT (25)</t>
  </si>
  <si>
    <t>MC LENNAN, TX (309)</t>
  </si>
  <si>
    <t>GLASSCOCK, TX (173)</t>
  </si>
  <si>
    <t>SAN MIGUEL, NM (47)</t>
  </si>
  <si>
    <t>MORGAN, CO (87)</t>
  </si>
  <si>
    <t>UMATILLA, OR (59)</t>
  </si>
  <si>
    <t>WAHKIAKUM, WA (69)</t>
  </si>
  <si>
    <t>RUSSIAN MISSION, AK (221)</t>
  </si>
  <si>
    <t>GRAFTON, NH (9)</t>
  </si>
  <si>
    <t>CAROLINE, MD (11)</t>
  </si>
  <si>
    <t>CLINCH, GA (65)</t>
  </si>
  <si>
    <t>INDIAN RIVER, FL (61)</t>
  </si>
  <si>
    <t>BUNCOMBE, NC (21)</t>
  </si>
  <si>
    <t>CUYAHOGA, OH (35)</t>
  </si>
  <si>
    <t>BRADLEY, TN (11)</t>
  </si>
  <si>
    <t>PICKENS, AL (107)</t>
  </si>
  <si>
    <t>FRANKLIN, MS (37)</t>
  </si>
  <si>
    <t>DIMMIT, TX (127)</t>
  </si>
  <si>
    <t>MILLER, AR (91)</t>
  </si>
  <si>
    <t>HENDERSON, TN (77)</t>
  </si>
  <si>
    <t>PANOLA, TX (365)</t>
  </si>
  <si>
    <t>CARROLL, KY (41)</t>
  </si>
  <si>
    <t>DELTA, MI (41)</t>
  </si>
  <si>
    <t>FLORENCE, WI (37)</t>
  </si>
  <si>
    <t>CRITTENDEN, KY (55)</t>
  </si>
  <si>
    <t>CLAY, MN (27)</t>
  </si>
  <si>
    <t>DECATUR, IA (53)</t>
  </si>
  <si>
    <t>GRUNDY, MO (79)</t>
  </si>
  <si>
    <t>FULTON, AR (49)</t>
  </si>
  <si>
    <t>STONE, AR (137)</t>
  </si>
  <si>
    <t>ROGERS, OK (131)</t>
  </si>
  <si>
    <t>GREELEY, KS (71)</t>
  </si>
  <si>
    <t>GREELEY, NE (77)</t>
  </si>
  <si>
    <t>FOSTER, ND (31)</t>
  </si>
  <si>
    <t>MEDINA, TX (325)</t>
  </si>
  <si>
    <t>HALE, TX (189)</t>
  </si>
  <si>
    <t>SWISHER, TX (437)</t>
  </si>
  <si>
    <t>MORRILL, NE (123)</t>
  </si>
  <si>
    <t>UNION, OR (61)</t>
  </si>
  <si>
    <t>WASHINGTON, OR (67)</t>
  </si>
  <si>
    <t>SHUNGNAK, AK (237)</t>
  </si>
  <si>
    <t>GRAND ISLE, VT (13)</t>
  </si>
  <si>
    <t>CAROLINE, VA (33)</t>
  </si>
  <si>
    <t>COFFEE, AL (31)</t>
  </si>
  <si>
    <t>LAFAYETTE, FL (67)</t>
  </si>
  <si>
    <t>BURKE, NC (23)</t>
  </si>
  <si>
    <t>DELAWARE, NY (25)</t>
  </si>
  <si>
    <t>BRAXTON, WV (7)</t>
  </si>
  <si>
    <t>PONTOTOC, MS (115)</t>
  </si>
  <si>
    <t>GEORGE, MS (39)</t>
  </si>
  <si>
    <t>DUVAL, TX (131)</t>
  </si>
  <si>
    <t>MOREHOUSE, LA (67)</t>
  </si>
  <si>
    <t>HENRY, TN (79)</t>
  </si>
  <si>
    <t>RAINS, TX (379)</t>
  </si>
  <si>
    <t>CASEY, KY (45)</t>
  </si>
  <si>
    <t>DOOR, WI (29)</t>
  </si>
  <si>
    <t>FOND DU LAC, WI (39)</t>
  </si>
  <si>
    <t>CUMBERLAND, IL (35)</t>
  </si>
  <si>
    <t>CLAY, SD (27)</t>
  </si>
  <si>
    <t>DELAWARE, IA (55)</t>
  </si>
  <si>
    <t>HARRISON, MO (81)</t>
  </si>
  <si>
    <t>GASCONADE, MO (73)</t>
  </si>
  <si>
    <t>VAN BUREN, AR (141)</t>
  </si>
  <si>
    <t>SEMINOLE, OK (133)</t>
  </si>
  <si>
    <t>HAMILTON, KS (75)</t>
  </si>
  <si>
    <t>HALL, NE (79)</t>
  </si>
  <si>
    <t>GARFIELD, MT (33)</t>
  </si>
  <si>
    <t>MONTGOMERY, AR (97)</t>
  </si>
  <si>
    <t>HASKELL, TX (207)</t>
  </si>
  <si>
    <t>TILLMAN, OK (141)</t>
  </si>
  <si>
    <t>PHILLIPS, CO (95)</t>
  </si>
  <si>
    <t>WALLA WALLA, WA (71)</t>
  </si>
  <si>
    <t>YAMHILL, OR (71)</t>
  </si>
  <si>
    <t>SLEETMUTE, AK (245)</t>
  </si>
  <si>
    <t>HAMPDEN, MA (13)</t>
  </si>
  <si>
    <t>CARTERET, NC (31)</t>
  </si>
  <si>
    <t>COFFEE, GA (69)</t>
  </si>
  <si>
    <t>LAKE, FL (69)</t>
  </si>
  <si>
    <t>BUTTS, GA (35)</t>
  </si>
  <si>
    <t>DELAWARE, OH (41)</t>
  </si>
  <si>
    <t>BRISTOL, VA (520)</t>
  </si>
  <si>
    <t>PRENTISS, MS (117)</t>
  </si>
  <si>
    <t>GREENE, MS (41)</t>
  </si>
  <si>
    <t>EAST BATON ROUGE, LA (33)</t>
  </si>
  <si>
    <t>NATCHITOCHES, LA (69)</t>
  </si>
  <si>
    <t>HICKMAN, KY (105)</t>
  </si>
  <si>
    <t>ROBERTSON, TX (395)</t>
  </si>
  <si>
    <t>CASS, IN (17)</t>
  </si>
  <si>
    <t>EATON, MI (45)</t>
  </si>
  <si>
    <t>FOREST, WI (41)</t>
  </si>
  <si>
    <t>DAVIESS, IN (27)</t>
  </si>
  <si>
    <t>CLEARWATER, MN (29)</t>
  </si>
  <si>
    <t>DES MOINES, IA (57)</t>
  </si>
  <si>
    <t>HENRY, MO (83)</t>
  </si>
  <si>
    <t>GREENE, MO (77)</t>
  </si>
  <si>
    <t>WASHINGTON, AR (143)</t>
  </si>
  <si>
    <t>TULSA, OK (143)</t>
  </si>
  <si>
    <t>HANSFORD, TX (195)</t>
  </si>
  <si>
    <t>HAMILTON, NE (81)</t>
  </si>
  <si>
    <t>GOLDEN VALLEY, ND (33)</t>
  </si>
  <si>
    <t>PIKE, AR (109)</t>
  </si>
  <si>
    <t>HOCKLEY, TX (219)</t>
  </si>
  <si>
    <t>WICHITA, TX (485)</t>
  </si>
  <si>
    <t>PLATTE, WY (31)</t>
  </si>
  <si>
    <t>WALLOWA, OR (63)</t>
  </si>
  <si>
    <t>SOLOMON, AK (247)</t>
  </si>
  <si>
    <t>HAMPSHIRE, MA (15)</t>
  </si>
  <si>
    <t>CECIL, MD (15)</t>
  </si>
  <si>
    <t>COLQUITT, GA (71)</t>
  </si>
  <si>
    <t>LEE, FL (71)</t>
  </si>
  <si>
    <t>CABARRUS, NC (25)</t>
  </si>
  <si>
    <t>ELLIOTT, KY (63)</t>
  </si>
  <si>
    <t>BROOKE, WV (9)</t>
  </si>
  <si>
    <t>QUITMAN, MS (119)</t>
  </si>
  <si>
    <t>HALE, AL (65)</t>
  </si>
  <si>
    <t>EAST FELICIANA, LA (37)</t>
  </si>
  <si>
    <t>NEVADA, AR (99)</t>
  </si>
  <si>
    <t>JACKSON, AR (67)</t>
  </si>
  <si>
    <t>ROCKWALL, TX (397)</t>
  </si>
  <si>
    <t>CHAMPAIGN, OH (21)</t>
  </si>
  <si>
    <t>ELKHART, IN (39)</t>
  </si>
  <si>
    <t>GOGEBIC, MI (53)</t>
  </si>
  <si>
    <t>DAVIESS, KY (59)</t>
  </si>
  <si>
    <t>CODINGTON, SD (29)</t>
  </si>
  <si>
    <t>DICKINSON, IA (59)</t>
  </si>
  <si>
    <t>HOLT, MO (87)</t>
  </si>
  <si>
    <t>HICKORY, MO (85)</t>
  </si>
  <si>
    <t>WHITE, AR (145)</t>
  </si>
  <si>
    <t>WAGONER, OK (145)</t>
  </si>
  <si>
    <t>HARPER, OK (59)</t>
  </si>
  <si>
    <t>HARLAN, NE (83)</t>
  </si>
  <si>
    <t>GRAND FORKS, ND (35)</t>
  </si>
  <si>
    <t>POLK, AR (113)</t>
  </si>
  <si>
    <t>HOWARD, TX (227)</t>
  </si>
  <si>
    <t>WILBARGER, TX (487)</t>
  </si>
  <si>
    <t>PUEBLO, CO (101)</t>
  </si>
  <si>
    <t>WASCO, OR (65)</t>
  </si>
  <si>
    <t>ST. MICHAEL, AK (255)</t>
  </si>
  <si>
    <t>HANCOCK, ME (9)</t>
  </si>
  <si>
    <t>CHARLES CITY, VA (36)</t>
  </si>
  <si>
    <t>COOK, GA (75)</t>
  </si>
  <si>
    <t>LEVY, FL (75)</t>
  </si>
  <si>
    <t>CALDWELL, NC (27)</t>
  </si>
  <si>
    <t>ERIE, NY (29)</t>
  </si>
  <si>
    <t>BUCHANAN, VA (27)</t>
  </si>
  <si>
    <t>SUMTER, AL (119)</t>
  </si>
  <si>
    <t>HANCOCK, MS (45)</t>
  </si>
  <si>
    <t>EVANGELINE, LA (39)</t>
  </si>
  <si>
    <t>OUACHITA, AR (103)</t>
  </si>
  <si>
    <t>LAKE, TN (95)</t>
  </si>
  <si>
    <t>RUSK, TX (401)</t>
  </si>
  <si>
    <t>CHEATHAM, TN (21)</t>
  </si>
  <si>
    <t>EMMET, MI (47)</t>
  </si>
  <si>
    <t>GRANT, WI (43)</t>
  </si>
  <si>
    <t>DE WITT, IL (39)</t>
  </si>
  <si>
    <t>COOK, MN (31)</t>
  </si>
  <si>
    <t>DODGE, MN (39)</t>
  </si>
  <si>
    <t>JACKSON, KS (85)</t>
  </si>
  <si>
    <t>HOWARD, MO (89)</t>
  </si>
  <si>
    <t>YELL, AR (149)</t>
  </si>
  <si>
    <t>WASHINGTON, OK (147)</t>
  </si>
  <si>
    <t>HASKELL, KS (81)</t>
  </si>
  <si>
    <t>HOLT, NE (89)</t>
  </si>
  <si>
    <t>GRANT, ND (37)</t>
  </si>
  <si>
    <t>PULASKI, AR (119)</t>
  </si>
  <si>
    <t>HUDSPETH, TX (229)</t>
  </si>
  <si>
    <t>SCOTTS BLUFF, NE (157)</t>
  </si>
  <si>
    <t>WHEELER, OR (69)</t>
  </si>
  <si>
    <t>TELLER, AK (277)</t>
  </si>
  <si>
    <t>HARTFORD, CT (3)</t>
  </si>
  <si>
    <t>CHARLES, MD (17)</t>
  </si>
  <si>
    <t>CRAWFORD, GA (79)</t>
  </si>
  <si>
    <t>MADISON, FL (79)</t>
  </si>
  <si>
    <t>CAMPBELL, VA (31)</t>
  </si>
  <si>
    <t>ERIE, OH (43)</t>
  </si>
  <si>
    <t>BUENA VISTA, VA (530)</t>
  </si>
  <si>
    <t>TALLAHATCHIE, MS (135)</t>
  </si>
  <si>
    <t>HARRISON, MS (47)</t>
  </si>
  <si>
    <t>FAYETTE, TX (149)</t>
  </si>
  <si>
    <t>OUACHITA, LA (73)</t>
  </si>
  <si>
    <t>LAUDERDALE, TN (97)</t>
  </si>
  <si>
    <t>SABINE, TX (403)</t>
  </si>
  <si>
    <t>CLARK, IN (19)</t>
  </si>
  <si>
    <t>FULTON, OH (51)</t>
  </si>
  <si>
    <t>GREEN LAKE, WI (47)</t>
  </si>
  <si>
    <t>DOUGLAS, IL (41)</t>
  </si>
  <si>
    <t>COTTONWOOD, MN (33)</t>
  </si>
  <si>
    <t>DUBUQUE, IA (61)</t>
  </si>
  <si>
    <t>JACKSON, MO (95)</t>
  </si>
  <si>
    <t>HOWELL, MO (91)</t>
  </si>
  <si>
    <t>HEMPHILL, TX (211)</t>
  </si>
  <si>
    <t>HOWARD, NE (93)</t>
  </si>
  <si>
    <t>GRIGGS, ND (39)</t>
  </si>
  <si>
    <t>PUSHMATAHA, OK (127)</t>
  </si>
  <si>
    <t>IRION, TX (235)</t>
  </si>
  <si>
    <t>SEDGWICK, CO (115)</t>
  </si>
  <si>
    <t>WHITMAN, WA (75)</t>
  </si>
  <si>
    <t>UNALAKLEET, AK (291)</t>
  </si>
  <si>
    <t>HILLSBOROUGH, NH (11)</t>
  </si>
  <si>
    <t>CHARLESTON, SC (19)</t>
  </si>
  <si>
    <t>CRISP, GA (81)</t>
  </si>
  <si>
    <t>MANATEE, FL (81)</t>
  </si>
  <si>
    <t>CARROLL, GA (45)</t>
  </si>
  <si>
    <t>ERIE, PA (49)</t>
  </si>
  <si>
    <t>BUTLER, PA (19)</t>
  </si>
  <si>
    <t>TISHOMINGO, MS (141)</t>
  </si>
  <si>
    <t>HINDS, MS (49)</t>
  </si>
  <si>
    <t>FORT BEND, TX (157)</t>
  </si>
  <si>
    <t>RED RIVER, LA (81)</t>
  </si>
  <si>
    <t>LEE, AR (77)</t>
  </si>
  <si>
    <t>SAN AUGUSTINE, TX (405)</t>
  </si>
  <si>
    <t>CLARK, KY (49)</t>
  </si>
  <si>
    <t>GENESEE, MI (49)</t>
  </si>
  <si>
    <t>GREEN, WI (45)</t>
  </si>
  <si>
    <t>DUBOIS, IN (37)</t>
  </si>
  <si>
    <t>CROW WING, MN (35)</t>
  </si>
  <si>
    <t>EMMET, IA (63)</t>
  </si>
  <si>
    <t>JEFFERSON, KS (87)</t>
  </si>
  <si>
    <t>IRON, MO (93)</t>
  </si>
  <si>
    <t>HODGEMAN, KS (83)</t>
  </si>
  <si>
    <t>JEFFERSON, NE (95)</t>
  </si>
  <si>
    <t>HAAKON, SD (55)</t>
  </si>
  <si>
    <t>RED RIVER, TX (387)</t>
  </si>
  <si>
    <t>JEFF DAVIS, TX (243)</t>
  </si>
  <si>
    <t>SIOUX, NE (165)</t>
  </si>
  <si>
    <t>YAKIMA, WA (77)</t>
  </si>
  <si>
    <t>KENNEBEC, ME (11)</t>
  </si>
  <si>
    <t>CHESAPEAKE CITY, VA (550)</t>
  </si>
  <si>
    <t>DALE, AL (45)</t>
  </si>
  <si>
    <t>MARION, FL (83)</t>
  </si>
  <si>
    <t>CARROLL, MD (13)</t>
  </si>
  <si>
    <t>ESTILL, KY (65)</t>
  </si>
  <si>
    <t>CALHOUN, AL (15)</t>
  </si>
  <si>
    <t>TUSCALOOSA, AL (125)</t>
  </si>
  <si>
    <t>HOLMES, MS (51)</t>
  </si>
  <si>
    <t>FRIO, TX (163)</t>
  </si>
  <si>
    <t>RICHLAND, LA (83)</t>
  </si>
  <si>
    <t>MADISON, TN (113)</t>
  </si>
  <si>
    <t>SHELBY, TX (419)</t>
  </si>
  <si>
    <t>CLARK, OH (23)</t>
  </si>
  <si>
    <t>GLADWIN, MI (51)</t>
  </si>
  <si>
    <t>GRUNDY, IL (63)</t>
  </si>
  <si>
    <t>EDGAR, IL (45)</t>
  </si>
  <si>
    <t>DAKOTA, MN (37)</t>
  </si>
  <si>
    <t>FARIBAULT, MN (43)</t>
  </si>
  <si>
    <t>JOHNSON, KS (91)</t>
  </si>
  <si>
    <t>IZARD, AR (65)</t>
  </si>
  <si>
    <t>HUTCHINSON, TX (233)</t>
  </si>
  <si>
    <t>JEWELL, KS (89)</t>
  </si>
  <si>
    <t>HARDING, SD (63)</t>
  </si>
  <si>
    <t>SALINE, AR (125)</t>
  </si>
  <si>
    <t>JONES, TX (253)</t>
  </si>
  <si>
    <t>TELLER, CO (119)</t>
  </si>
  <si>
    <t>KENT, RI (3)</t>
  </si>
  <si>
    <t>CHESTERFIELD, SC (25)</t>
  </si>
  <si>
    <t>DECATUR, GA (87)</t>
  </si>
  <si>
    <t>MARTIN, FL (85)</t>
  </si>
  <si>
    <t>CARROLL, VA (35)</t>
  </si>
  <si>
    <t>FAIRFIELD, OH (45)</t>
  </si>
  <si>
    <t>CALHOUN, WV (13)</t>
  </si>
  <si>
    <t>UNION, MS (145)</t>
  </si>
  <si>
    <t>HUMPHREYS, MS (53)</t>
  </si>
  <si>
    <t>GALVESTON, TX (167)</t>
  </si>
  <si>
    <t>SABINE, LA (85)</t>
  </si>
  <si>
    <t>MARSHALL, KY (157)</t>
  </si>
  <si>
    <t>SMITH, TX (423)</t>
  </si>
  <si>
    <t>CLAY, TN (27)</t>
  </si>
  <si>
    <t>GRAND TRAVERSE, MI (55)</t>
  </si>
  <si>
    <t>HOUGHTON, MI (61)</t>
  </si>
  <si>
    <t>EDWARDS, IL (47)</t>
  </si>
  <si>
    <t>DAVISON, SD (35)</t>
  </si>
  <si>
    <t>FAYETTE, IA (65)</t>
  </si>
  <si>
    <t>JOHNSON, MO (101)</t>
  </si>
  <si>
    <t>JASPER, MO (97)</t>
  </si>
  <si>
    <t>KEARNY, KS (93)</t>
  </si>
  <si>
    <t>KEARNEY, NE (99)</t>
  </si>
  <si>
    <t>HETTINGER, ND (41)</t>
  </si>
  <si>
    <t>SEVIER, AR (133)</t>
  </si>
  <si>
    <t>KENT, TX (263)</t>
  </si>
  <si>
    <t>WASHINGTON, CO (121)</t>
  </si>
  <si>
    <t>KNOX, ME (13)</t>
  </si>
  <si>
    <t>CHOWAN, NC (41)</t>
  </si>
  <si>
    <t>DODGE, GA (91)</t>
  </si>
  <si>
    <t>MONROE, FL (87)</t>
  </si>
  <si>
    <t>CARTER, TN (19)</t>
  </si>
  <si>
    <t>FAYETTE, OH (47)</t>
  </si>
  <si>
    <t>CAMBRIA, PA (21)</t>
  </si>
  <si>
    <t>WALKER, AL (127)</t>
  </si>
  <si>
    <t>ISSAQUENA, MS (55)</t>
  </si>
  <si>
    <t>GOLIAD, TX (175)</t>
  </si>
  <si>
    <t>TENSAS, LA (107)</t>
  </si>
  <si>
    <t>MARSHALL, MS (93)</t>
  </si>
  <si>
    <t>TITUS, TX (449)</t>
  </si>
  <si>
    <t>CLERMONT, OH (25)</t>
  </si>
  <si>
    <t>GRATIOT, MI (57)</t>
  </si>
  <si>
    <t>IOWA, WI (49)</t>
  </si>
  <si>
    <t>EFFINGHAM, IL (49)</t>
  </si>
  <si>
    <t>DAY, SD (37)</t>
  </si>
  <si>
    <t>FILLMORE, MN (45)</t>
  </si>
  <si>
    <t>LAFAYETTE, MO (107)</t>
  </si>
  <si>
    <t>LACLEDE, MO (105)</t>
  </si>
  <si>
    <t>KINGFISHER, OK (73)</t>
  </si>
  <si>
    <t>KEYA PAHA, NE (103)</t>
  </si>
  <si>
    <t>HUGHES, SD (65)</t>
  </si>
  <si>
    <t>TRAVIS, TX (453)</t>
  </si>
  <si>
    <t>KIMBLE, TX (267)</t>
  </si>
  <si>
    <t>WELD, CO (123)</t>
  </si>
  <si>
    <t>LAMOILLE, VT (15)</t>
  </si>
  <si>
    <t>CLARENDON, SC (27)</t>
  </si>
  <si>
    <t>DOOLY, GA (93)</t>
  </si>
  <si>
    <t>NASSAU, FL (89)</t>
  </si>
  <si>
    <t>CASWELL, NC (33)</t>
  </si>
  <si>
    <t>FAYETTE, WV (19)</t>
  </si>
  <si>
    <t>CAMERON, PA (23)</t>
  </si>
  <si>
    <t>WEBSTER, MS (155)</t>
  </si>
  <si>
    <t>JACKSON, MS (59)</t>
  </si>
  <si>
    <t>GONZALES, TX (177)</t>
  </si>
  <si>
    <t>UNION, AR (139)</t>
  </si>
  <si>
    <t>MC CRACKEN, KY (145)</t>
  </si>
  <si>
    <t>UPSHUR, TX (459)</t>
  </si>
  <si>
    <t>CLINTON, IN (23)</t>
  </si>
  <si>
    <t>HENRY, OH (69)</t>
  </si>
  <si>
    <t>IRON, MI (71)</t>
  </si>
  <si>
    <t>FAYETTE, IL (51)</t>
  </si>
  <si>
    <t>DEUEL, SD (39)</t>
  </si>
  <si>
    <t>FLOYD, IA (67)</t>
  </si>
  <si>
    <t>LEAVENWORTH, KS (103)</t>
  </si>
  <si>
    <t>LAWRENCE, AR (75)</t>
  </si>
  <si>
    <t>KIOWA, KS (97)</t>
  </si>
  <si>
    <t>KNOX, NE (107)</t>
  </si>
  <si>
    <t>JONES, SD (75)</t>
  </si>
  <si>
    <t>UVALDE, TX (463)</t>
  </si>
  <si>
    <t>KING, TX (269)</t>
  </si>
  <si>
    <t>YUMA, CO (125)</t>
  </si>
  <si>
    <t>LINCOLN, ME (15)</t>
  </si>
  <si>
    <t>COLLETON, SC (29)</t>
  </si>
  <si>
    <t>DOUGHERTY, GA (95)</t>
  </si>
  <si>
    <t>OKEECHOBEE, FL (93)</t>
  </si>
  <si>
    <t>CATAWBA, NC (35)</t>
  </si>
  <si>
    <t>FENTRESS, TN (49)</t>
  </si>
  <si>
    <t>CAMPBELL, TN (13)</t>
  </si>
  <si>
    <t>WINSTON, AL (133)</t>
  </si>
  <si>
    <t>JASPER, MS (61)</t>
  </si>
  <si>
    <t>GRIMES, TX (185)</t>
  </si>
  <si>
    <t>UNION, LA (111)</t>
  </si>
  <si>
    <t>MC NAIRY, TN (109)</t>
  </si>
  <si>
    <t>VAN ZANDT, TX (467)</t>
  </si>
  <si>
    <t>CLINTON, KY (53)</t>
  </si>
  <si>
    <t>HILLSDALE, MI (59)</t>
  </si>
  <si>
    <t>IRON, WI (51)</t>
  </si>
  <si>
    <t>FORD, IL (53)</t>
  </si>
  <si>
    <t>DOUGLAS, MN (41)</t>
  </si>
  <si>
    <t>FRANKLIN, IA (69)</t>
  </si>
  <si>
    <t>LINN, KS (107)</t>
  </si>
  <si>
    <t>LAWRENCE, MO (109)</t>
  </si>
  <si>
    <t>LANE, KS (101)</t>
  </si>
  <si>
    <t>LANCASTER, NE (109)</t>
  </si>
  <si>
    <t>KIDDER, ND (43)</t>
  </si>
  <si>
    <t>WILLIAMSON, TX (491)</t>
  </si>
  <si>
    <t>KNOX, TX (275)</t>
  </si>
  <si>
    <t>LITCHFIELD, CT (5)</t>
  </si>
  <si>
    <t>COLUMBUS, NC (47)</t>
  </si>
  <si>
    <t>EARLY, GA (99)</t>
  </si>
  <si>
    <t>ORANGE, FL (95)</t>
  </si>
  <si>
    <t>CHAMBERS, AL (17)</t>
  </si>
  <si>
    <t>FLOYD, KY (71)</t>
  </si>
  <si>
    <t>CARBON, PA (25)</t>
  </si>
  <si>
    <t>WINSTON, MS (159)</t>
  </si>
  <si>
    <t>JEFFERSON DAVIS, MS (65)</t>
  </si>
  <si>
    <t>GUADALUPE, TX (187)</t>
  </si>
  <si>
    <t>WEBSTER, LA (119)</t>
  </si>
  <si>
    <t>MISSISSIPPI, AR (93)</t>
  </si>
  <si>
    <t>WOOD, TX (499)</t>
  </si>
  <si>
    <t>CLINTON, OH (27)</t>
  </si>
  <si>
    <t>HURON, MI (63)</t>
  </si>
  <si>
    <t>JACKSON, WI (53)</t>
  </si>
  <si>
    <t>FOUNTAIN, IN (45)</t>
  </si>
  <si>
    <t>DOUGLAS, SD (43)</t>
  </si>
  <si>
    <t>FREEBORN, MN (47)</t>
  </si>
  <si>
    <t>LINN, MO (115)</t>
  </si>
  <si>
    <t>MADISON, MO (123)</t>
  </si>
  <si>
    <t>LIPSCOMB, TX (295)</t>
  </si>
  <si>
    <t>LINCOLN, KS (105)</t>
  </si>
  <si>
    <t>LA MOURE, ND (45)</t>
  </si>
  <si>
    <t>LAMB, TX (279)</t>
  </si>
  <si>
    <t>MERRIMACK, NH (13)</t>
  </si>
  <si>
    <t>CRAVEN, NC (49)</t>
  </si>
  <si>
    <t>ECHOLS, GA (101)</t>
  </si>
  <si>
    <t>OSCEOLA, FL (97)</t>
  </si>
  <si>
    <t>CHARLOTTE, VA (37)</t>
  </si>
  <si>
    <t>FRANKLIN, OH (49)</t>
  </si>
  <si>
    <t>CARROLL, OH (19)</t>
  </si>
  <si>
    <t>YALOBUSHA, MS (161)</t>
  </si>
  <si>
    <t>JEFFERSON, MS (63)</t>
  </si>
  <si>
    <t>HARDIN, TX (199)</t>
  </si>
  <si>
    <t>WEST CARROLL, LA (123)</t>
  </si>
  <si>
    <t>MISSISSIPPI, MO (133)</t>
  </si>
  <si>
    <t>COFFEE, TN (31)</t>
  </si>
  <si>
    <t>INGHAM, MI (65)</t>
  </si>
  <si>
    <t>JEFFERSON, WI (55)</t>
  </si>
  <si>
    <t>FRANKLIN, IL (55)</t>
  </si>
  <si>
    <t>FAULK, SD (49)</t>
  </si>
  <si>
    <t>GOODHUE, MN (49)</t>
  </si>
  <si>
    <t>LIVINGSTON, MO (117)</t>
  </si>
  <si>
    <t>MARIES, MO (125)</t>
  </si>
  <si>
    <t>LOGAN, KS (109)</t>
  </si>
  <si>
    <t>LOUP, NE (115)</t>
  </si>
  <si>
    <t>LAWRENCE, SD (81)</t>
  </si>
  <si>
    <t>LEA, NM (25)</t>
  </si>
  <si>
    <t>MIDDLESEX, CT (7)</t>
  </si>
  <si>
    <t>CUMBERLAND, NC (51)</t>
  </si>
  <si>
    <t>EFFINGHAM, GA (103)</t>
  </si>
  <si>
    <t>PALM BEACH, FL (99)</t>
  </si>
  <si>
    <t>CHARLOTTESVILLE CITY, VA (540)</t>
  </si>
  <si>
    <t>FRANKLIN, TN (51)</t>
  </si>
  <si>
    <t>CATOOSA, GA (47)</t>
  </si>
  <si>
    <t>JONES, MS (67)</t>
  </si>
  <si>
    <t>HARRIS, TX (201)</t>
  </si>
  <si>
    <t>WINN, LA (127)</t>
  </si>
  <si>
    <t>MONROE, AR (95)</t>
  </si>
  <si>
    <t>CUMBERLAND, KY (57)</t>
  </si>
  <si>
    <t>IONIA, MI (67)</t>
  </si>
  <si>
    <t>JO DAVIESS, IL (85)</t>
  </si>
  <si>
    <t>FULTON, IL (57)</t>
  </si>
  <si>
    <t>GRANT, MN (51)</t>
  </si>
  <si>
    <t>GREENE, IA (73)</t>
  </si>
  <si>
    <t>LYON, KS (111)</t>
  </si>
  <si>
    <t>MARION, AR (89)</t>
  </si>
  <si>
    <t>MAJOR, OK (93)</t>
  </si>
  <si>
    <t>MADISON, NE (119)</t>
  </si>
  <si>
    <t>LOGAN, ND (47)</t>
  </si>
  <si>
    <t>LOVING, TX (301)</t>
  </si>
  <si>
    <t>MIDDLESEX, MA (17)</t>
  </si>
  <si>
    <t>CUMBERLAND, NJ (11)</t>
  </si>
  <si>
    <t>EMANUEL, GA (107)</t>
  </si>
  <si>
    <t>PASCO, FL (101)</t>
  </si>
  <si>
    <t>CHATHAM, NC (37)</t>
  </si>
  <si>
    <t>GALLIA, OH (53)</t>
  </si>
  <si>
    <t>CATTARAUGUS, NY (9)</t>
  </si>
  <si>
    <t>LAMAR, MS (73)</t>
  </si>
  <si>
    <t>HIDALGO, TX (215)</t>
  </si>
  <si>
    <t>NEW MADRID, MO (143)</t>
  </si>
  <si>
    <t>DARKE, OH (37)</t>
  </si>
  <si>
    <t>IOSCO, MI (69)</t>
  </si>
  <si>
    <t>JUNEAU, WI (57)</t>
  </si>
  <si>
    <t>GALLATIN, IL (59)</t>
  </si>
  <si>
    <t>GRANT, SD (51)</t>
  </si>
  <si>
    <t>GRUNDY, IA (75)</t>
  </si>
  <si>
    <t>MERCER, MO (129)</t>
  </si>
  <si>
    <t>MC DONALD, MO (119)</t>
  </si>
  <si>
    <t>MEADE, KS (119)</t>
  </si>
  <si>
    <t>MERRICK, NE (121)</t>
  </si>
  <si>
    <t>MC CONE, MT (55)</t>
  </si>
  <si>
    <t>LUBBOCK, TX (303)</t>
  </si>
  <si>
    <t>NEW HAVEN, CT (9)</t>
  </si>
  <si>
    <t>CURRITUCK, NC (53)</t>
  </si>
  <si>
    <t>EVANS, GA (109)</t>
  </si>
  <si>
    <t>PINELLAS, FL (103)</t>
  </si>
  <si>
    <t>CHEROKEE, GA (57)</t>
  </si>
  <si>
    <t>GEAUGA, OH (55)</t>
  </si>
  <si>
    <t>CENTRE, PA (27)</t>
  </si>
  <si>
    <t>LAUDERDALE, MS (75)</t>
  </si>
  <si>
    <t>IBERIA, LA (45)</t>
  </si>
  <si>
    <t>OBION, TN (131)</t>
  </si>
  <si>
    <t>DAVIDSON, TN (37)</t>
  </si>
  <si>
    <t>ISABELLA, MI (73)</t>
  </si>
  <si>
    <t>KANE, IL (89)</t>
  </si>
  <si>
    <t>GIBSON, IN (51)</t>
  </si>
  <si>
    <t>GREGORY, SD (53)</t>
  </si>
  <si>
    <t>GUTHRIE, IA (77)</t>
  </si>
  <si>
    <t>MIAMI, KS (121)</t>
  </si>
  <si>
    <t>MILLER, MO (131)</t>
  </si>
  <si>
    <t>MOORE, TX (341)</t>
  </si>
  <si>
    <t>MITCHELL, KS (123)</t>
  </si>
  <si>
    <t>MC HENRY, ND (49)</t>
  </si>
  <si>
    <t>LYNN, TX (305)</t>
  </si>
  <si>
    <t>NEW LONDON, CT (11)</t>
  </si>
  <si>
    <t>DARE, NC (55)</t>
  </si>
  <si>
    <t>FRANKLIN, FL (37)</t>
  </si>
  <si>
    <t>POLK, FL (105)</t>
  </si>
  <si>
    <t>CHEROKEE, NC (39)</t>
  </si>
  <si>
    <t>GENESEE, NY (37)</t>
  </si>
  <si>
    <t>CHATTOOGA, GA (55)</t>
  </si>
  <si>
    <t>LAWRENCE, MS (77)</t>
  </si>
  <si>
    <t>IBERVILLE, LA (47)</t>
  </si>
  <si>
    <t>PEMISCOT, MO (155)</t>
  </si>
  <si>
    <t>DE KALB, TN (41)</t>
  </si>
  <si>
    <t>JACKSON, MI (75)</t>
  </si>
  <si>
    <t>KANKAKEE, IL (91)</t>
  </si>
  <si>
    <t>GRAYSON, KY (85)</t>
  </si>
  <si>
    <t>HAMLIN, SD (57)</t>
  </si>
  <si>
    <t>HAMILTON, IA (79)</t>
  </si>
  <si>
    <t>MILLS, IA (129)</t>
  </si>
  <si>
    <t>MONITEAU, MO (135)</t>
  </si>
  <si>
    <t>MORTON, KS (129)</t>
  </si>
  <si>
    <t>NANCE, NE (125)</t>
  </si>
  <si>
    <t>MC INTOSH, ND (51)</t>
  </si>
  <si>
    <t>MARTIN, TX (317)</t>
  </si>
  <si>
    <t>NEWPORT, RI (5)</t>
  </si>
  <si>
    <t>DARLINGTON, SC (31)</t>
  </si>
  <si>
    <t>GADSDEN, FL (39)</t>
  </si>
  <si>
    <t>PUTNAM, FL (107)</t>
  </si>
  <si>
    <t>CHEROKEE, SC (21)</t>
  </si>
  <si>
    <t>GREENE, NY (39)</t>
  </si>
  <si>
    <t>CHAUTAUQUA, NY (13)</t>
  </si>
  <si>
    <t>LEAKE, MS (79)</t>
  </si>
  <si>
    <t>JACKSON, TX (239)</t>
  </si>
  <si>
    <t>PHILLIPS, AR (107)</t>
  </si>
  <si>
    <t>DEARBORN, IN (29)</t>
  </si>
  <si>
    <t>KALAMAZOO, MI (77)</t>
  </si>
  <si>
    <t>KENDALL, IL (93)</t>
  </si>
  <si>
    <t>GREENE, IL (61)</t>
  </si>
  <si>
    <t>HAND, SD (59)</t>
  </si>
  <si>
    <t>HANCOCK, IA (81)</t>
  </si>
  <si>
    <t>MONTGOMERY, IA (137)</t>
  </si>
  <si>
    <t>MORGAN, MO (141)</t>
  </si>
  <si>
    <t>NESS, KS (135)</t>
  </si>
  <si>
    <t>NUCKOLLS, NE (129)</t>
  </si>
  <si>
    <t>MC KENZIE, ND (53)</t>
  </si>
  <si>
    <t>MENARD, TX (327)</t>
  </si>
  <si>
    <t>NORFOLK, MA (21)</t>
  </si>
  <si>
    <t>DILLON, SC (33)</t>
  </si>
  <si>
    <t>GENEVA, AL (61)</t>
  </si>
  <si>
    <t>SARASOTA, FL (115)</t>
  </si>
  <si>
    <t>CHESTER, PA (29)</t>
  </si>
  <si>
    <t>GREENUP, KY (89)</t>
  </si>
  <si>
    <t>CHEMUNG, NY (15)</t>
  </si>
  <si>
    <t>LEFLORE, MS (83)</t>
  </si>
  <si>
    <t>JASPER, TX (241)</t>
  </si>
  <si>
    <t>POINSETT, AR (111)</t>
  </si>
  <si>
    <t>DECATUR, IN (31)</t>
  </si>
  <si>
    <t>KALKASKA, MI (79)</t>
  </si>
  <si>
    <t>KEWEENAW, MI (83)</t>
  </si>
  <si>
    <t>GREENE, IN (55)</t>
  </si>
  <si>
    <t>HANSON, SD (61)</t>
  </si>
  <si>
    <t>HARDIN, IA (83)</t>
  </si>
  <si>
    <t>NEMAHA, NE (127)</t>
  </si>
  <si>
    <t>NEWTON, MO (145)</t>
  </si>
  <si>
    <t>OCHILTREE, TX (357)</t>
  </si>
  <si>
    <t>OSBORNE, KS (141)</t>
  </si>
  <si>
    <t>MC LEAN, ND (55)</t>
  </si>
  <si>
    <t>MIDLAND, TX (329)</t>
  </si>
  <si>
    <t>ORANGE, VT (17)</t>
  </si>
  <si>
    <t>DISTRICT OF COLUMBIA, DC (1)</t>
  </si>
  <si>
    <t>GLASCOCK, GA (125)</t>
  </si>
  <si>
    <t>SEMINOLE, FL (117)</t>
  </si>
  <si>
    <t>CHESTER, SC (23)</t>
  </si>
  <si>
    <t>GRUNDY, TN (61)</t>
  </si>
  <si>
    <t>CHEROKEE, AL (19)</t>
  </si>
  <si>
    <t>LINCOLN, MS (85)</t>
  </si>
  <si>
    <t>JEFFERSON DAVIS, LA (53)</t>
  </si>
  <si>
    <t>PRAIRIE, AR (117)</t>
  </si>
  <si>
    <t>DECATUR, TN (39)</t>
  </si>
  <si>
    <t>KENOSHA, WI (59)</t>
  </si>
  <si>
    <t>LA CROSSE, WI (63)</t>
  </si>
  <si>
    <t>HAMILTON, IL (65)</t>
  </si>
  <si>
    <t>HENNEPIN, MN (53)</t>
  </si>
  <si>
    <t>HARRISON, IA (85)</t>
  </si>
  <si>
    <t>NODAWAY, MO (147)</t>
  </si>
  <si>
    <t>OREGON, MO (149)</t>
  </si>
  <si>
    <t>POTTER, TX (375)</t>
  </si>
  <si>
    <t>OTTAWA, KS (143)</t>
  </si>
  <si>
    <t>MC PHERSON, SD (89)</t>
  </si>
  <si>
    <t>MITCHELL, TX (335)</t>
  </si>
  <si>
    <t>ORLEANS, VT (19)</t>
  </si>
  <si>
    <t>DORCHESTER, MD (19)</t>
  </si>
  <si>
    <t>GLYNN, GA (127)</t>
  </si>
  <si>
    <t>ST JOHNS, FL (109)</t>
  </si>
  <si>
    <t>CHESTERFIELD, VA (41)</t>
  </si>
  <si>
    <t>GUERNSEY, OH (59)</t>
  </si>
  <si>
    <t>CLAIBORNE, TN (25)</t>
  </si>
  <si>
    <t>LOWNDES, AL (85)</t>
  </si>
  <si>
    <t>JEFFERSON, LA (51)</t>
  </si>
  <si>
    <t>SCOTT, MO (201)</t>
  </si>
  <si>
    <t>DELAWARE, IN (35)</t>
  </si>
  <si>
    <t>KENT, MI (81)</t>
  </si>
  <si>
    <t>LA SALLE, IL (99)</t>
  </si>
  <si>
    <t>HANCOCK, IL (67)</t>
  </si>
  <si>
    <t>HUBBARD, MN (57)</t>
  </si>
  <si>
    <t>HENRY, IA (87)</t>
  </si>
  <si>
    <t>OSAGE, KS (139)</t>
  </si>
  <si>
    <t>OSAGE, MO (151)</t>
  </si>
  <si>
    <t>PROWERS, CO (99)</t>
  </si>
  <si>
    <t>PHELPS, NE (137)</t>
  </si>
  <si>
    <t>MEADE, SD (93)</t>
  </si>
  <si>
    <t>MOTLEY, TX (345)</t>
  </si>
  <si>
    <t>OXFORD, ME (17)</t>
  </si>
  <si>
    <t>DORCHESTER, SC (35)</t>
  </si>
  <si>
    <t>GRADY, GA (131)</t>
  </si>
  <si>
    <t>ST LUCIE, FL (111)</t>
  </si>
  <si>
    <t>CLARKE, GA (59)</t>
  </si>
  <si>
    <t>HARRISONBURG CITY, VA (660)</t>
  </si>
  <si>
    <t>CLARION, PA (31)</t>
  </si>
  <si>
    <t>MACON, AL (87)</t>
  </si>
  <si>
    <t>JEFFERSON, TX (245)</t>
  </si>
  <si>
    <t>SHELBY, TN (157)</t>
  </si>
  <si>
    <t>DICKSON, TN (43)</t>
  </si>
  <si>
    <t>KEWAUNEE, WI (61)</t>
  </si>
  <si>
    <t>LAFAYETTE, WI (65)</t>
  </si>
  <si>
    <t>HANCOCK, KY (91)</t>
  </si>
  <si>
    <t>HUTCHINSON, SD (67)</t>
  </si>
  <si>
    <t>HOUSTON, MN (55)</t>
  </si>
  <si>
    <t>PAGE, IA (145)</t>
  </si>
  <si>
    <t>OZARK, MO (153)</t>
  </si>
  <si>
    <t>ROBERTS, TX (393)</t>
  </si>
  <si>
    <t>PIERCE, NE (139)</t>
  </si>
  <si>
    <t>MERCER, ND (57)</t>
  </si>
  <si>
    <t>NOLAN, TX (353)</t>
  </si>
  <si>
    <t>PENOBSCOT, ME (19)</t>
  </si>
  <si>
    <t>DUKES, MA (7)</t>
  </si>
  <si>
    <t>GULF, FL (45)</t>
  </si>
  <si>
    <t>SUMTER, FL (119)</t>
  </si>
  <si>
    <t>CLAY, AL (27)</t>
  </si>
  <si>
    <t>HOCKING, OH (73)</t>
  </si>
  <si>
    <t>CLARKE, VA (43)</t>
  </si>
  <si>
    <t>MADISON, MS (89)</t>
  </si>
  <si>
    <t>JIM HOGG, TX (247)</t>
  </si>
  <si>
    <t>ST FRANCIS, AR (123)</t>
  </si>
  <si>
    <t>EDMONSON, KY (61)</t>
  </si>
  <si>
    <t>KOSCIUSKO, IN (85)</t>
  </si>
  <si>
    <t>LANGLADE, WI (67)</t>
  </si>
  <si>
    <t>HARDIN, IL (69)</t>
  </si>
  <si>
    <t>HYDE, SD (69)</t>
  </si>
  <si>
    <t>HOWARD, IA (89)</t>
  </si>
  <si>
    <t>PLATTE, MO (165)</t>
  </si>
  <si>
    <t>PERRY, MO (157)</t>
  </si>
  <si>
    <t>ROGER MILLS, OK (129)</t>
  </si>
  <si>
    <t>PLATTE, NE (141)</t>
  </si>
  <si>
    <t>MORTON, ND (59)</t>
  </si>
  <si>
    <t>PECOS, TX (371)</t>
  </si>
  <si>
    <t>PISCATAQUIS, ME (21)</t>
  </si>
  <si>
    <t>DUPLIN, NC (61)</t>
  </si>
  <si>
    <t>HENRY, AL (67)</t>
  </si>
  <si>
    <t>SUWANNEE, FL (121)</t>
  </si>
  <si>
    <t>CLAY, NC (43)</t>
  </si>
  <si>
    <t>HOLMES, OH (75)</t>
  </si>
  <si>
    <t>CLEARFIELD, PA (33)</t>
  </si>
  <si>
    <t>MARENGO, AL (91)</t>
  </si>
  <si>
    <t>JIM WELLS, TX (249)</t>
  </si>
  <si>
    <t>STODDARD, MO (207)</t>
  </si>
  <si>
    <t>FAYETTE, IN (41)</t>
  </si>
  <si>
    <t>LA PORTE, IN (91)</t>
  </si>
  <si>
    <t>LEE, IL (103)</t>
  </si>
  <si>
    <t>HARRISON, IN (61)</t>
  </si>
  <si>
    <t>ISANTI, MN (59)</t>
  </si>
  <si>
    <t>HUMBOLDT, IA (91)</t>
  </si>
  <si>
    <t>POTTAWATTAMIE, IA (155)</t>
  </si>
  <si>
    <t>PETTIS, MO (159)</t>
  </si>
  <si>
    <t>SCOTT, KS (171)</t>
  </si>
  <si>
    <t>POLK, NE (143)</t>
  </si>
  <si>
    <t>MOUNTRAIL, ND (61)</t>
  </si>
  <si>
    <t>PRESIDIO, TX (377)</t>
  </si>
  <si>
    <t>PLYMOUTH, MA (23)</t>
  </si>
  <si>
    <t>EDGECOMBE, NC (65)</t>
  </si>
  <si>
    <t>HOLMES, FL (59)</t>
  </si>
  <si>
    <t>TAYLOR, FL (123)</t>
  </si>
  <si>
    <t>CLAYTON, GA (63)</t>
  </si>
  <si>
    <t>HURON, OH (77)</t>
  </si>
  <si>
    <t>CLINTON, PA (35)</t>
  </si>
  <si>
    <t>MARION, MS (91)</t>
  </si>
  <si>
    <t>KARNES, TX (255)</t>
  </si>
  <si>
    <t>TATE, MS (137)</t>
  </si>
  <si>
    <t>FAYETTE, KY (67)</t>
  </si>
  <si>
    <t>LAGRANGE, IN (87)</t>
  </si>
  <si>
    <t>LINCOLN, WI (69)</t>
  </si>
  <si>
    <t>HENDERSON, IL (71)</t>
  </si>
  <si>
    <t>ITASCA, MN (61)</t>
  </si>
  <si>
    <t>IDA, IA (93)</t>
  </si>
  <si>
    <t>PUTNAM, MO (171)</t>
  </si>
  <si>
    <t>PHELPS, MO (161)</t>
  </si>
  <si>
    <t>SEWARD, KS (175)</t>
  </si>
  <si>
    <t>REPUBLIC, KS (157)</t>
  </si>
  <si>
    <t>NELSON, ND (63)</t>
  </si>
  <si>
    <t>REAGAN, TX (383)</t>
  </si>
  <si>
    <t>PROVIDENCE, RI (7)</t>
  </si>
  <si>
    <t>ESSEX, VA (57)</t>
  </si>
  <si>
    <t>HOUSTON, AL (69)</t>
  </si>
  <si>
    <t>UNION, FL (125)</t>
  </si>
  <si>
    <t>CLEBURNE, AL (29)</t>
  </si>
  <si>
    <t>JACKSON, KY (109)</t>
  </si>
  <si>
    <t>COCKE, TN (29)</t>
  </si>
  <si>
    <t>MOBILE, AL (97)</t>
  </si>
  <si>
    <t>KENEDY, TX (261)</t>
  </si>
  <si>
    <t>TIPPAH, MS (139)</t>
  </si>
  <si>
    <t>FLEMING, KY (69)</t>
  </si>
  <si>
    <t>LAKE, IL (97)</t>
  </si>
  <si>
    <t>MARATHON, WI (73)</t>
  </si>
  <si>
    <t>HENDERSON, KY (101)</t>
  </si>
  <si>
    <t>JACKSON, MN (63)</t>
  </si>
  <si>
    <t>IOWA, IA (95)</t>
  </si>
  <si>
    <t>RAY, MO (177)</t>
  </si>
  <si>
    <t>POLK, MO (167)</t>
  </si>
  <si>
    <t>SHERMAN, TX (421)</t>
  </si>
  <si>
    <t>ROCK, NE (149)</t>
  </si>
  <si>
    <t>OLIVER, ND (65)</t>
  </si>
  <si>
    <t>REEVES, TX (389)</t>
  </si>
  <si>
    <t>PUTNAM, NY (79)</t>
  </si>
  <si>
    <t>FLORENCE, SC (41)</t>
  </si>
  <si>
    <t>HOUSTON, GA (153)</t>
  </si>
  <si>
    <t>VOLUSIA, FL (127)</t>
  </si>
  <si>
    <t>CLEVELAND, NC (45)</t>
  </si>
  <si>
    <t>JACKSON, OH (79)</t>
  </si>
  <si>
    <t>COLUMBIA, PA (37)</t>
  </si>
  <si>
    <t>MONROE, AL (99)</t>
  </si>
  <si>
    <t>KLEBERG, TX (273)</t>
  </si>
  <si>
    <t>TIPTON, TN (167)</t>
  </si>
  <si>
    <t>FLOYD, IN (43)</t>
  </si>
  <si>
    <t>LAKE, MI (85)</t>
  </si>
  <si>
    <t>MARINETTE, WI (75)</t>
  </si>
  <si>
    <t>HENDRICKS, IN (63)</t>
  </si>
  <si>
    <t>JACKSON, SD (71)</t>
  </si>
  <si>
    <t>JACKSON, IA (97)</t>
  </si>
  <si>
    <t>RICHARDSON, NE (147)</t>
  </si>
  <si>
    <t>PULASKI, MO (169)</t>
  </si>
  <si>
    <t>STANTON, KS (187)</t>
  </si>
  <si>
    <t>SALINE, KS (169)</t>
  </si>
  <si>
    <t>PEMBINA, ND (67)</t>
  </si>
  <si>
    <t>ROOSEVELT, NM (41)</t>
  </si>
  <si>
    <t>RENSSELAER, NY (83)</t>
  </si>
  <si>
    <t>FRANKLIN CITY, VA (620)</t>
  </si>
  <si>
    <t>IRWIN, GA (155)</t>
  </si>
  <si>
    <t>COBB, GA (67)</t>
  </si>
  <si>
    <t>JACKSON, WV (35)</t>
  </si>
  <si>
    <t>COLUMBIANA, OH (29)</t>
  </si>
  <si>
    <t>MONTGOMERY, AL (101)</t>
  </si>
  <si>
    <t>LA SALLE, TX (283)</t>
  </si>
  <si>
    <t>TUNICA, MS (143)</t>
  </si>
  <si>
    <t>FRANKLIN, IN (47)</t>
  </si>
  <si>
    <t>LAPEER, MI (87)</t>
  </si>
  <si>
    <t>MARQUETTE, MI (103)</t>
  </si>
  <si>
    <t>HENRY, IL (73)</t>
  </si>
  <si>
    <t>JERAULD, SD (73)</t>
  </si>
  <si>
    <t>JASPER, IA (99)</t>
  </si>
  <si>
    <t>RINGGOLD, IA (159)</t>
  </si>
  <si>
    <t>RANDOLPH, AR (121)</t>
  </si>
  <si>
    <t>STEVENS, KS (189)</t>
  </si>
  <si>
    <t>SALINE, NE (151)</t>
  </si>
  <si>
    <t>PENNINGTON, SD (103)</t>
  </si>
  <si>
    <t>RUNNELS, TX (399)</t>
  </si>
  <si>
    <t>ROCKINGHAM, NH (15)</t>
  </si>
  <si>
    <t>GATES, NC (73)</t>
  </si>
  <si>
    <t>JACKSON, FL (63)</t>
  </si>
  <si>
    <t>COLONIAL HEIGHTS CITY, VA (570)</t>
  </si>
  <si>
    <t>JEFFERSON, NY (45)</t>
  </si>
  <si>
    <t>COVINGTON, VA (580)</t>
  </si>
  <si>
    <t>MONTGOMERY, MS (97)</t>
  </si>
  <si>
    <t>LAFAYETTE, LA (55)</t>
  </si>
  <si>
    <t>WEAKLEY, TN (183)</t>
  </si>
  <si>
    <t>FRANKLIN, KY (73)</t>
  </si>
  <si>
    <t>LEELANAU, MI (89)</t>
  </si>
  <si>
    <t>MARQUETTE, WI (77)</t>
  </si>
  <si>
    <t>HOPKINS, KY (107)</t>
  </si>
  <si>
    <t>KANABEC, MN (65)</t>
  </si>
  <si>
    <t>JEFFERSON, IA (101)</t>
  </si>
  <si>
    <t>SHAWNEE, KS (177)</t>
  </si>
  <si>
    <t>RANDOLPH, MO (175)</t>
  </si>
  <si>
    <t>TEXAS, OK (139)</t>
  </si>
  <si>
    <t>SAUNDERS, NE (155)</t>
  </si>
  <si>
    <t>PERKINS, SD (105)</t>
  </si>
  <si>
    <t>SCHLEICHER, TX (413)</t>
  </si>
  <si>
    <t>ROCKLAND, NY (87)</t>
  </si>
  <si>
    <t>GEORGETOWN, SC (43)</t>
  </si>
  <si>
    <t>JEFF DAVIS, GA (161)</t>
  </si>
  <si>
    <t>COLUMBIA, GA (73)</t>
  </si>
  <si>
    <t>JOHNSON, KY (115)</t>
  </si>
  <si>
    <t>CRAIG, VA (45)</t>
  </si>
  <si>
    <t>NESHOBA, MS (99)</t>
  </si>
  <si>
    <t>LAFOURCHE, LA (57)</t>
  </si>
  <si>
    <t>WOODRUFF, AR (147)</t>
  </si>
  <si>
    <t>FULTON, IN (49)</t>
  </si>
  <si>
    <t>LENAWEE, MI (91)</t>
  </si>
  <si>
    <t>MC HENRY, IL (111)</t>
  </si>
  <si>
    <t>IROQUOIS, IL (75)</t>
  </si>
  <si>
    <t>KANDIYOHI, MN (67)</t>
  </si>
  <si>
    <t>JOHNSON, IA (103)</t>
  </si>
  <si>
    <t>SULLIVAN, MO (211)</t>
  </si>
  <si>
    <t>REYNOLDS, MO (179)</t>
  </si>
  <si>
    <t>WALLACE, KS (199)</t>
  </si>
  <si>
    <t>SEWARD, NE (159)</t>
  </si>
  <si>
    <t>PHILLIPS, MT (71)</t>
  </si>
  <si>
    <t>SCURRY, TX (415)</t>
  </si>
  <si>
    <t>RUTLAND, VT (21)</t>
  </si>
  <si>
    <t>GLOUCESTER, NJ (15)</t>
  </si>
  <si>
    <t>JEFFERSON, FL (65)</t>
  </si>
  <si>
    <t>COOSA, AL (37)</t>
  </si>
  <si>
    <t>KANAWHA, WV (39)</t>
  </si>
  <si>
    <t>CUMBERLAND, PA (41)</t>
  </si>
  <si>
    <t>NEWTON, MS (101)</t>
  </si>
  <si>
    <t>LAVACA, TX (285)</t>
  </si>
  <si>
    <t>GALLATIN, KY (77)</t>
  </si>
  <si>
    <t>LIVINGSTON, MI (93)</t>
  </si>
  <si>
    <t>MENOMINEE, MI (109)</t>
  </si>
  <si>
    <t>JACKSON, IL (77)</t>
  </si>
  <si>
    <t>KINGSBURY, SD (77)</t>
  </si>
  <si>
    <t>JONES, IA (105)</t>
  </si>
  <si>
    <t>TAYLOR, IA (173)</t>
  </si>
  <si>
    <t>RIPLEY, MO (181)</t>
  </si>
  <si>
    <t>WASHITA, OK (149)</t>
  </si>
  <si>
    <t>SHERMAN, NE (163)</t>
  </si>
  <si>
    <t>PIERCE, ND (69)</t>
  </si>
  <si>
    <t>STERLING, TX (431)</t>
  </si>
  <si>
    <t>SAGADAHOC, ME (23)</t>
  </si>
  <si>
    <t>GLOUCESTER, VA (73)</t>
  </si>
  <si>
    <t>JEFFERSON, GA (163)</t>
  </si>
  <si>
    <t>COWETA, GA (77)</t>
  </si>
  <si>
    <t>KNOTT, KY (119)</t>
  </si>
  <si>
    <t>DADE, GA (83)</t>
  </si>
  <si>
    <t>OKALOOSA, FL (91)</t>
  </si>
  <si>
    <t>LEE, TX (287)</t>
  </si>
  <si>
    <t>GARRARD, KY (79)</t>
  </si>
  <si>
    <t>LUCAS, OH (95)</t>
  </si>
  <si>
    <t>MENOMINEE, WI (78)</t>
  </si>
  <si>
    <t>JACKSON, IN (71)</t>
  </si>
  <si>
    <t>KITTSON, MN (69)</t>
  </si>
  <si>
    <t>KEOKUK, IA (107)</t>
  </si>
  <si>
    <t>UNION, IA (175)</t>
  </si>
  <si>
    <t>SALINE, MO (195)</t>
  </si>
  <si>
    <t>WHEELER, TX (483)</t>
  </si>
  <si>
    <t>SMITH, KS (183)</t>
  </si>
  <si>
    <t>POTTER, SD (107)</t>
  </si>
  <si>
    <t>STONEWALL, TX (433)</t>
  </si>
  <si>
    <t>SOMERSET, ME (25)</t>
  </si>
  <si>
    <t>GREENE, NC (79)</t>
  </si>
  <si>
    <t>JENKINS, GA (165)</t>
  </si>
  <si>
    <t>CULPEPER, VA (47)</t>
  </si>
  <si>
    <t>KNOX, KY (121)</t>
  </si>
  <si>
    <t>DAUPHIN, PA (43)</t>
  </si>
  <si>
    <t>PEARL RIVER, MS (109)</t>
  </si>
  <si>
    <t>LIBERTY, TX (291)</t>
  </si>
  <si>
    <t>GILES, TN (55)</t>
  </si>
  <si>
    <t>LUCE, MI (95)</t>
  </si>
  <si>
    <t>MONROE, WI (81)</t>
  </si>
  <si>
    <t>JASPER, IL (79)</t>
  </si>
  <si>
    <t>KOOCHICHING, MN (71)</t>
  </si>
  <si>
    <t>KOSSUTH, IA (109)</t>
  </si>
  <si>
    <t>WABAUNSEE, KS (197)</t>
  </si>
  <si>
    <t>SHANNON, MO (203)</t>
  </si>
  <si>
    <t>WICHITA, KS (203)</t>
  </si>
  <si>
    <t>STANTON, NE (167)</t>
  </si>
  <si>
    <t>PRAIRIE, MT (79)</t>
  </si>
  <si>
    <t>SUTTON, TX (435)</t>
  </si>
  <si>
    <t>STRAFFORD, NH (17)</t>
  </si>
  <si>
    <t>HALIFAX, NC (83)</t>
  </si>
  <si>
    <t>JOHNSON, GA (167)</t>
  </si>
  <si>
    <t>CUMBERLAND, VA (49)</t>
  </si>
  <si>
    <t>KNOX, OH (83)</t>
  </si>
  <si>
    <t>DE KALB, AL (49)</t>
  </si>
  <si>
    <t>PERRY, AL (105)</t>
  </si>
  <si>
    <t>LIVE OAK, TX (297)</t>
  </si>
  <si>
    <t>GRANT, IN (53)</t>
  </si>
  <si>
    <t>MACKINAC, MI (97)</t>
  </si>
  <si>
    <t>OCONTO, WI (83)</t>
  </si>
  <si>
    <t>JEFFERSON, IL (81)</t>
  </si>
  <si>
    <t>LAC QUI PARLE, MN (73)</t>
  </si>
  <si>
    <t>LEE, IA (111)</t>
  </si>
  <si>
    <t>WORTH, MO (227)</t>
  </si>
  <si>
    <t>SHARP, AR (135)</t>
  </si>
  <si>
    <t>WOODS, OK (151)</t>
  </si>
  <si>
    <t>THAYER, NE (169)</t>
  </si>
  <si>
    <t>RAMSEY, ND (71)</t>
  </si>
  <si>
    <t>TAYLOR, TX (441)</t>
  </si>
  <si>
    <t>SUFFOLK, MA (25)</t>
  </si>
  <si>
    <t>HAMPTON CITY, VA (650)</t>
  </si>
  <si>
    <t>LANIER, GA (173)</t>
  </si>
  <si>
    <t>DANVILLE CITY, VA (590)</t>
  </si>
  <si>
    <t>LAKE, OH (85)</t>
  </si>
  <si>
    <t>DICKENSON, VA (51)</t>
  </si>
  <si>
    <t>PERRY, MS (111)</t>
  </si>
  <si>
    <t>LIVINGSTON, LA (63)</t>
  </si>
  <si>
    <t>GRANT, KY (81)</t>
  </si>
  <si>
    <t>MACOMB, MI (99)</t>
  </si>
  <si>
    <t>OGLE, IL (141)</t>
  </si>
  <si>
    <t>JEFFERSON, MO (99)</t>
  </si>
  <si>
    <t>LAKE OF THE WOODS, MN (77)</t>
  </si>
  <si>
    <t>LINN, IA (113)</t>
  </si>
  <si>
    <t>WYANDOTTE, KS (209)</t>
  </si>
  <si>
    <t>ST FRANCOIS, MO (187)</t>
  </si>
  <si>
    <t>WOODWARD, OK (153)</t>
  </si>
  <si>
    <t>THURSTON, NE (173)</t>
  </si>
  <si>
    <t>RANSOM, ND (73)</t>
  </si>
  <si>
    <t>TERRELL, TX (443)</t>
  </si>
  <si>
    <t>SULLIVAN, NH (19)</t>
  </si>
  <si>
    <t>HAMPTON, SC (49)</t>
  </si>
  <si>
    <t>LAURENS, GA (175)</t>
  </si>
  <si>
    <t>DAVIDSON, NC (57)</t>
  </si>
  <si>
    <t>LAUREL, KY (125)</t>
  </si>
  <si>
    <t>DODDRIDGE, WV (17)</t>
  </si>
  <si>
    <t>PIKE, MS (113)</t>
  </si>
  <si>
    <t>MADISON, TX (313)</t>
  </si>
  <si>
    <t>GREEN, KY (87)</t>
  </si>
  <si>
    <t>MANISTEE, MI (101)</t>
  </si>
  <si>
    <t>ONEIDA, WI (85)</t>
  </si>
  <si>
    <t>JERSEY, IL (83)</t>
  </si>
  <si>
    <t>LAKE, MN (75)</t>
  </si>
  <si>
    <t>LOUISA, IA (115)</t>
  </si>
  <si>
    <t>ST GENEVIEVE, MO (186)</t>
  </si>
  <si>
    <t>VALLEY, NE (175)</t>
  </si>
  <si>
    <t>RENVILLE, ND (75)</t>
  </si>
  <si>
    <t>TERRY, TX (445)</t>
  </si>
  <si>
    <t>TOLLAND, CT (13)</t>
  </si>
  <si>
    <t>HANOVER, VA (85)</t>
  </si>
  <si>
    <t>LEE, GA (177)</t>
  </si>
  <si>
    <t>DAVIE, NC (59)</t>
  </si>
  <si>
    <t>LAWRENCE, KY (127)</t>
  </si>
  <si>
    <t>ELK, PA (47)</t>
  </si>
  <si>
    <t>RANKIN, MS (121)</t>
  </si>
  <si>
    <t>MATAGORDA, TX (321)</t>
  </si>
  <si>
    <t>GREENE, OH (57)</t>
  </si>
  <si>
    <t>MANITOWOC, WI (71)</t>
  </si>
  <si>
    <t>ONTONAGON, MI (131)</t>
  </si>
  <si>
    <t>JOHNSON, IL (87)</t>
  </si>
  <si>
    <t>LAKE, SD (79)</t>
  </si>
  <si>
    <t>LUCAS, IA (117)</t>
  </si>
  <si>
    <t>ST LOUIS CITY, MO (510)</t>
  </si>
  <si>
    <t>WASHINGTON, KS (201)</t>
  </si>
  <si>
    <t>RICHLAND, MT (83)</t>
  </si>
  <si>
    <t>TOM GREEN, TX (451)</t>
  </si>
  <si>
    <t>WALDO, ME (27)</t>
  </si>
  <si>
    <t>HENRICO, VA (87)</t>
  </si>
  <si>
    <t>LEON, FL (73)</t>
  </si>
  <si>
    <t>DAWSON, GA (85)</t>
  </si>
  <si>
    <t>LAWRENCE, OH (87)</t>
  </si>
  <si>
    <t>ETOWAH, AL (55)</t>
  </si>
  <si>
    <t>SANTA ROSA, FL (113)</t>
  </si>
  <si>
    <t>MAVERICK, TX (323)</t>
  </si>
  <si>
    <t>HAMILTON, IN (57)</t>
  </si>
  <si>
    <t>MARSHALL, IN (99)</t>
  </si>
  <si>
    <t>OUTAGAMIE, WI (87)</t>
  </si>
  <si>
    <t>JOHNSON, IN (81)</t>
  </si>
  <si>
    <t>LE SUEUR, MN (79)</t>
  </si>
  <si>
    <t>LYON, IA (119)</t>
  </si>
  <si>
    <t>STONE, MO (209)</t>
  </si>
  <si>
    <t>WASHINGTON, NE (177)</t>
  </si>
  <si>
    <t>RICHLAND, ND (77)</t>
  </si>
  <si>
    <t>UPTON, TX (461)</t>
  </si>
  <si>
    <t>WASHINGTON, ME (29)</t>
  </si>
  <si>
    <t>HERTFORD, NC (91)</t>
  </si>
  <si>
    <t>LIBERTY, FL (77)</t>
  </si>
  <si>
    <t>DE KALB, GA (89)</t>
  </si>
  <si>
    <t>LEE, KY (129)</t>
  </si>
  <si>
    <t>FAYETTE, PA (51)</t>
  </si>
  <si>
    <t>SCOTT, MS (123)</t>
  </si>
  <si>
    <t>MC MULLEN, TX (311)</t>
  </si>
  <si>
    <t>HAMILTON, OH (61)</t>
  </si>
  <si>
    <t>MASON, MI (105)</t>
  </si>
  <si>
    <t>PEPIN, WI (91)</t>
  </si>
  <si>
    <t>KNOX, IL (95)</t>
  </si>
  <si>
    <t>LINCOLN, MN (81)</t>
  </si>
  <si>
    <t>MADISON, IA (121)</t>
  </si>
  <si>
    <t>TANEY, MO (213)</t>
  </si>
  <si>
    <t>WAYNE, NE (179)</t>
  </si>
  <si>
    <t>ROLETTE, ND (79)</t>
  </si>
  <si>
    <t>VAL VERDE, TX (465)</t>
  </si>
  <si>
    <t>WASHINGTON, NY (115)</t>
  </si>
  <si>
    <t>HOKE, NC (93)</t>
  </si>
  <si>
    <t>LIBERTY, GA (179)</t>
  </si>
  <si>
    <t>DELAWARE, PA (45)</t>
  </si>
  <si>
    <t>LESLIE, KY (131)</t>
  </si>
  <si>
    <t>FLOYD, GA (115)</t>
  </si>
  <si>
    <t>SHARKEY, MS (125)</t>
  </si>
  <si>
    <t>MILAM, TX (331)</t>
  </si>
  <si>
    <t>HANCOCK, IN (59)</t>
  </si>
  <si>
    <t>MECOSTA, MI (107)</t>
  </si>
  <si>
    <t>PIERCE, WI (93)</t>
  </si>
  <si>
    <t>KNOX, IN (83)</t>
  </si>
  <si>
    <t>LINCOLN, SD (83)</t>
  </si>
  <si>
    <t>MAHASKA, IA (123)</t>
  </si>
  <si>
    <t>TEXAS, MO (215)</t>
  </si>
  <si>
    <t>WEBSTER, NE (181)</t>
  </si>
  <si>
    <t>ROOSEVELT, MT (85)</t>
  </si>
  <si>
    <t>WARD, TX (475)</t>
  </si>
  <si>
    <t>WASHINGTON, RI (9)</t>
  </si>
  <si>
    <t>HOPEWELL CITY, VA (670)</t>
  </si>
  <si>
    <t>LONG, GA (183)</t>
  </si>
  <si>
    <t>DINWIDDIE, VA (53)</t>
  </si>
  <si>
    <t>LEWIS, KY (135)</t>
  </si>
  <si>
    <t>FOREST, PA (53)</t>
  </si>
  <si>
    <t>SIMPSON, MS (127)</t>
  </si>
  <si>
    <t>MONTGOMERY, TX (339)</t>
  </si>
  <si>
    <t>HANCOCK, OH (63)</t>
  </si>
  <si>
    <t>MIDLAND, MI (111)</t>
  </si>
  <si>
    <t>POLK, WI (95)</t>
  </si>
  <si>
    <t>LAWRENCE, IL (101)</t>
  </si>
  <si>
    <t>LYMAN, SD (85)</t>
  </si>
  <si>
    <t>MARION, IA (125)</t>
  </si>
  <si>
    <t>WARREN, MO (219)</t>
  </si>
  <si>
    <t>WHEELER, NE (183)</t>
  </si>
  <si>
    <t>SARGENT, ND (81)</t>
  </si>
  <si>
    <t>WINKLER, TX (495)</t>
  </si>
  <si>
    <t>WASHINGTON, VT (23)</t>
  </si>
  <si>
    <t>HORRY, SC (51)</t>
  </si>
  <si>
    <t>LOWNDES, GA (185)</t>
  </si>
  <si>
    <t>DOUGLAS, GA (97)</t>
  </si>
  <si>
    <t>LEWIS, NY (49)</t>
  </si>
  <si>
    <t>FRANKLIN, PA (55)</t>
  </si>
  <si>
    <t>SMITH, MS (129)</t>
  </si>
  <si>
    <t>NEWTON, TX (351)</t>
  </si>
  <si>
    <t>HARDIN, KY (93)</t>
  </si>
  <si>
    <t>MILWAUKEE, WI (79)</t>
  </si>
  <si>
    <t>PORTAGE, WI (97)</t>
  </si>
  <si>
    <t>LAWRENCE, IN (93)</t>
  </si>
  <si>
    <t>LYON, MN (83)</t>
  </si>
  <si>
    <t>MARSHALL, IA (127)</t>
  </si>
  <si>
    <t>WASHINGTON, MO (221)</t>
  </si>
  <si>
    <t>YORK, NE (185)</t>
  </si>
  <si>
    <t>SHERIDAN, MT (91)</t>
  </si>
  <si>
    <t>YOAKUM, TX (501)</t>
  </si>
  <si>
    <t>WESTCHESTER, NY (119)</t>
  </si>
  <si>
    <t>HYDE, NC (95)</t>
  </si>
  <si>
    <t>MACON, GA (193)</t>
  </si>
  <si>
    <t>DURHAM, NC (63)</t>
  </si>
  <si>
    <t>LICKING, OH (89)</t>
  </si>
  <si>
    <t>FREDERICK, VA (69)</t>
  </si>
  <si>
    <t>STONE, MS (131)</t>
  </si>
  <si>
    <t>NUECES, TX (355)</t>
  </si>
  <si>
    <t>HARDIN, OH (65)</t>
  </si>
  <si>
    <t>MISSAUKEE, MI (113)</t>
  </si>
  <si>
    <t>PRICE, WI (99)</t>
  </si>
  <si>
    <t>LIVINGSTON, IL (105)</t>
  </si>
  <si>
    <t>MAHNOMEN, MN (87)</t>
  </si>
  <si>
    <t>MARTIN, MN (91)</t>
  </si>
  <si>
    <t>WAYNE, MO (223)</t>
  </si>
  <si>
    <t>SHERIDAN, ND (83)</t>
  </si>
  <si>
    <t>WINDHAM, CT (15)</t>
  </si>
  <si>
    <t>ISLE OF WIGHT, VA (93)</t>
  </si>
  <si>
    <t>MARION, GA (197)</t>
  </si>
  <si>
    <t>EDGEFIELD, SC (37)</t>
  </si>
  <si>
    <t>LINCOLN, WV (43)</t>
  </si>
  <si>
    <t>FULTON, PA (57)</t>
  </si>
  <si>
    <t>WALTHALL, MS (147)</t>
  </si>
  <si>
    <t>ORANGE, TX (361)</t>
  </si>
  <si>
    <t>HARRISON, KY (97)</t>
  </si>
  <si>
    <t>MONROE, MI (115)</t>
  </si>
  <si>
    <t>RICHLAND, WI (103)</t>
  </si>
  <si>
    <t>LIVINGSTON, KY (139)</t>
  </si>
  <si>
    <t>MARSHALL, MN (89)</t>
  </si>
  <si>
    <t>MITCHELL, IA (131)</t>
  </si>
  <si>
    <t>WEBSTER, MO (225)</t>
  </si>
  <si>
    <t>SIOUX, ND (85)</t>
  </si>
  <si>
    <t>WINDHAM, VT (25)</t>
  </si>
  <si>
    <t>JAMES CITY, VA (95)</t>
  </si>
  <si>
    <t>MC INTOSH, GA (191)</t>
  </si>
  <si>
    <t>ELBERT, GA (105)</t>
  </si>
  <si>
    <t>LIVINGSTON, NY (51)</t>
  </si>
  <si>
    <t>GARRETT, MD (23)</t>
  </si>
  <si>
    <t>WALTON, FL (131)</t>
  </si>
  <si>
    <t>ORLEANS, LA (71)</t>
  </si>
  <si>
    <t>HART, KY (99)</t>
  </si>
  <si>
    <t>MONTCALM, MI (117)</t>
  </si>
  <si>
    <t>ROCK ISLAND, IL (161)</t>
  </si>
  <si>
    <t>LOGAN, IL (107)</t>
  </si>
  <si>
    <t>MARSHALL, SD (91)</t>
  </si>
  <si>
    <t>MONONA, IA (133)</t>
  </si>
  <si>
    <t>WRIGHT, MO (229)</t>
  </si>
  <si>
    <t>SLOPE, ND (87)</t>
  </si>
  <si>
    <t>WINDSOR, VT (27)</t>
  </si>
  <si>
    <t>JASPER, SC (53)</t>
  </si>
  <si>
    <t>MILLER, GA (201)</t>
  </si>
  <si>
    <t>EMPORIA CITY, VA (595)</t>
  </si>
  <si>
    <t>LOGAN, WV (45)</t>
  </si>
  <si>
    <t>GILES, VA (71)</t>
  </si>
  <si>
    <t>WARREN, MS (149)</t>
  </si>
  <si>
    <t>PLAQUEMINES, LA (75)</t>
  </si>
  <si>
    <t>HENRY, IN (65)</t>
  </si>
  <si>
    <t>MONTMORENCY, MI (119)</t>
  </si>
  <si>
    <t>ROCK, WI (105)</t>
  </si>
  <si>
    <t>LOGAN, KY (141)</t>
  </si>
  <si>
    <t>MC COOK, SD (87)</t>
  </si>
  <si>
    <t>MONROE, IA (135)</t>
  </si>
  <si>
    <t>STANLEY, SD (117)</t>
  </si>
  <si>
    <t>WORCESTER, MA (27)</t>
  </si>
  <si>
    <t>JONES, NC (103)</t>
  </si>
  <si>
    <t>MITCHELL, GA (205)</t>
  </si>
  <si>
    <t>ESSEX, NJ (13)</t>
  </si>
  <si>
    <t>LORAIN, OH (93)</t>
  </si>
  <si>
    <t>GILMER, WV (21)</t>
  </si>
  <si>
    <t>WASHINGTON, AL (129)</t>
  </si>
  <si>
    <t>POINTE COUPEE, LA (77)</t>
  </si>
  <si>
    <t>HENRY, KY (103)</t>
  </si>
  <si>
    <t>MUSKEGON, MI (121)</t>
  </si>
  <si>
    <t>RUSK, WI (107)</t>
  </si>
  <si>
    <t>LYON, KY (143)</t>
  </si>
  <si>
    <t>MC LEOD, MN (85)</t>
  </si>
  <si>
    <t>MOWER, MN (99)</t>
  </si>
  <si>
    <t>STARK, ND (89)</t>
  </si>
  <si>
    <t>YORK, ME (31)</t>
  </si>
  <si>
    <t>KENT, DE (1)</t>
  </si>
  <si>
    <t>MONTGOMERY, GA (209)</t>
  </si>
  <si>
    <t>FAIRFAX CITY, VA (600)</t>
  </si>
  <si>
    <t>MADISON, NY (53)</t>
  </si>
  <si>
    <t>GORDON, GA (129)</t>
  </si>
  <si>
    <t>WASHINGTON, LA (117)</t>
  </si>
  <si>
    <t>POLK, TX (373)</t>
  </si>
  <si>
    <t>HICKMAN, TN (81)</t>
  </si>
  <si>
    <t>NEWAYGO, MI (123)</t>
  </si>
  <si>
    <t>SAUK, WI (111)</t>
  </si>
  <si>
    <t>MACON, IL (115)</t>
  </si>
  <si>
    <t>MEEKER, MN (93)</t>
  </si>
  <si>
    <t>MUSCATINE, IA (139)</t>
  </si>
  <si>
    <t>STEELE, ND (91)</t>
  </si>
  <si>
    <t>KENT, MD (29)</t>
  </si>
  <si>
    <t>MUSCOGEE, GA (215)</t>
  </si>
  <si>
    <t>FAIRFAX, VA (59)</t>
  </si>
  <si>
    <t>MADISON, OH (97)</t>
  </si>
  <si>
    <t>GRAINGER, TN (57)</t>
  </si>
  <si>
    <t>WASHINGTON, MS (151)</t>
  </si>
  <si>
    <t>RAPIDES, LA (79)</t>
  </si>
  <si>
    <t>HIGHLAND, OH (71)</t>
  </si>
  <si>
    <t>NOBLE, IN (113)</t>
  </si>
  <si>
    <t>SAWYER, WI (113)</t>
  </si>
  <si>
    <t>MACOUPIN, IL (117)</t>
  </si>
  <si>
    <t>MELLETTE, SD (95)</t>
  </si>
  <si>
    <t>O BRIEN, IA (141)</t>
  </si>
  <si>
    <t>STUTSMAN, ND (93)</t>
  </si>
  <si>
    <t>KING AND QUEEN, VA (97)</t>
  </si>
  <si>
    <t>PEACH, GA (225)</t>
  </si>
  <si>
    <t>FAIRFIELD, SC (39)</t>
  </si>
  <si>
    <t>MAGOFFIN, KY (153)</t>
  </si>
  <si>
    <t>GRANT, WV (23)</t>
  </si>
  <si>
    <t>WAYNE, MS (153)</t>
  </si>
  <si>
    <t>REFUGIO, TX (391)</t>
  </si>
  <si>
    <t>HOUSTON, TN (83)</t>
  </si>
  <si>
    <t>OAKLAND, MI (125)</t>
  </si>
  <si>
    <t>SHAWANO, WI (115)</t>
  </si>
  <si>
    <t>MADISON, IL (119)</t>
  </si>
  <si>
    <t>MILLE LACS, MN (95)</t>
  </si>
  <si>
    <t>OLMSTED, MN (109)</t>
  </si>
  <si>
    <t>SULLY, SD (119)</t>
  </si>
  <si>
    <t>KING GEORGE, VA (99)</t>
  </si>
  <si>
    <t>PIERCE, GA (229)</t>
  </si>
  <si>
    <t>FALLS CHURCH CITY, VA (610)</t>
  </si>
  <si>
    <t>MARION, OH (101)</t>
  </si>
  <si>
    <t>GREENBRIER, WV (25)</t>
  </si>
  <si>
    <t>WILCOX, AL (131)</t>
  </si>
  <si>
    <t>SAN JACINTO, TX (407)</t>
  </si>
  <si>
    <t>HOWARD, IN (67)</t>
  </si>
  <si>
    <t>OCEANA, MI (127)</t>
  </si>
  <si>
    <t>ST CROIX, WI (109)</t>
  </si>
  <si>
    <t>MARION, IL (121)</t>
  </si>
  <si>
    <t>MINER, SD (97)</t>
  </si>
  <si>
    <t>OSCEOLA, IA (143)</t>
  </si>
  <si>
    <t>TOWNER, ND (95)</t>
  </si>
  <si>
    <t>KING WILLIAM, VA (101)</t>
  </si>
  <si>
    <t>PIKE, AL (109)</t>
  </si>
  <si>
    <t>FANNIN, GA (111)</t>
  </si>
  <si>
    <t>MARION, TN (115)</t>
  </si>
  <si>
    <t>GREENE, PA (59)</t>
  </si>
  <si>
    <t>WILKINSON, MS (157)</t>
  </si>
  <si>
    <t>SAN PATRICIO, TX (409)</t>
  </si>
  <si>
    <t>HUMPHREYS, TN (85)</t>
  </si>
  <si>
    <t>OGEMAW, MI (129)</t>
  </si>
  <si>
    <t>STEPHENSON, IL (177)</t>
  </si>
  <si>
    <t>MARSHALL, IL (123)</t>
  </si>
  <si>
    <t>MINNEHAHA, SD (99)</t>
  </si>
  <si>
    <t>PALO ALTO, IA (147)</t>
  </si>
  <si>
    <t>TRAILL, ND (97)</t>
  </si>
  <si>
    <t>KINGS, NY (47)</t>
  </si>
  <si>
    <t>PULASKI, GA (235)</t>
  </si>
  <si>
    <t>FAUQUIER, VA (61)</t>
  </si>
  <si>
    <t>MARTIN, KY (159)</t>
  </si>
  <si>
    <t>GREENE, TN (59)</t>
  </si>
  <si>
    <t>YAZOO, MS (163)</t>
  </si>
  <si>
    <t>ST BERNARD, LA (87)</t>
  </si>
  <si>
    <t>HUNTINGTON, IN (69)</t>
  </si>
  <si>
    <t>OSCEOLA, MI (133)</t>
  </si>
  <si>
    <t>TAYLOR, WI (119)</t>
  </si>
  <si>
    <t>MARTIN, IN (101)</t>
  </si>
  <si>
    <t>MOODY, SD (101)</t>
  </si>
  <si>
    <t>PLYMOUTH, IA (149)</t>
  </si>
  <si>
    <t>VALLEY, MT (105)</t>
  </si>
  <si>
    <t>LANCASTER, VA (103)</t>
  </si>
  <si>
    <t>QUITMAN, GA (239)</t>
  </si>
  <si>
    <t>FAYETTE, GA (113)</t>
  </si>
  <si>
    <t>MASON, WV (53)</t>
  </si>
  <si>
    <t>HAMBLEN, TN (63)</t>
  </si>
  <si>
    <t>ST CHARLES, LA (89)</t>
  </si>
  <si>
    <t>JACKSON, TN (87)</t>
  </si>
  <si>
    <t>OSCODA, MI (135)</t>
  </si>
  <si>
    <t>TREMPEALEAU, WI (121)</t>
  </si>
  <si>
    <t>MASON, IL (125)</t>
  </si>
  <si>
    <t>MORRISON, MN (97)</t>
  </si>
  <si>
    <t>POCAHONTAS, IA (151)</t>
  </si>
  <si>
    <t>WALSH, ND (99)</t>
  </si>
  <si>
    <t>LEE, SC (61)</t>
  </si>
  <si>
    <t>RANDOLPH, GA (243)</t>
  </si>
  <si>
    <t>FLOYD, VA (63)</t>
  </si>
  <si>
    <t>MC CREARY, KY (147)</t>
  </si>
  <si>
    <t>HAMILTON, TN (65)</t>
  </si>
  <si>
    <t>ST HELENA, LA (91)</t>
  </si>
  <si>
    <t>JASPER, IN (73)</t>
  </si>
  <si>
    <t>OTSEGO, MI (137)</t>
  </si>
  <si>
    <t>VERNON, WI (123)</t>
  </si>
  <si>
    <t>MASSAC, IL (127)</t>
  </si>
  <si>
    <t>MURRAY, MN (101)</t>
  </si>
  <si>
    <t>POLK, IA (153)</t>
  </si>
  <si>
    <t>WALWORTH, SD (129)</t>
  </si>
  <si>
    <t>LENOIR, NC (107)</t>
  </si>
  <si>
    <t>RICHMOND, GA (245)</t>
  </si>
  <si>
    <t>FLUVANNA, VA (65)</t>
  </si>
  <si>
    <t>MC DOWELL, WV (47)</t>
  </si>
  <si>
    <t>HAMPSHIRE, WV (27)</t>
  </si>
  <si>
    <t>ST JAMES, LA (93)</t>
  </si>
  <si>
    <t>JAY, IN (75)</t>
  </si>
  <si>
    <t>OTTAWA, MI (139)</t>
  </si>
  <si>
    <t>VILAS, WI (125)</t>
  </si>
  <si>
    <t>MC DONOUGH, IL (109)</t>
  </si>
  <si>
    <t>NICOLLET, MN (103)</t>
  </si>
  <si>
    <t>POWESHIEK, IA (157)</t>
  </si>
  <si>
    <t>WARD, ND (101)</t>
  </si>
  <si>
    <t>LEXINGTON, SC (63)</t>
  </si>
  <si>
    <t>RUSSELL, AL (113)</t>
  </si>
  <si>
    <t>FORSYTH, GA (117)</t>
  </si>
  <si>
    <t>MEDINA, OH (103)</t>
  </si>
  <si>
    <t>HANCOCK, TN (67)</t>
  </si>
  <si>
    <t>ST JOHN THE BAPTIST, LA (95)</t>
  </si>
  <si>
    <t>JEFFERSON, IN (77)</t>
  </si>
  <si>
    <t>OZAUKEE, WI (89)</t>
  </si>
  <si>
    <t>WALWORTH, WI (127)</t>
  </si>
  <si>
    <t>MC LEAN, IL (113)</t>
  </si>
  <si>
    <t>NOBLES, MN (105)</t>
  </si>
  <si>
    <t>RICE, MN (131)</t>
  </si>
  <si>
    <t>WELLS, ND (103)</t>
  </si>
  <si>
    <t>MARION, SC (67)</t>
  </si>
  <si>
    <t>SCHLEY, GA (249)</t>
  </si>
  <si>
    <t>FORSYTH, NC (67)</t>
  </si>
  <si>
    <t>MEIGS, OH (105)</t>
  </si>
  <si>
    <t>HANCOCK, WV (29)</t>
  </si>
  <si>
    <t>ST LANDRY, LA (97)</t>
  </si>
  <si>
    <t>JEFFERSON, KY (111)</t>
  </si>
  <si>
    <t>PAULDING, OH (125)</t>
  </si>
  <si>
    <t>WASHBURN, WI (129)</t>
  </si>
  <si>
    <t>MC LEAN, KY (149)</t>
  </si>
  <si>
    <t>NORMAN, MN (107)</t>
  </si>
  <si>
    <t>SAC, IA (161)</t>
  </si>
  <si>
    <t>WIBAUX, MT (109)</t>
  </si>
  <si>
    <t>MARLBORO, SC (69)</t>
  </si>
  <si>
    <t>SCREVEN, GA (251)</t>
  </si>
  <si>
    <t>FRANKLIN, GA (119)</t>
  </si>
  <si>
    <t>MENIFEE, KY (165)</t>
  </si>
  <si>
    <t>HARDY, WV (31)</t>
  </si>
  <si>
    <t>ST MARTIN, LA (99)</t>
  </si>
  <si>
    <t>JENNINGS, IN (79)</t>
  </si>
  <si>
    <t>PRESQUE ISLE, MI (141)</t>
  </si>
  <si>
    <t>WASHINGTON, WI (131)</t>
  </si>
  <si>
    <t>MENARD, IL (129)</t>
  </si>
  <si>
    <t>OTTER TAIL, MN (111)</t>
  </si>
  <si>
    <t>SCOTT, IA (163)</t>
  </si>
  <si>
    <t>WILLIAMS, ND (105)</t>
  </si>
  <si>
    <t>MARTIN, NC (117)</t>
  </si>
  <si>
    <t>SEMINOLE, GA (253)</t>
  </si>
  <si>
    <t>FRANKLIN, NC (69)</t>
  </si>
  <si>
    <t>MINGO, WV (59)</t>
  </si>
  <si>
    <t>HARLAN, KY (95)</t>
  </si>
  <si>
    <t>ST MARY, LA (101)</t>
  </si>
  <si>
    <t>JESSAMINE, KY (113)</t>
  </si>
  <si>
    <t>RACINE, WI (101)</t>
  </si>
  <si>
    <t>WAUKESHA, WI (133)</t>
  </si>
  <si>
    <t>MERCER, IL (131)</t>
  </si>
  <si>
    <t>PENNINGTON, MN (113)</t>
  </si>
  <si>
    <t>SHELBY, IA (165)</t>
  </si>
  <si>
    <t>ZIEBACH, SD (137)</t>
  </si>
  <si>
    <t>MATHEWS, VA (115)</t>
  </si>
  <si>
    <t>STEWART, GA (259)</t>
  </si>
  <si>
    <t>FRANKLIN, VA (67)</t>
  </si>
  <si>
    <t>MONROE, NY (55)</t>
  </si>
  <si>
    <t>HARRISON, OH (67)</t>
  </si>
  <si>
    <t>ST TAMMANY, LA (103)</t>
  </si>
  <si>
    <t>KENTON, KY (117)</t>
  </si>
  <si>
    <t>ROSCOMMON, MI (143)</t>
  </si>
  <si>
    <t>WAUPACA, WI (135)</t>
  </si>
  <si>
    <t>MONROE, IL (133)</t>
  </si>
  <si>
    <t>PINE, MN (115)</t>
  </si>
  <si>
    <t>SIOUX, IA (167)</t>
  </si>
  <si>
    <t>MIDDLESEX, VA (119)</t>
  </si>
  <si>
    <t>SUMTER, GA (261)</t>
  </si>
  <si>
    <t>FREDERICK, MD (21)</t>
  </si>
  <si>
    <t>MONTGOMERY, NY (57)</t>
  </si>
  <si>
    <t>HARRISON, WV (33)</t>
  </si>
  <si>
    <t>STARR, TX (427)</t>
  </si>
  <si>
    <t>LAKE, IN (89)</t>
  </si>
  <si>
    <t>SAGINAW, MI (145)</t>
  </si>
  <si>
    <t>WAUSHARA, WI (137)</t>
  </si>
  <si>
    <t>MONROE, IN (105)</t>
  </si>
  <si>
    <t>PIPESTONE, MN (117)</t>
  </si>
  <si>
    <t>STEELE, MN (147)</t>
  </si>
  <si>
    <t>MONMOUTH, NJ (25)</t>
  </si>
  <si>
    <t>TATTNALL, GA (267)</t>
  </si>
  <si>
    <t>FREDERICKSBURG CITY, VA (630)</t>
  </si>
  <si>
    <t>MORGAN, KY (175)</t>
  </si>
  <si>
    <t>HAWKINS, TN (73)</t>
  </si>
  <si>
    <t>TANGIPAHOA, LA (105)</t>
  </si>
  <si>
    <t>LARUE, KY (123)</t>
  </si>
  <si>
    <t>SANILAC, MI (151)</t>
  </si>
  <si>
    <t>WHITESIDE, IL (195)</t>
  </si>
  <si>
    <t>MONTGOMERY, IL (135)</t>
  </si>
  <si>
    <t>POLK, MN (119)</t>
  </si>
  <si>
    <t>STORY, IA (169)</t>
  </si>
  <si>
    <t>NANTUCKET, MA (19)</t>
  </si>
  <si>
    <t>TAYLOR, GA (269)</t>
  </si>
  <si>
    <t>FULTON, GA (121)</t>
  </si>
  <si>
    <t>MORGAN, OH (115)</t>
  </si>
  <si>
    <t>HIGHLAND, VA (91)</t>
  </si>
  <si>
    <t>TERREBONNE, LA (109)</t>
  </si>
  <si>
    <t>LAUDERDALE, AL (77)</t>
  </si>
  <si>
    <t>SCHOOLCRAFT, MI (153)</t>
  </si>
  <si>
    <t>WILL, IL (197)</t>
  </si>
  <si>
    <t>MONTGOMERY, IN (107)</t>
  </si>
  <si>
    <t>POPE, MN (121)</t>
  </si>
  <si>
    <t>TAMA, IA (171)</t>
  </si>
  <si>
    <t>NASSAU, NY (59)</t>
  </si>
  <si>
    <t>TELFAIR, GA (271)</t>
  </si>
  <si>
    <t>GALAX CITY, VA (640)</t>
  </si>
  <si>
    <t>MORGAN, TN (129)</t>
  </si>
  <si>
    <t>HUNTINGDON, PA (61)</t>
  </si>
  <si>
    <t>TRINITY, TX (455)</t>
  </si>
  <si>
    <t>LAWRENCE, TN (99)</t>
  </si>
  <si>
    <t>SHEBOYGAN, WI (117)</t>
  </si>
  <si>
    <t>WINNEBAGO, IL (201)</t>
  </si>
  <si>
    <t>MORGAN, IL (137)</t>
  </si>
  <si>
    <t>RAMSEY, MN (123)</t>
  </si>
  <si>
    <t>VAN BUREN, IA (177)</t>
  </si>
  <si>
    <t>NEW CASTLE, DE (3)</t>
  </si>
  <si>
    <t>TERRELL, GA (273)</t>
  </si>
  <si>
    <t>GASTON, NC (71)</t>
  </si>
  <si>
    <t>MORROW, OH (117)</t>
  </si>
  <si>
    <t>INDIANA, PA (63)</t>
  </si>
  <si>
    <t>TYLER, TX (457)</t>
  </si>
  <si>
    <t>LEWIS, TN (101)</t>
  </si>
  <si>
    <t>SHIAWASSEE, MI (155)</t>
  </si>
  <si>
    <t>WINNEBAGO, WI (139)</t>
  </si>
  <si>
    <t>MORGAN, IN (109)</t>
  </si>
  <si>
    <t>RED LAKE, MN (125)</t>
  </si>
  <si>
    <t>WABASHA, MN (157)</t>
  </si>
  <si>
    <t>NEW HANOVER, NC (129)</t>
  </si>
  <si>
    <t>THOMAS, GA (275)</t>
  </si>
  <si>
    <t>GILMER, GA (123)</t>
  </si>
  <si>
    <t>MUSKINGUM, OH (119)</t>
  </si>
  <si>
    <t>JACKSON, AL (71)</t>
  </si>
  <si>
    <t>VERMILION, LA (113)</t>
  </si>
  <si>
    <t>LIMESTONE, AL (83)</t>
  </si>
  <si>
    <t>ST CLAIR, MI (147)</t>
  </si>
  <si>
    <t>WOOD, WI (141)</t>
  </si>
  <si>
    <t>MOULTRIE, IL (139)</t>
  </si>
  <si>
    <t>REDWOOD, MN (127)</t>
  </si>
  <si>
    <t>WAPELLO, IA (179)</t>
  </si>
  <si>
    <t>NEW KENT, VA (127)</t>
  </si>
  <si>
    <t>TIFT, GA (277)</t>
  </si>
  <si>
    <t>GOOCHLAND, VA (75)</t>
  </si>
  <si>
    <t>NIAGARA, NY (63)</t>
  </si>
  <si>
    <t>JEFFERSON, AL (73)</t>
  </si>
  <si>
    <t>VERNON, LA (115)</t>
  </si>
  <si>
    <t>LINCOLN, KY (137)</t>
  </si>
  <si>
    <t>ST JOSEPH, IN (141)</t>
  </si>
  <si>
    <t>MUHLENBERG, KY (177)</t>
  </si>
  <si>
    <t>RENVILLE, MN (129)</t>
  </si>
  <si>
    <t>WARREN, IA (181)</t>
  </si>
  <si>
    <t>NEWPORT NEWS CITY, VA (700)</t>
  </si>
  <si>
    <t>TOOMBS, GA (279)</t>
  </si>
  <si>
    <t>GRAHAM, NC (75)</t>
  </si>
  <si>
    <t>NICHOLAS, WV (67)</t>
  </si>
  <si>
    <t>JEFFERSON, OH (81)</t>
  </si>
  <si>
    <t>VICTORIA, TX (469)</t>
  </si>
  <si>
    <t>LINCOLN, TN (103)</t>
  </si>
  <si>
    <t>ST JOSEPH, MI (149)</t>
  </si>
  <si>
    <t>OHIO, KY (183)</t>
  </si>
  <si>
    <t>ROBERTS, SD (109)</t>
  </si>
  <si>
    <t>WASECA, MN (161)</t>
  </si>
  <si>
    <t>NORFOLK CITY, VA (710)</t>
  </si>
  <si>
    <t>TREUTLEN, GA (283)</t>
  </si>
  <si>
    <t>GRANVILLE, NC (77)</t>
  </si>
  <si>
    <t>NOBLE, OH (121)</t>
  </si>
  <si>
    <t>JEFFERSON, PA (65)</t>
  </si>
  <si>
    <t>WALKER, TX (471)</t>
  </si>
  <si>
    <t>LOGAN, OH (91)</t>
  </si>
  <si>
    <t>STARKE, IN (149)</t>
  </si>
  <si>
    <t>ORANGE, IN (117)</t>
  </si>
  <si>
    <t>ROCK, MN (133)</t>
  </si>
  <si>
    <t>WASHINGTON, IA (183)</t>
  </si>
  <si>
    <t>NORTHAMPTON, NC (131)</t>
  </si>
  <si>
    <t>TURNER, GA (287)</t>
  </si>
  <si>
    <t>GRAYSON, VA (77)</t>
  </si>
  <si>
    <t>NORTON CITY, VA (720)</t>
  </si>
  <si>
    <t>JEFFERSON, TN (89)</t>
  </si>
  <si>
    <t>WALLER, TX (473)</t>
  </si>
  <si>
    <t>MACON, TN (111)</t>
  </si>
  <si>
    <t>STEUBEN, IN (151)</t>
  </si>
  <si>
    <t>OWEN, IN (119)</t>
  </si>
  <si>
    <t>ROSEAU, MN (135)</t>
  </si>
  <si>
    <t>WAYNE, IA (185)</t>
  </si>
  <si>
    <t>NORTHAMPTON, VA (131)</t>
  </si>
  <si>
    <t>TWIGGS, GA (289)</t>
  </si>
  <si>
    <t>GREENE, GA (133)</t>
  </si>
  <si>
    <t>ONEIDA, NY (65)</t>
  </si>
  <si>
    <t>JEFFERSON, WV (37)</t>
  </si>
  <si>
    <t>WASHINGTON, TX (477)</t>
  </si>
  <si>
    <t>MADISON, IN (95)</t>
  </si>
  <si>
    <t>TUSCOLA, MI (157)</t>
  </si>
  <si>
    <t>PARKE, IN (121)</t>
  </si>
  <si>
    <t>SANBORN, SD (111)</t>
  </si>
  <si>
    <t>WEBSTER, IA (187)</t>
  </si>
  <si>
    <t>NORTHUMBERLAND, VA (133)</t>
  </si>
  <si>
    <t>WAKULLA, FL (129)</t>
  </si>
  <si>
    <t>GREENE, VA (79)</t>
  </si>
  <si>
    <t>ONONDAGA, NY (67)</t>
  </si>
  <si>
    <t>JUNIATA, PA (67)</t>
  </si>
  <si>
    <t>WEBB, TX (479)</t>
  </si>
  <si>
    <t>MADISON, KY (151)</t>
  </si>
  <si>
    <t>VAN BUREN, MI (159)</t>
  </si>
  <si>
    <t>PEORIA, IL (143)</t>
  </si>
  <si>
    <t>SCOTT, MN (139)</t>
  </si>
  <si>
    <t>WINNEBAGO, IA (189)</t>
  </si>
  <si>
    <t>OCEAN, NJ (29)</t>
  </si>
  <si>
    <t>WARE, GA (299)</t>
  </si>
  <si>
    <t>GREENSVILLE, VA (81)</t>
  </si>
  <si>
    <t>ONTARIO, NY (69)</t>
  </si>
  <si>
    <t>KNOX, TN (93)</t>
  </si>
  <si>
    <t>WEST BATON ROUGE, LA (121)</t>
  </si>
  <si>
    <t>MARION, IN (97)</t>
  </si>
  <si>
    <t>WASHTENAW, MI (161)</t>
  </si>
  <si>
    <t>PERRY, IL (145)</t>
  </si>
  <si>
    <t>SHERBURNE, MN (141)</t>
  </si>
  <si>
    <t>WINNESHIEK, IA (191)</t>
  </si>
  <si>
    <t>ONSLOW, NC (133)</t>
  </si>
  <si>
    <t>WASHINGTON, FL (133)</t>
  </si>
  <si>
    <t>GREENVILLE, SC (45)</t>
  </si>
  <si>
    <t>ORLEANS, NY (73)</t>
  </si>
  <si>
    <t>LACKAWANNA, PA (69)</t>
  </si>
  <si>
    <t>WEST FELICIANA, LA (125)</t>
  </si>
  <si>
    <t>MARION, KY (155)</t>
  </si>
  <si>
    <t>WAYNE, MI (163)</t>
  </si>
  <si>
    <t>PERRY, IN (123)</t>
  </si>
  <si>
    <t>SIBLEY, MN (143)</t>
  </si>
  <si>
    <t>WINONA, MN (169)</t>
  </si>
  <si>
    <t>ORANGEBURG, SC (75)</t>
  </si>
  <si>
    <t>WASHINGTON, GA (303)</t>
  </si>
  <si>
    <t>GREENWOOD, SC (47)</t>
  </si>
  <si>
    <t>OSWEGO, NY (75)</t>
  </si>
  <si>
    <t>LAWRENCE, PA (73)</t>
  </si>
  <si>
    <t>WHARTON, TX (481)</t>
  </si>
  <si>
    <t>MARSHALL, TN (117)</t>
  </si>
  <si>
    <t>WEXFORD, MI (165)</t>
  </si>
  <si>
    <t>PIATT, IL (147)</t>
  </si>
  <si>
    <t>SPINK, SD (115)</t>
  </si>
  <si>
    <t>WOODBURY, IA (193)</t>
  </si>
  <si>
    <t>PAMLICO, NC (137)</t>
  </si>
  <si>
    <t>WAYNE, GA (305)</t>
  </si>
  <si>
    <t>GUILFORD, NC (81)</t>
  </si>
  <si>
    <t>OTSEGO, NY (77)</t>
  </si>
  <si>
    <t>LEBANON, PA (75)</t>
  </si>
  <si>
    <t>WILLACY, TX (489)</t>
  </si>
  <si>
    <t>MASON, KY (161)</t>
  </si>
  <si>
    <t>WHITLEY, IN (183)</t>
  </si>
  <si>
    <t>PIKE, IL (149)</t>
  </si>
  <si>
    <t>ST LOUIS, MN (137)</t>
  </si>
  <si>
    <t>WORTH, IA (195)</t>
  </si>
  <si>
    <t>PASQUOTANK, NC (139)</t>
  </si>
  <si>
    <t>WEBSTER, GA (307)</t>
  </si>
  <si>
    <t>GWINNETT, GA (135)</t>
  </si>
  <si>
    <t>OWSLEY, KY (189)</t>
  </si>
  <si>
    <t>LEE, VA (105)</t>
  </si>
  <si>
    <t>WILSON, TX (493)</t>
  </si>
  <si>
    <t>MAURY, TN (119)</t>
  </si>
  <si>
    <t>WILLIAMS, OH (171)</t>
  </si>
  <si>
    <t>PIKE, IN (125)</t>
  </si>
  <si>
    <t>STEARNS, MN (145)</t>
  </si>
  <si>
    <t>WRIGHT, IA (197)</t>
  </si>
  <si>
    <t>PENDER, NC (141)</t>
  </si>
  <si>
    <t>WHEELER, GA (309)</t>
  </si>
  <si>
    <t>HABERSHAM, GA (137)</t>
  </si>
  <si>
    <t>PERRY, KY (193)</t>
  </si>
  <si>
    <t>LEHIGH, PA (77)</t>
  </si>
  <si>
    <t>ZAPATA, TX (505)</t>
  </si>
  <si>
    <t>MEADE, KY (163)</t>
  </si>
  <si>
    <t>POPE, IL (151)</t>
  </si>
  <si>
    <t>STEVENS, MN (149)</t>
  </si>
  <si>
    <t>PERQUIMANS, NC (143)</t>
  </si>
  <si>
    <t>WILCOX, GA (315)</t>
  </si>
  <si>
    <t>HALIFAX, VA (83)</t>
  </si>
  <si>
    <t>PERRY, OH (127)</t>
  </si>
  <si>
    <t>LETCHER, KY (133)</t>
  </si>
  <si>
    <t>ZAVALA, TX (507)</t>
  </si>
  <si>
    <t>MERCER, KY (167)</t>
  </si>
  <si>
    <t>POSEY, IN (129)</t>
  </si>
  <si>
    <t>SWIFT, MN (151)</t>
  </si>
  <si>
    <t>PITT, NC (147)</t>
  </si>
  <si>
    <t>WILKINSON, GA (319)</t>
  </si>
  <si>
    <t>HALL, GA (139)</t>
  </si>
  <si>
    <t>PICKAWAY, OH (129)</t>
  </si>
  <si>
    <t>LEWIS, WV (41)</t>
  </si>
  <si>
    <t>MERCER, OH (107)</t>
  </si>
  <si>
    <t>PULASKI, IL (153)</t>
  </si>
  <si>
    <t>TODD, MN (153)</t>
  </si>
  <si>
    <t>POQUOSON, VA (735)</t>
  </si>
  <si>
    <t>WORTH, GA (321)</t>
  </si>
  <si>
    <t>HANCOCK, GA (141)</t>
  </si>
  <si>
    <t>PIKE, KY (195)</t>
  </si>
  <si>
    <t>LEXINGTON, VA (678)</t>
  </si>
  <si>
    <t>METCALFE, KY (169)</t>
  </si>
  <si>
    <t>PUTNAM, IL (155)</t>
  </si>
  <si>
    <t>TODD, SD (121)</t>
  </si>
  <si>
    <t>PORTSMOUTH CITY, VA (740)</t>
  </si>
  <si>
    <t>HARALSON, GA (143)</t>
  </si>
  <si>
    <t>PIKE, OH (131)</t>
  </si>
  <si>
    <t>LOUDON, TN (105)</t>
  </si>
  <si>
    <t>MIAMI, IN (103)</t>
  </si>
  <si>
    <t>PUTNAM, IN (133)</t>
  </si>
  <si>
    <t>TRAVERSE, MN (155)</t>
  </si>
  <si>
    <t>PRINCE GEORGE, VA (149)</t>
  </si>
  <si>
    <t>HARFORD, MD (25)</t>
  </si>
  <si>
    <t>PIKE, PA (103)</t>
  </si>
  <si>
    <t>LUZERNE, PA (79)</t>
  </si>
  <si>
    <t>MIAMI, OH (109)</t>
  </si>
  <si>
    <t>RANDOLPH, IL (157)</t>
  </si>
  <si>
    <t>TRIPP, SD (123)</t>
  </si>
  <si>
    <t>PRINCE GEORGES, MD (33)</t>
  </si>
  <si>
    <t>HARNETT, NC (85)</t>
  </si>
  <si>
    <t>PORTAGE, OH (133)</t>
  </si>
  <si>
    <t>LYCOMING, PA (81)</t>
  </si>
  <si>
    <t>MONROE, KY (171)</t>
  </si>
  <si>
    <t>RICHLAND, IL (159)</t>
  </si>
  <si>
    <t>TURNER, SD (125)</t>
  </si>
  <si>
    <t>QUEEN ANNES, MD (35)</t>
  </si>
  <si>
    <t>HARRIS, GA (145)</t>
  </si>
  <si>
    <t>POWELL, KY (197)</t>
  </si>
  <si>
    <t>MADISON, AL (89)</t>
  </si>
  <si>
    <t>MONTGOMERY, KY (173)</t>
  </si>
  <si>
    <t>SALINE, IL (165)</t>
  </si>
  <si>
    <t>UNION, SD (127)</t>
  </si>
  <si>
    <t>QUEENS, NY (81)</t>
  </si>
  <si>
    <t>HART, GA (147)</t>
  </si>
  <si>
    <t>PUTNAM, WV (79)</t>
  </si>
  <si>
    <t>MAHONING, OH (99)</t>
  </si>
  <si>
    <t>MONTGOMERY, OH (113)</t>
  </si>
  <si>
    <t>SANGAMON, IL (167)</t>
  </si>
  <si>
    <t>WADENA, MN (159)</t>
  </si>
  <si>
    <t>RICHLAND, SC (79)</t>
  </si>
  <si>
    <t>HAYWOOD, NC (87)</t>
  </si>
  <si>
    <t>RADFORD CITY, VA (750)</t>
  </si>
  <si>
    <t>MARION, WV (49)</t>
  </si>
  <si>
    <t>MONTGOMERY, TN (125)</t>
  </si>
  <si>
    <t>SCHUYLER, IL (169)</t>
  </si>
  <si>
    <t>WASHINGTON, MN (163)</t>
  </si>
  <si>
    <t>RICHMOND CITY, VA (760)</t>
  </si>
  <si>
    <t>HEARD, GA (149)</t>
  </si>
  <si>
    <t>RALEIGH, WV (81)</t>
  </si>
  <si>
    <t>MARSHALL, AL (95)</t>
  </si>
  <si>
    <t>MOORE, TN (127)</t>
  </si>
  <si>
    <t>SCOTT, IL (171)</t>
  </si>
  <si>
    <t>WATONWAN, MN (165)</t>
  </si>
  <si>
    <t>RICHMOND, NC (153)</t>
  </si>
  <si>
    <t>HENDERSON, NC (89)</t>
  </si>
  <si>
    <t>RICHLAND, OH (139)</t>
  </si>
  <si>
    <t>MARSHALL, WV (51)</t>
  </si>
  <si>
    <t>NELSON, KY (179)</t>
  </si>
  <si>
    <t>SHELBY, IL (173)</t>
  </si>
  <si>
    <t>WILKIN, MN (167)</t>
  </si>
  <si>
    <t>RICHMOND, NY (85)</t>
  </si>
  <si>
    <t>HENRY, GA (151)</t>
  </si>
  <si>
    <t>ROANE, WV (87)</t>
  </si>
  <si>
    <t>MC KEAN, PA (83)</t>
  </si>
  <si>
    <t>NEWTON, IN (111)</t>
  </si>
  <si>
    <t>SPENCER, IN (147)</t>
  </si>
  <si>
    <t>WRIGHT, MN (171)</t>
  </si>
  <si>
    <t>RICHMOND, VA (159)</t>
  </si>
  <si>
    <t>HENRY, VA (89)</t>
  </si>
  <si>
    <t>ROCKCASTLE, KY (203)</t>
  </si>
  <si>
    <t>MC MINN, TN (107)</t>
  </si>
  <si>
    <t>NICHOLAS, KY (181)</t>
  </si>
  <si>
    <t>ST CHARLES, MO (183)</t>
  </si>
  <si>
    <t>YANKTON, SD (135)</t>
  </si>
  <si>
    <t>ROBESON, NC (155)</t>
  </si>
  <si>
    <t>HOWARD, MD (27)</t>
  </si>
  <si>
    <t>ROSS, OH (141)</t>
  </si>
  <si>
    <t>MEIGS, TN (121)</t>
  </si>
  <si>
    <t>OHIO, IN (115)</t>
  </si>
  <si>
    <t>ST CLAIR, IL (163)</t>
  </si>
  <si>
    <t>YELLOW MEDICINE, MN (173)</t>
  </si>
  <si>
    <t>SALEM, NJ (33)</t>
  </si>
  <si>
    <t>HUDSON, NJ (17)</t>
  </si>
  <si>
    <t>ROWAN, KY (205)</t>
  </si>
  <si>
    <t>MERCER, PA (85)</t>
  </si>
  <si>
    <t>OLDHAM, KY (185)</t>
  </si>
  <si>
    <t>ST LOUIS, MO (189)</t>
  </si>
  <si>
    <t>SAMPSON, NC (163)</t>
  </si>
  <si>
    <t>HUNTERDON, NJ (19)</t>
  </si>
  <si>
    <t>SARATOGA, NY (91)</t>
  </si>
  <si>
    <t>MERCER, WV (55)</t>
  </si>
  <si>
    <t>OTTAWA, OH (123)</t>
  </si>
  <si>
    <t>STARK, IL (175)</t>
  </si>
  <si>
    <t>SCOTLAND, NC (165)</t>
  </si>
  <si>
    <t>IREDELL, NC (97)</t>
  </si>
  <si>
    <t>SCHENECTADY, NY (93)</t>
  </si>
  <si>
    <t>MIFFLIN, PA (87)</t>
  </si>
  <si>
    <t>OVERTON, TN (133)</t>
  </si>
  <si>
    <t>SULLIVAN, IN (153)</t>
  </si>
  <si>
    <t>SOMERSET, MD (39)</t>
  </si>
  <si>
    <t>JACKSON, GA (157)</t>
  </si>
  <si>
    <t>SCHOHARIE, NY (95)</t>
  </si>
  <si>
    <t>MINERAL, WV (57)</t>
  </si>
  <si>
    <t>OWEN, KY (187)</t>
  </si>
  <si>
    <t>TAZEWELL, IL (179)</t>
  </si>
  <si>
    <t>SOUTHAMPTON, VA (175)</t>
  </si>
  <si>
    <t>JACKSON, NC (99)</t>
  </si>
  <si>
    <t>SCIOTO, OH (145)</t>
  </si>
  <si>
    <t>MONONGALIA, WV (61)</t>
  </si>
  <si>
    <t>PENDLETON, KY (191)</t>
  </si>
  <si>
    <t>TIPPECANOE, IN (157)</t>
  </si>
  <si>
    <t>ST MARYS, MD (37)</t>
  </si>
  <si>
    <t>JASPER, GA (159)</t>
  </si>
  <si>
    <t>SCOTT, TN (151)</t>
  </si>
  <si>
    <t>MONROE, OH (111)</t>
  </si>
  <si>
    <t>PERRY, TN (135)</t>
  </si>
  <si>
    <t>TODD, KY (219)</t>
  </si>
  <si>
    <t>SUFFOLK CITY, VA (800)</t>
  </si>
  <si>
    <t>JOHNSON, TN (91)</t>
  </si>
  <si>
    <t>SENECA, NY (99)</t>
  </si>
  <si>
    <t>MONROE, PA (89)</t>
  </si>
  <si>
    <t>PICKETT, TN (137)</t>
  </si>
  <si>
    <t>TRIGG, KY (221)</t>
  </si>
  <si>
    <t>SUFFOLK, NY (103)</t>
  </si>
  <si>
    <t>JOHNSTON, NC (101)</t>
  </si>
  <si>
    <t>SEQUATCHIE, TN (153)</t>
  </si>
  <si>
    <t>MONROE, TN (123)</t>
  </si>
  <si>
    <t>PORTER, IN (127)</t>
  </si>
  <si>
    <t>UNION, IL (181)</t>
  </si>
  <si>
    <t>SUMTER, SC (85)</t>
  </si>
  <si>
    <t>JONES, GA (169)</t>
  </si>
  <si>
    <t>STARK, OH (151)</t>
  </si>
  <si>
    <t>MONROE, WV (63)</t>
  </si>
  <si>
    <t>PREBLE, OH (135)</t>
  </si>
  <si>
    <t>UNION, KY (225)</t>
  </si>
  <si>
    <t>SURRY, VA (181)</t>
  </si>
  <si>
    <t>KERSHAW, SC (55)</t>
  </si>
  <si>
    <t>STAUNTON CITY, VA (790)</t>
  </si>
  <si>
    <t>MONTGOMERY, VA (121)</t>
  </si>
  <si>
    <t>PULASKI, IN (131)</t>
  </si>
  <si>
    <t>VANDERBURGH, IN (163)</t>
  </si>
  <si>
    <t>SUSSEX, DE (5)</t>
  </si>
  <si>
    <t>LAMAR, GA (171)</t>
  </si>
  <si>
    <t>SULLIVAN, NY (105)</t>
  </si>
  <si>
    <t>MONTOUR, PA (93)</t>
  </si>
  <si>
    <t>PULASKI, KY (199)</t>
  </si>
  <si>
    <t>VERMILION, IL (183)</t>
  </si>
  <si>
    <t>SUSSEX, VA (183)</t>
  </si>
  <si>
    <t>LANCASTER, PA (71)</t>
  </si>
  <si>
    <t>SUMMIT, OH (153)</t>
  </si>
  <si>
    <t>MORGAN, WV (65)</t>
  </si>
  <si>
    <t>PUTNAM, OH (137)</t>
  </si>
  <si>
    <t>VERMILLION, IN (165)</t>
  </si>
  <si>
    <t>TALBOT, MD (41)</t>
  </si>
  <si>
    <t>LANCASTER, SC (57)</t>
  </si>
  <si>
    <t>TRUMBULL, OH (155)</t>
  </si>
  <si>
    <t>MURRAY, GA (213)</t>
  </si>
  <si>
    <t>PUTNAM, TN (141)</t>
  </si>
  <si>
    <t>VIGO, IN (167)</t>
  </si>
  <si>
    <t>TYRRELL, NC (177)</t>
  </si>
  <si>
    <t>LAURENS, SC (59)</t>
  </si>
  <si>
    <t>TUSCARAWAS, OH (157)</t>
  </si>
  <si>
    <t>NORTHAMPTON, PA (95)</t>
  </si>
  <si>
    <t>RANDOLPH, IN (135)</t>
  </si>
  <si>
    <t>WABASH, IL (185)</t>
  </si>
  <si>
    <t>VIRGINIA BEACH CITY, VA (810)</t>
  </si>
  <si>
    <t>LEE, AL (81)</t>
  </si>
  <si>
    <t>UNION, OH (159)</t>
  </si>
  <si>
    <t>NORTHUMBERLAND, PA (97)</t>
  </si>
  <si>
    <t>RIPLEY, IN (137)</t>
  </si>
  <si>
    <t>WARREN, IL (187)</t>
  </si>
  <si>
    <t>WASHINGTON, NC (187)</t>
  </si>
  <si>
    <t>LEE, NC (105)</t>
  </si>
  <si>
    <t>VAN BUREN, TN (175)</t>
  </si>
  <si>
    <t>NORTON, VA (720)</t>
  </si>
  <si>
    <t>ROBERTSON, KY (201)</t>
  </si>
  <si>
    <t>WARREN, IN (171)</t>
  </si>
  <si>
    <t>WAYNE, NC (191)</t>
  </si>
  <si>
    <t>LINCOLN, GA (181)</t>
  </si>
  <si>
    <t>VINTON, OH (163)</t>
  </si>
  <si>
    <t>OHIO, WV (69)</t>
  </si>
  <si>
    <t>ROBERTSON, TN (147)</t>
  </si>
  <si>
    <t>WARRICK, IN (173)</t>
  </si>
  <si>
    <t>WAYNESBORO CITY, VA (820)</t>
  </si>
  <si>
    <t>LINCOLN, NC (109)</t>
  </si>
  <si>
    <t>WAYNE, NY (117)</t>
  </si>
  <si>
    <t>ORANGE, NY (71)</t>
  </si>
  <si>
    <t>RUSH, IN (139)</t>
  </si>
  <si>
    <t>WASHINGTON, IL (189)</t>
  </si>
  <si>
    <t>WESTMORELAND, VA (193)</t>
  </si>
  <si>
    <t>LOUDOUN, VA (107)</t>
  </si>
  <si>
    <t>WAYNE, OH (169)</t>
  </si>
  <si>
    <t>PAGE, VA (139)</t>
  </si>
  <si>
    <t>RUSSELL, KY (207)</t>
  </si>
  <si>
    <t>WASHINGTON, IN (175)</t>
  </si>
  <si>
    <t>WICOMICO, MD (45)</t>
  </si>
  <si>
    <t>LOUISA, VA (109)</t>
  </si>
  <si>
    <t>WAYNE, PA (127)</t>
  </si>
  <si>
    <t>PENDLETON, WV (71)</t>
  </si>
  <si>
    <t>RUTHERFORD, TN (149)</t>
  </si>
  <si>
    <t>WAYNE, IL (191)</t>
  </si>
  <si>
    <t>WILLIAMSBURG CITY, VA (830)</t>
  </si>
  <si>
    <t>LUMPKIN, GA (187)</t>
  </si>
  <si>
    <t>WAYNE, WV (99)</t>
  </si>
  <si>
    <t>PERRY, PA (99)</t>
  </si>
  <si>
    <t>SANDUSKY, OH (143)</t>
  </si>
  <si>
    <t>WEBSTER, KY (233)</t>
  </si>
  <si>
    <t>WILLIAMSBURG, SC (89)</t>
  </si>
  <si>
    <t>LUNENBURG, VA (111)</t>
  </si>
  <si>
    <t>WHITE, TN (185)</t>
  </si>
  <si>
    <t>PLEASANTS, WV (73)</t>
  </si>
  <si>
    <t>SCOTT, IN (143)</t>
  </si>
  <si>
    <t>WHITE, IL (193)</t>
  </si>
  <si>
    <t>WILSON, NC (195)</t>
  </si>
  <si>
    <t>LYNCHBURG CITY, VA (680)</t>
  </si>
  <si>
    <t>WHITLEY, KY (235)</t>
  </si>
  <si>
    <t>POCAHONTAS, WV (75)</t>
  </si>
  <si>
    <t>SCOTT, KY (209)</t>
  </si>
  <si>
    <t>WILLIAMSON, IL (199)</t>
  </si>
  <si>
    <t>WORCESTER, MD (47)</t>
  </si>
  <si>
    <t>MACON, NC (113)</t>
  </si>
  <si>
    <t>WINCHESTER CITY, VA (840)</t>
  </si>
  <si>
    <t>POLK, GA (233)</t>
  </si>
  <si>
    <t>SENECA, OH (147)</t>
  </si>
  <si>
    <t>WOODFORD, IL (203)</t>
  </si>
  <si>
    <t>YORK, VA (199)</t>
  </si>
  <si>
    <t>MADISON, GA (195)</t>
  </si>
  <si>
    <t>WOLFE, KY (237)</t>
  </si>
  <si>
    <t>POLK, TN (139)</t>
  </si>
  <si>
    <t>SHELBY, IN (145)</t>
  </si>
  <si>
    <t>MADISON, NC (115)</t>
  </si>
  <si>
    <t>WOOD, WV (107)</t>
  </si>
  <si>
    <t>POTTER, PA (105)</t>
  </si>
  <si>
    <t>SHELBY, KY (211)</t>
  </si>
  <si>
    <t>MADISON, VA (113)</t>
  </si>
  <si>
    <t>WYOMING, NY (121)</t>
  </si>
  <si>
    <t>PRESTON, WV (77)</t>
  </si>
  <si>
    <t>SHELBY, OH (149)</t>
  </si>
  <si>
    <t>MANASSAS, VA (683)</t>
  </si>
  <si>
    <t>WYOMING, WV (109)</t>
  </si>
  <si>
    <t>PULASKI, VA (155)</t>
  </si>
  <si>
    <t>SIMPSON, KY (213)</t>
  </si>
  <si>
    <t>MANASSAS PARK, VA (685)</t>
  </si>
  <si>
    <t>RADFORD, VA (750)</t>
  </si>
  <si>
    <t>SMITH, TN (159)</t>
  </si>
  <si>
    <t>MARTINSVILLE CITY, VA (690)</t>
  </si>
  <si>
    <t>RANDOLPH, WV (83)</t>
  </si>
  <si>
    <t>SPENCER, KY (215)</t>
  </si>
  <si>
    <t>MC CORMICK, SC (65)</t>
  </si>
  <si>
    <t>RHEA, TN (143)</t>
  </si>
  <si>
    <t>STEWART, TN (161)</t>
  </si>
  <si>
    <t>MC DOWELL, NC (111)</t>
  </si>
  <si>
    <t>RITCHIE, WV (85)</t>
  </si>
  <si>
    <t>SUMNER, TN (165)</t>
  </si>
  <si>
    <t>MC DUFFIE, GA (189)</t>
  </si>
  <si>
    <t>ROANE, TN (145)</t>
  </si>
  <si>
    <t>SWITZERLAND, IN (155)</t>
  </si>
  <si>
    <t>MECKLENBURG, NC (119)</t>
  </si>
  <si>
    <t>ROANOKE, VA (161)</t>
  </si>
  <si>
    <t>TAYLOR, KY (217)</t>
  </si>
  <si>
    <t>MECKLENBURG, VA (117)</t>
  </si>
  <si>
    <t>ROANOKE CITY, VA (770)</t>
  </si>
  <si>
    <t>TIPTON, IN (159)</t>
  </si>
  <si>
    <t>MERCER, NJ (21)</t>
  </si>
  <si>
    <t>ROCKBRIDGE, VA (163)</t>
  </si>
  <si>
    <t>TRIMBLE, KY (223)</t>
  </si>
  <si>
    <t>MERIWETHER, GA (199)</t>
  </si>
  <si>
    <t>ROCKINGHAM, VA (165)</t>
  </si>
  <si>
    <t>TROUSDALE, TN (169)</t>
  </si>
  <si>
    <t>MIDDLESEX, NJ (23)</t>
  </si>
  <si>
    <t>RUSSELL, VA (167)</t>
  </si>
  <si>
    <t>UNION, IN (161)</t>
  </si>
  <si>
    <t>MITCHELL, NC (121)</t>
  </si>
  <si>
    <t>SALEM, VA (775)</t>
  </si>
  <si>
    <t>VAN WERT, OH (161)</t>
  </si>
  <si>
    <t>MONROE, GA (207)</t>
  </si>
  <si>
    <t>SCHUYLER, NY (97)</t>
  </si>
  <si>
    <t>WABASH, IN (169)</t>
  </si>
  <si>
    <t>MONTGOMERY, MD (31)</t>
  </si>
  <si>
    <t>SCHUYLKILL, PA (107)</t>
  </si>
  <si>
    <t>WARREN, KY (227)</t>
  </si>
  <si>
    <t>MONTGOMERY, NC (123)</t>
  </si>
  <si>
    <t>SCOTT, VA (169)</t>
  </si>
  <si>
    <t>WARREN, OH (165)</t>
  </si>
  <si>
    <t>MONTGOMERY, PA (91)</t>
  </si>
  <si>
    <t>SEVIER, TN (155)</t>
  </si>
  <si>
    <t>WARREN, TN (177)</t>
  </si>
  <si>
    <t>MOORE, NC (125)</t>
  </si>
  <si>
    <t>SHELBY, AL (117)</t>
  </si>
  <si>
    <t>WASHINGTON, KY (229)</t>
  </si>
  <si>
    <t>MORGAN, GA (211)</t>
  </si>
  <si>
    <t>SHENANDOAH, VA (171)</t>
  </si>
  <si>
    <t>WAYNE, IN (177)</t>
  </si>
  <si>
    <t>MORRIS, NJ (27)</t>
  </si>
  <si>
    <t>SMYTH, VA (173)</t>
  </si>
  <si>
    <t>WAYNE, KY (231)</t>
  </si>
  <si>
    <t>NASH, NC (127)</t>
  </si>
  <si>
    <t>SNYDER, PA (109)</t>
  </si>
  <si>
    <t>WAYNE, TN (181)</t>
  </si>
  <si>
    <t>NELSON, VA (125)</t>
  </si>
  <si>
    <t>SOMERSET, PA (111)</t>
  </si>
  <si>
    <t>WELLS, IN (179)</t>
  </si>
  <si>
    <t>NEW YORK, NY (61)</t>
  </si>
  <si>
    <t>ST CLAIR, AL (115)</t>
  </si>
  <si>
    <t>WHITE, IN (181)</t>
  </si>
  <si>
    <t>NEWBERRY, SC (71)</t>
  </si>
  <si>
    <t>STAUNTON, VA (790)</t>
  </si>
  <si>
    <t>WILLIAMSON, TN (187)</t>
  </si>
  <si>
    <t>NEWTON, GA (217)</t>
  </si>
  <si>
    <t>STEUBEN, NY (101)</t>
  </si>
  <si>
    <t>WILSON, TN (189)</t>
  </si>
  <si>
    <t>NOTTOWAY, VA (135)</t>
  </si>
  <si>
    <t>SULLIVAN, PA (113)</t>
  </si>
  <si>
    <t>WOOD, OH (173)</t>
  </si>
  <si>
    <t>OCONEE, GA (219)</t>
  </si>
  <si>
    <t>SULLIVAN, TN (163)</t>
  </si>
  <si>
    <t>WOODFORD, KY (239)</t>
  </si>
  <si>
    <t>OCONEE, SC (73)</t>
  </si>
  <si>
    <t>SUMMERS, WV (89)</t>
  </si>
  <si>
    <t>WYANDOT, OH (175)</t>
  </si>
  <si>
    <t>OGLETHORPE, GA (221)</t>
  </si>
  <si>
    <t>SUSQUEHANNA, PA (115)</t>
  </si>
  <si>
    <t>ORANGE, NC (135)</t>
  </si>
  <si>
    <t>SUSSEX, NJ (37)</t>
  </si>
  <si>
    <t>ORANGE, VA (137)</t>
  </si>
  <si>
    <t>TALLADEGA, AL (121)</t>
  </si>
  <si>
    <t>PASSAIC, NJ (31)</t>
  </si>
  <si>
    <t>TAYLOR, WV (91)</t>
  </si>
  <si>
    <t>PATRICK, VA (141)</t>
  </si>
  <si>
    <t>TAZEWELL, VA (185)</t>
  </si>
  <si>
    <t>PAULDING, GA (223)</t>
  </si>
  <si>
    <t>TIOGA, NY (107)</t>
  </si>
  <si>
    <t>PERSON, NC (145)</t>
  </si>
  <si>
    <t>TIOGA, PA (117)</t>
  </si>
  <si>
    <t>PETERSBURG CITY, VA (730)</t>
  </si>
  <si>
    <t>TOMPKINS, NY (109)</t>
  </si>
  <si>
    <t>PHILADELPHIA, PA (101)</t>
  </si>
  <si>
    <t>TUCKER, WV (93)</t>
  </si>
  <si>
    <t>PICKENS, GA (227)</t>
  </si>
  <si>
    <t>TYLER, WV (95)</t>
  </si>
  <si>
    <t>PICKENS, SC (77)</t>
  </si>
  <si>
    <t>ULSTER, NY (111)</t>
  </si>
  <si>
    <t>PIKE, GA (231)</t>
  </si>
  <si>
    <t>UNICOI, TN (171)</t>
  </si>
  <si>
    <t>PITTSYLVANIA, VA (143)</t>
  </si>
  <si>
    <t>UNION, PA (119)</t>
  </si>
  <si>
    <t>POLK, NC (149)</t>
  </si>
  <si>
    <t>UNION, TN (173)</t>
  </si>
  <si>
    <t>POWHATAN, VA (145)</t>
  </si>
  <si>
    <t>UPSHUR, WV (97)</t>
  </si>
  <si>
    <t>PRINCE EDWARD, VA (147)</t>
  </si>
  <si>
    <t>VENANGO, PA (121)</t>
  </si>
  <si>
    <t>PRINCE WILLIAM, VA (153)</t>
  </si>
  <si>
    <t>WALKER, GA (295)</t>
  </si>
  <si>
    <t>PUTNAM, GA (237)</t>
  </si>
  <si>
    <t>WARREN, NJ (41)</t>
  </si>
  <si>
    <t>RABUN, GA (241)</t>
  </si>
  <si>
    <t>WARREN, PA (123)</t>
  </si>
  <si>
    <t>RANDOLPH, AL (111)</t>
  </si>
  <si>
    <t>WARREN, VA (187)</t>
  </si>
  <si>
    <t>RANDOLPH, NC (151)</t>
  </si>
  <si>
    <t>WASHINGTON, MD (43)</t>
  </si>
  <si>
    <t>RAPPAHANNOCK, VA (157)</t>
  </si>
  <si>
    <t>WASHINGTON, OH (167)</t>
  </si>
  <si>
    <t>ROCKDALE, GA (247)</t>
  </si>
  <si>
    <t>WASHINGTON, PA (125)</t>
  </si>
  <si>
    <t>ROCKINGHAM, NC (157)</t>
  </si>
  <si>
    <t>WASHINGTON, TN (179)</t>
  </si>
  <si>
    <t>ROWAN, NC (159)</t>
  </si>
  <si>
    <t>WASHINGTON, VA (191)</t>
  </si>
  <si>
    <t>RUTHERFORD, NC (161)</t>
  </si>
  <si>
    <t>WAYNESBORO, VA (820)</t>
  </si>
  <si>
    <t>SALUDA, SC (81)</t>
  </si>
  <si>
    <t>WEBSTER, WV (101)</t>
  </si>
  <si>
    <t>SOMERSET, NJ (35)</t>
  </si>
  <si>
    <t>WESTMORELAND, PA (129)</t>
  </si>
  <si>
    <t>SPALDING, GA (255)</t>
  </si>
  <si>
    <t>WETZEL, WV (103)</t>
  </si>
  <si>
    <t>SPARTANBURG, SC (83)</t>
  </si>
  <si>
    <t>WHITFIELD, GA (313)</t>
  </si>
  <si>
    <t>SPOTSYLVANIA, VA (177)</t>
  </si>
  <si>
    <t>WINCHESTER, VA (840)</t>
  </si>
  <si>
    <t>STAFFORD, VA (179)</t>
  </si>
  <si>
    <t>WIRT, WV (105)</t>
  </si>
  <si>
    <t>STANLY, NC (167)</t>
  </si>
  <si>
    <t>WISE, VA (195)</t>
  </si>
  <si>
    <t>STEPHENS, GA (257)</t>
  </si>
  <si>
    <t>WYOMING, PA (131)</t>
  </si>
  <si>
    <t>STOKES, NC (169)</t>
  </si>
  <si>
    <t>WYTHE, VA (197)</t>
  </si>
  <si>
    <t>SURRY, NC (171)</t>
  </si>
  <si>
    <t>YATES, NY (123)</t>
  </si>
  <si>
    <t>SWAIN, NC (173)</t>
  </si>
  <si>
    <t>TALBOT, GA (263)</t>
  </si>
  <si>
    <t>TALIAFERRO, GA (265)</t>
  </si>
  <si>
    <t>TALLAPOOSA, AL (123)</t>
  </si>
  <si>
    <t>TOWNS, GA (281)</t>
  </si>
  <si>
    <t>TRANSYLVANIA, NC (175)</t>
  </si>
  <si>
    <t>TROUP, GA (285)</t>
  </si>
  <si>
    <t>UNION, GA (291)</t>
  </si>
  <si>
    <t>UNION, NC (179)</t>
  </si>
  <si>
    <t>UNION, NJ (39)</t>
  </si>
  <si>
    <t>UNION, SC (87)</t>
  </si>
  <si>
    <t>UPSON, GA (293)</t>
  </si>
  <si>
    <t>VANCE, NC (181)</t>
  </si>
  <si>
    <t>WAKE, NC (183)</t>
  </si>
  <si>
    <t>WALTON, GA (297)</t>
  </si>
  <si>
    <t>WARREN, GA (301)</t>
  </si>
  <si>
    <t>WARREN, NC (185)</t>
  </si>
  <si>
    <t>WATAUGA, NC (189)</t>
  </si>
  <si>
    <t>WHITE, GA (311)</t>
  </si>
  <si>
    <t>WILKES, GA (317)</t>
  </si>
  <si>
    <t>WILKES, NC (193)</t>
  </si>
  <si>
    <t>YADKIN, NC (197)</t>
  </si>
  <si>
    <t>YANCEY, NC (199)</t>
  </si>
  <si>
    <t>YORK, PA (133)</t>
  </si>
  <si>
    <t>Sub-basin ID</t>
  </si>
  <si>
    <t>Number of wells at the well site.</t>
  </si>
  <si>
    <t>How frequently is well site visited by field office personnel?</t>
  </si>
  <si>
    <t>Physical County:</t>
  </si>
  <si>
    <t>Type of Pneumatic Device</t>
  </si>
  <si>
    <t>Assigned Facility ICR ID:</t>
  </si>
  <si>
    <t>Thermal oxidizer/ Incinerator</t>
  </si>
  <si>
    <t>Cumulative volume of blowdown avoided (scf)</t>
  </si>
  <si>
    <t>Specify type of "other" control used</t>
  </si>
  <si>
    <t xml:space="preserve">Other </t>
  </si>
  <si>
    <t>Rotary vane</t>
  </si>
  <si>
    <t>Turbine operated</t>
  </si>
  <si>
    <t>Facility ID (pulled from Facility sheet)</t>
  </si>
  <si>
    <r>
      <rPr>
        <b/>
        <sz val="11"/>
        <color theme="1"/>
        <rFont val="Calibri"/>
        <family val="2"/>
        <scheme val="minor"/>
      </rPr>
      <t xml:space="preserve">Facility ID </t>
    </r>
    <r>
      <rPr>
        <sz val="11"/>
        <color theme="1"/>
        <rFont val="Calibri"/>
        <family val="2"/>
        <scheme val="minor"/>
      </rPr>
      <t>(pulled from Facility sheet)</t>
    </r>
  </si>
  <si>
    <t>Measured Emissions Rate
(scf/hr)</t>
  </si>
  <si>
    <t xml:space="preserve">                 Frequency of inspections.</t>
  </si>
  <si>
    <t xml:space="preserve">                 Monitoring method used.</t>
  </si>
  <si>
    <t>If yes, provide the following information by component type:</t>
  </si>
  <si>
    <t>Gas or Light Liquid Valves</t>
  </si>
  <si>
    <t>Gas or Light Liquid Connectors</t>
  </si>
  <si>
    <t>Gas or Light Liquid Pressure-relief Valves</t>
  </si>
  <si>
    <t>Pumps</t>
  </si>
  <si>
    <t>Heavy liquid components</t>
  </si>
  <si>
    <t>Other components in gas or light liquid service</t>
  </si>
  <si>
    <t>Measurement Method</t>
  </si>
  <si>
    <t>Pneumatic Device Type</t>
  </si>
  <si>
    <t>Number of Devices [included in measurement]</t>
  </si>
  <si>
    <t>Chemical injection piston pump</t>
  </si>
  <si>
    <t>Chemical injection diaphragm pump</t>
  </si>
  <si>
    <t>Liquid Circulation (Kimray) pump</t>
  </si>
  <si>
    <t>Snap acting, intermittent bleed controller</t>
  </si>
  <si>
    <t>Throttling high continuous bleed controller</t>
  </si>
  <si>
    <t>Throttling low continuous bleed controller</t>
  </si>
  <si>
    <t>Throttling intermittent bleed controller</t>
  </si>
  <si>
    <t>Throttling no-bleed controller</t>
  </si>
  <si>
    <t>Rotary vane isolation valve actuator</t>
  </si>
  <si>
    <t>Turbine operated isolation valve actuator</t>
  </si>
  <si>
    <t>Control Device ID</t>
  </si>
  <si>
    <t>Enclosed flare/combustor</t>
  </si>
  <si>
    <t>Thermal oxidizer/incinerator</t>
  </si>
  <si>
    <t>Vapor recovery unit</t>
  </si>
  <si>
    <t>Control Device Type</t>
  </si>
  <si>
    <t>Specify Type if selected "Other"</t>
  </si>
  <si>
    <t>Release height
(ft)</t>
  </si>
  <si>
    <t>Stack diameter
(ft)</t>
  </si>
  <si>
    <t>Spark ignitor</t>
  </si>
  <si>
    <t>Continuous pilot flame</t>
  </si>
  <si>
    <t>Design Fractional Control Efficiency of Device</t>
  </si>
  <si>
    <t>Acronym</t>
  </si>
  <si>
    <t>Facility</t>
  </si>
  <si>
    <t>AGRU</t>
  </si>
  <si>
    <t>Term</t>
  </si>
  <si>
    <t>Definition</t>
  </si>
  <si>
    <t xml:space="preserve">Associated gas </t>
  </si>
  <si>
    <t>Basin</t>
  </si>
  <si>
    <t>Compressor</t>
  </si>
  <si>
    <t>Any machine for raising the pressure of a gaseous stream by drawing in low pressure gas and discharging significantly higher pressure gas.</t>
  </si>
  <si>
    <t>Condensate</t>
  </si>
  <si>
    <t>Hydrocarbon liquid separated from natural gas that condenses due to changes in the temperature, pressure, or both, and remains liquid at standard conditions.</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</si>
  <si>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</si>
  <si>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 xml:space="preserve">Crude oil </t>
  </si>
  <si>
    <t>The transfer of natural gas after processing and/or treatment in the producing operations, or from storage vessels or automatic transfer facilities or other such equipment, including product loading racks, to pipelines or any other forms of transportation.</t>
  </si>
  <si>
    <t xml:space="preserve">Custody transfer </t>
  </si>
  <si>
    <t>The implementation of various techniques for increasing the amount of crude oil that can be extracted from an oil field, including gas injection, thermal injection, chemical injection, and plasma-pulse technology.</t>
  </si>
  <si>
    <t>Enhanced oil recovery (or EOR)</t>
  </si>
  <si>
    <t xml:space="preserve">Field quality natural gas </t>
  </si>
  <si>
    <t>Flowback</t>
  </si>
  <si>
    <t>Gas-to-oil-ratio (GOR)</t>
  </si>
  <si>
    <t>Hydraulic fracturing</t>
  </si>
  <si>
    <t>Hydraulic refracturing</t>
  </si>
  <si>
    <t xml:space="preserve">Conducting a subsequent hydraulic fracturing operation at a well that has previously undergone a hydraulic fracturing operation. </t>
  </si>
  <si>
    <t xml:space="preserve">Liquefied natural gas (LNG) </t>
  </si>
  <si>
    <t>Natural gas (primarily methane) that has been liquefied by reducing its temperature to -260 degrees Fahrenheit at atmospheric pressure.</t>
  </si>
  <si>
    <t>Natural gas (NG)</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</si>
  <si>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</si>
  <si>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Onshore</t>
  </si>
  <si>
    <t>All facilities except those that are located in the territorial seas or on the outer continental shelf.</t>
  </si>
  <si>
    <t>Owner or operator</t>
  </si>
  <si>
    <t xml:space="preserve">Any person who owns, leases, operates, controls, or supervises an affected facility or a stationary source of which an affected facility is a part. </t>
  </si>
  <si>
    <t>Standard conditions</t>
  </si>
  <si>
    <t xml:space="preserve">Stationary source </t>
  </si>
  <si>
    <t>Any building, structure, facility, or installation which emits or may emit any air pollutant.</t>
  </si>
  <si>
    <t xml:space="preserve">Total compressor power rating </t>
  </si>
  <si>
    <t xml:space="preserve">Underground storage vessel </t>
  </si>
  <si>
    <t>Well</t>
  </si>
  <si>
    <t>The process that allows for the flowback of petroleum or natural gas from newly drilled wells to expel drilling and reservoir fluids and tests the reservoir flow characteristics, which may vent produced hydrocarbons to the atmosphere via an open pit or tank.</t>
  </si>
  <si>
    <t>Well completion</t>
  </si>
  <si>
    <t>API</t>
  </si>
  <si>
    <t>AAPG</t>
  </si>
  <si>
    <t xml:space="preserve">American Association of Petroleum Geologists </t>
  </si>
  <si>
    <t>American Petroleum Institute</t>
  </si>
  <si>
    <t>NG</t>
  </si>
  <si>
    <t>NGL</t>
  </si>
  <si>
    <t>GOR</t>
  </si>
  <si>
    <t>EOR</t>
  </si>
  <si>
    <t>CH4</t>
  </si>
  <si>
    <t>CO2</t>
  </si>
  <si>
    <t>VOC</t>
  </si>
  <si>
    <t>psig</t>
  </si>
  <si>
    <t>scf</t>
  </si>
  <si>
    <t>standard cubic feet</t>
  </si>
  <si>
    <t>scf/hr</t>
  </si>
  <si>
    <t>standard cubic feet per hour</t>
  </si>
  <si>
    <t>scfm</t>
  </si>
  <si>
    <t>standard cubic feet per minute</t>
  </si>
  <si>
    <t>lb</t>
  </si>
  <si>
    <t>pounds</t>
  </si>
  <si>
    <t>bbl</t>
  </si>
  <si>
    <t>barrel</t>
  </si>
  <si>
    <t>°F</t>
  </si>
  <si>
    <t>°K</t>
  </si>
  <si>
    <t>degrees Kelvin</t>
  </si>
  <si>
    <t>pounds per square inch gauge pressure</t>
  </si>
  <si>
    <t>natural gas liquids</t>
  </si>
  <si>
    <t>natural gas</t>
  </si>
  <si>
    <t>acid gas removal unit</t>
  </si>
  <si>
    <t>volatile organic compound</t>
  </si>
  <si>
    <t>methane</t>
  </si>
  <si>
    <t>carbon dioxide</t>
  </si>
  <si>
    <t>enhanced oil recovery</t>
  </si>
  <si>
    <t>gas-to-oil ratio</t>
  </si>
  <si>
    <t>Hg</t>
  </si>
  <si>
    <t>mercury</t>
  </si>
  <si>
    <t>lb/hr</t>
  </si>
  <si>
    <t>Producing well</t>
  </si>
  <si>
    <t xml:space="preserve">Reciprocating compressor </t>
  </si>
  <si>
    <t>A piece of equipment that increases the pressure of a gaseous stream by positive displacement, employing linear movement of the driveshaft.</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</si>
  <si>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</si>
  <si>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</si>
  <si>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 xml:space="preserve">Compressor station </t>
  </si>
  <si>
    <t>Artificial lift</t>
  </si>
  <si>
    <t>Blowdown</t>
  </si>
  <si>
    <t>Barrel</t>
  </si>
  <si>
    <t>Btu</t>
  </si>
  <si>
    <t>British thermal unit</t>
  </si>
  <si>
    <t>Casing</t>
  </si>
  <si>
    <t xml:space="preserve">Natural gas, predominantly methane, generated during coal formation and adsorbed in coal. </t>
  </si>
  <si>
    <t>Coal seam</t>
  </si>
  <si>
    <t xml:space="preserve">A stratum of coal thick enough to be profitably mined </t>
  </si>
  <si>
    <t>Directional well</t>
  </si>
  <si>
    <t>Horizontal well</t>
  </si>
  <si>
    <t>A subset of the more general term "directional well" used where the departure of the wellbore from vertical exceeds about 80 degrees.</t>
  </si>
  <si>
    <t>Vertical well</t>
  </si>
  <si>
    <t xml:space="preserve">A well that is not turned horizontally at depth, allowing access to oil and gas reserves located directly beneath the surface access point. </t>
  </si>
  <si>
    <t>Shale gas</t>
  </si>
  <si>
    <t>Natural gas that is found trapped within shale formations, which are formations of fine-grained, clastic sedimentary rock composed of mud that is a mix of flakes of clay minerals and tiny fragments (silt-sized particles) of other minerals, especially quartz and calcite that is characterized by breaks along thin laminae or parallel layering or bedding less than one centimeter in thickness, called fissility.</t>
  </si>
  <si>
    <t>Acid gas removal unit</t>
  </si>
  <si>
    <t>A process unit that separates hydrogen sulfide and/or carbon dioxide from sour natural gas using liquid or solid absorbents or membrane separators. Also commonly referred to as a sweetening unit.</t>
  </si>
  <si>
    <t>A wellbore that has a planned deviation from primarily vertical so as to require the use of special tools or techniques to ensure that the wellbore path hits a particular subsurface target, typically located away from (as opposed to directly under) the surface location of the well.</t>
  </si>
  <si>
    <t>Darcy</t>
  </si>
  <si>
    <t xml:space="preserve">A standard unit of measure of permeability. One darcy describes the permeability of a porous medium through which the passage of one cubic centimeter of fluid having one centipoise of viscosity flowing in one second under a pressure differential of one atmosphere where the porous medium has a cross-sectional area of one square centimeter and a length of one centimeter. A millidarcy (mD) is one thousandth of a darcy and is a commonly used unit for reservoir rocks. </t>
  </si>
  <si>
    <t>A natural gas reservoir with a permeability exceeding 0.1 millidarcy.</t>
  </si>
  <si>
    <t>A natural gas reservoir (other than coal seam or shale formation) with a permeability of 0.1 millidarcy or less.</t>
  </si>
  <si>
    <t xml:space="preserve">Workover </t>
  </si>
  <si>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</si>
  <si>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t>Plunger lift</t>
  </si>
  <si>
    <t>Tubing (or production tubing)</t>
  </si>
  <si>
    <t>A tube installed within the casing and used as the primary conduit through which reservoir fluids are produced to surface.</t>
  </si>
  <si>
    <t>Production tubing</t>
  </si>
  <si>
    <t>See "tubing"</t>
  </si>
  <si>
    <t>Pneumatic controller</t>
  </si>
  <si>
    <t>Pneumatic device</t>
  </si>
  <si>
    <t>Continuous bleed pneumatic controller</t>
  </si>
  <si>
    <t>Intermittent bleed controller</t>
  </si>
  <si>
    <t>A pneumatic controller that does not have a continuous bleed, but rather vents only when the controller is actuated.</t>
  </si>
  <si>
    <t xml:space="preserve">Zero bleed pneumatic controller  </t>
  </si>
  <si>
    <t>A pneumatic controller that does not bleed the pneumatic gas to the atmosphere. These pneumatic controllers are self-contained devices that release gas to a downstream pipeline instead of to the atmosphere.</t>
  </si>
  <si>
    <t>Pneumatic pump</t>
  </si>
  <si>
    <t>Devices that use gas pressure to drive a fluid by raising or reducing the pressure of the fluid by means of a positive displacement, a piston or set of rotating impellers.</t>
  </si>
  <si>
    <t>Isolation valve</t>
  </si>
  <si>
    <t>A valve in a fluid handling system that stops the flow of process media to a given location, usually for maintenance or safety purposes.</t>
  </si>
  <si>
    <t xml:space="preserve">Liquids unloading </t>
  </si>
  <si>
    <t xml:space="preserve">A type of gas-lift method that uses a plunger that goes up and down inside the tubing and is used to remove water and condensate from a well. The plunger provides an interface between the liquid phase and the lift gas, minimizing liquid fallback. </t>
  </si>
  <si>
    <t xml:space="preserve"> The process of removing water or condensate build-up from producing gas wells. Also known as "gas well deliquification" or "gas well dewatering."</t>
  </si>
  <si>
    <t>Snap acting controller</t>
  </si>
  <si>
    <t>Throttling controller</t>
  </si>
  <si>
    <t>Rotary vane actuator</t>
  </si>
  <si>
    <t>A type of pneumatic actuator that uses a system of chambers and vanes to produce rotational force on a shaft. The chambers typically contain a hydraulic fluid and pneumatic pressure is used to displace the hydraulic fluid from one chamber to apply pressure on one side of the shaft, which forces hydraulic fluid and venting of pneumatic gas from the other chamber. Also known as a displacement-type actuator.</t>
  </si>
  <si>
    <t>Turbine operated actuator</t>
  </si>
  <si>
    <t>Well head (or wellhead)</t>
  </si>
  <si>
    <t>Well depth</t>
  </si>
  <si>
    <t>Well bore length
(feet)</t>
  </si>
  <si>
    <t>Well casing inside diameter 
(inches)</t>
  </si>
  <si>
    <t>Well tubing inside diameter 
(inches)</t>
  </si>
  <si>
    <t>Well shut-in pressure 
(psig)</t>
  </si>
  <si>
    <t>Well shut-in pressure</t>
  </si>
  <si>
    <t>The vertical distance from the wellhead to the termination of the well bore in the reservoir.</t>
  </si>
  <si>
    <t>Well bore length</t>
  </si>
  <si>
    <t>CFR</t>
  </si>
  <si>
    <t>Code of Federal Regulations</t>
  </si>
  <si>
    <t>For air assisted flares, type of air supply fan</t>
  </si>
  <si>
    <t>Unassisted candlestick flare</t>
  </si>
  <si>
    <t>Air-assisted candlestick flare</t>
  </si>
  <si>
    <t>Steam-assisted candlestick flare</t>
  </si>
  <si>
    <t>Single speed fan</t>
  </si>
  <si>
    <t>Dual speed fan</t>
  </si>
  <si>
    <t>Three speed fan</t>
  </si>
  <si>
    <t>Variable speed fan</t>
  </si>
  <si>
    <t>Sub-basin Formation Type</t>
  </si>
  <si>
    <t>Oil</t>
  </si>
  <si>
    <t>High permeability gas</t>
  </si>
  <si>
    <t>Other tight reservoir rock</t>
  </si>
  <si>
    <t>Vertical</t>
  </si>
  <si>
    <t>Directional</t>
  </si>
  <si>
    <t>Horizontal</t>
  </si>
  <si>
    <t>Were any direct measurements of emissions from any dehydrator (glycol or desiccant) taken in past 5 years? If yes, complete the direct measurements section.</t>
  </si>
  <si>
    <t>Gasoline</t>
  </si>
  <si>
    <t>Natural Gas</t>
  </si>
  <si>
    <t>Distillate Oil (Diesel)</t>
  </si>
  <si>
    <t>VOC
(% by vol)</t>
  </si>
  <si>
    <t>Produced Gas Composition in first 30 days production</t>
  </si>
  <si>
    <t>Were any direct measurements of emissions from vessel taken in last 5 years? If yes, complete next section.</t>
  </si>
  <si>
    <t xml:space="preserve">g </t>
  </si>
  <si>
    <t>gram</t>
  </si>
  <si>
    <t>MW</t>
  </si>
  <si>
    <t>molecular weight</t>
  </si>
  <si>
    <t>CARB Test Procedure</t>
  </si>
  <si>
    <t>Other Test Completed within last 12 months</t>
  </si>
  <si>
    <t>A combustion device, whether at ground level or elevated, that uses an open flame to burn combustible gases with combustion air provided by uncontrolled ambient air around the flame.</t>
  </si>
  <si>
    <t>Candlestick flare</t>
  </si>
  <si>
    <t>A flare that has an elevated flare stack and open (exposed) flame.</t>
  </si>
  <si>
    <t xml:space="preserve">For thermal control devices, type of Ignition source </t>
  </si>
  <si>
    <t>Incinerator</t>
  </si>
  <si>
    <t>An apparatus for burning waste material, especially industrial waste, at high temperatures until it is reduced to ash. Incinerators may be used to treat solid, liquid or gaseous waste and typically have a fixed volume combustion chamber.</t>
  </si>
  <si>
    <t>Thermal oxidizer</t>
  </si>
  <si>
    <t>Air-assisted flare</t>
  </si>
  <si>
    <t>A flare that intentionally introduces air at or near the flare tip through nozzles or other hardware conveyance for the purposes including, but not limited to, protecting the design of the flare tip, promoting turbulence for mixing or inducing air into the flame.</t>
  </si>
  <si>
    <t>Steam-assisted flare</t>
  </si>
  <si>
    <t>A flare that intentionally introduces steam prior to or at the flare tip through nozzles or other hardware conveyance for the purposes including, but not limited to, protecting the design of the flare tip, promoting turbulence for mixing or inducing air into the flame.</t>
  </si>
  <si>
    <t xml:space="preserve"> The energy released as heat when a compound undergoes complete combustion with oxygen to form gaseous carbon dioxide and gaseous water (also referred to as lower heating value).</t>
  </si>
  <si>
    <t>Volatile organic compounds (VOC)</t>
  </si>
  <si>
    <t>Unassisted flare</t>
  </si>
  <si>
    <t>A flare that does not have special nozzles or other hardware conveyance designed to intentionally supply air or steam prior at or near the flare tip.</t>
  </si>
  <si>
    <t>Storage tank or vessel</t>
  </si>
  <si>
    <t>Heater Treater</t>
  </si>
  <si>
    <t>Water</t>
  </si>
  <si>
    <t>Gas liquid ratio</t>
  </si>
  <si>
    <t>Oil/condensate</t>
  </si>
  <si>
    <t>Well Drilling Type</t>
  </si>
  <si>
    <t>Well Type</t>
  </si>
  <si>
    <t>2. General Well Information - Complete for each well at the well site.</t>
  </si>
  <si>
    <t>3. Well Completion and Workover Information - Complete for each well at the well site.</t>
  </si>
  <si>
    <t>1. Facility Information:</t>
  </si>
  <si>
    <t>5. Leakage, Controls and Inspection - Complete for each Tank / Separator:</t>
  </si>
  <si>
    <t>3. Feed Material Characteristics - Complete for each Tank / Separator:</t>
  </si>
  <si>
    <t>Condensate storage tank, fixed roof</t>
  </si>
  <si>
    <t>Condensate storage tank, floating roof</t>
  </si>
  <si>
    <t>Other hydrocarbon storage tank, fixed roof</t>
  </si>
  <si>
    <t>Other hydrocarbon storage tank, floating roof</t>
  </si>
  <si>
    <t xml:space="preserve">Aqueous/water storage tank, open/uncovered </t>
  </si>
  <si>
    <t>Average vessel hydrocarbon throughput
(bbl/day)</t>
  </si>
  <si>
    <t>Average vessel water throughput
(bbl/day)</t>
  </si>
  <si>
    <t>Aqueous/water storage tank, fixed roof</t>
  </si>
  <si>
    <t>Aqueous/water storage tank, floating roof</t>
  </si>
  <si>
    <t>G&amp;B</t>
  </si>
  <si>
    <t>gathering and boosting</t>
  </si>
  <si>
    <t>Pressure vessels</t>
  </si>
  <si>
    <t>Vessel that are designed to store compressed gases or liquids, such as LNG, at pressures of 30 psig or higher without emissions to the atmosphere.</t>
  </si>
  <si>
    <t>2. Pneumatic Controllers/Devices/Pumps Inventory, provide the count of each of the following:</t>
  </si>
  <si>
    <t>3. General Pneumatic Controllers/Devices/Pumps Information:</t>
  </si>
  <si>
    <t>Isolation Valve Actuator Type</t>
  </si>
  <si>
    <t>6. Direct Emissions Measurements - Complete for each Tank / Separator, as applicable, for which emissions measurement data are available.</t>
  </si>
  <si>
    <t>2. General AGRU Information - Complete for each AGRU:</t>
  </si>
  <si>
    <t>1. Parent Company General Information</t>
  </si>
  <si>
    <t>2. Facility General Information</t>
  </si>
  <si>
    <t>2. General Dehydrator Information - Complete for each Dehydrator:</t>
  </si>
  <si>
    <t>3. Glycol Dehydrator Information - Complete for each Glycol Dehydrator:</t>
  </si>
  <si>
    <t>3. Direct Emissions Measurements - Complete for each AGRU for which emissions measurement data are available.</t>
  </si>
  <si>
    <t>GHG</t>
  </si>
  <si>
    <t>greenhouse gas</t>
  </si>
  <si>
    <t>GHGRP</t>
  </si>
  <si>
    <t>Greenhouse Gas Reporting Program (40 CFR part 98)</t>
  </si>
  <si>
    <t>2. General Compressor Information - Complete for each Compressor:</t>
  </si>
  <si>
    <t>3. Direct Emissions Measurements - Complete for each compressor for which emissions measurement data are available and are not already reported to the GHGRP.</t>
  </si>
  <si>
    <t>Oil and Gas Information Collection Request</t>
  </si>
  <si>
    <t>Key Terms and Definitions for Detailed Facility Survey</t>
  </si>
  <si>
    <t>Acronym List for Detailed Facility Survey</t>
  </si>
  <si>
    <t>Specific gravity</t>
  </si>
  <si>
    <t>Oil Producing Wells Only</t>
  </si>
  <si>
    <t>Electric</t>
  </si>
  <si>
    <t>Gas well</t>
  </si>
  <si>
    <t>A natural gas reservoir that has a permeability greater than 0.1 millidarcy.</t>
  </si>
  <si>
    <t>Oil well</t>
  </si>
  <si>
    <t>Where is produced gas monitored?</t>
  </si>
  <si>
    <t>Where is oil/condensate flow monitored?</t>
  </si>
  <si>
    <t>Flow monitor at well (prior to separator)</t>
  </si>
  <si>
    <t>Flow monitor of separator outlet</t>
  </si>
  <si>
    <t>Flow monitor at facility outlet (sales line)</t>
  </si>
  <si>
    <t>Oil and condensate production rate from well (daily average over last 30 days of operation)
(bbl/day)</t>
  </si>
  <si>
    <t xml:space="preserve">Is there a continuous monitor for the following: </t>
  </si>
  <si>
    <t>Gaseous flow rate to vessel</t>
  </si>
  <si>
    <t>Liquid feed flow rate to vessel</t>
  </si>
  <si>
    <t>Liquid level in vessel</t>
  </si>
  <si>
    <t>Liquid flow rate from vessel</t>
  </si>
  <si>
    <t>Gaseous flow from vessel</t>
  </si>
  <si>
    <t>How are produced waters managed?</t>
  </si>
  <si>
    <t>Vessel operating pressure</t>
  </si>
  <si>
    <t>Components (or equipment components)</t>
  </si>
  <si>
    <t>Equipment</t>
  </si>
  <si>
    <t xml:space="preserve">The set of articles or physical resources used in an operation or activity. </t>
  </si>
  <si>
    <t>How does the facility determine if a device is intermittent or continuous bleed?</t>
  </si>
  <si>
    <t>How does the facility determine if a continuous bleed device is high or low bleed?</t>
  </si>
  <si>
    <t>Shut in well to build-up pressure, then blowdown well</t>
  </si>
  <si>
    <t>Plunger lift system</t>
  </si>
  <si>
    <t>Swabbing the well</t>
  </si>
  <si>
    <t>Use velocity tubing</t>
  </si>
  <si>
    <t>Use other artificial lift system (e.g., rod pumps)</t>
  </si>
  <si>
    <t>Not applicable/oil well</t>
  </si>
  <si>
    <t>Were any direct measurements of emissions from pneumatic devices taken in past 5 years? If yes, complete Section 5 below.</t>
  </si>
  <si>
    <t>5. Direct Measurements - Complete for each Natural Gas-Driven Pneumatic Controllers/Devices/Pumps, as applicable, for which measurement data are available.</t>
  </si>
  <si>
    <t>Isolation Valve/Actuator ID</t>
  </si>
  <si>
    <t>Measured NG emission rate [for all devices included in measurement]
(scf/hr)</t>
  </si>
  <si>
    <t>Source Description or ID</t>
  </si>
  <si>
    <t>2. General Control Device Information - Complete for each Control Device:</t>
  </si>
  <si>
    <t>Purchased Equipment Costs ($)</t>
  </si>
  <si>
    <t>Total Capital Installed Cost ($)</t>
  </si>
  <si>
    <t>Natural Gas Consumption Rate (MMscf/yr)</t>
  </si>
  <si>
    <t>Controls used for well venting for liquids unloading</t>
  </si>
  <si>
    <t>Closed-loop system, no venting</t>
  </si>
  <si>
    <t>If unshaded, provide the following information regarding costs for liquids unloading assist:</t>
  </si>
  <si>
    <t>Year Installed (for plunger lift, velocity tubing, or other assist method)</t>
  </si>
  <si>
    <t>Number of Separators at the Facility</t>
  </si>
  <si>
    <t>Number of Atmospheric Storage Tanks &lt;10 bbl/day at the facility</t>
  </si>
  <si>
    <r>
      <t xml:space="preserve">Number of Atmospheric Storage Tanks </t>
    </r>
    <r>
      <rPr>
        <sz val="11"/>
        <color theme="1"/>
        <rFont val="Calibri"/>
        <family val="2"/>
      </rPr>
      <t>≥</t>
    </r>
    <r>
      <rPr>
        <sz val="11"/>
        <color theme="1"/>
        <rFont val="Calibri"/>
        <family val="2"/>
        <scheme val="minor"/>
      </rPr>
      <t>10 bbl/day at the facility</t>
    </r>
  </si>
  <si>
    <t>East</t>
  </si>
  <si>
    <t>West</t>
  </si>
  <si>
    <t>Both</t>
  </si>
  <si>
    <t xml:space="preserve">Type of feed material
</t>
  </si>
  <si>
    <t>Gas-liquid separator</t>
  </si>
  <si>
    <t>Maximum Flow Capacity for Device (scfm)</t>
  </si>
  <si>
    <t>Type of thief hatch</t>
  </si>
  <si>
    <t>Gasketted, lockdown thief hatch</t>
  </si>
  <si>
    <t>Ungasketted, lockdown thief hatch</t>
  </si>
  <si>
    <t>Gasketted, spring-loaded thief hatch</t>
  </si>
  <si>
    <t>Ungasketted, spring-loaded thief hatch</t>
  </si>
  <si>
    <t>Gasketted, dead-weight thief hatch</t>
  </si>
  <si>
    <t>Ungasketted, dead-weight thief hatch</t>
  </si>
  <si>
    <t>Thief hatch</t>
  </si>
  <si>
    <t>An opening in the top of a storage vessel that allows tank access for collecting (liquid or sediment) samples or measuring (liquid or sediment) levels.</t>
  </si>
  <si>
    <t>pounds per hour</t>
  </si>
  <si>
    <t>degrees Fahrenheit</t>
  </si>
  <si>
    <t>Any compound of carbon, excluding carbon monoxide, carbon dioxide, carbonic acid, metallic carbides or carbonates, and ammonium carbonate, which participates in atmospheric photochemical reactions. Compounds that have been determined to have negligible photochemical reactivity, such as methane and ethane, are excluded from the define</t>
  </si>
  <si>
    <t>The nominal length of the well from the wellhead to the termination of the well bore in the reservoir. For vertical wells, well bore length and well depth are equivalent.  For directional or horizontal wells, well bore length will be greater than well depth.</t>
  </si>
  <si>
    <t>Coal bed methane</t>
  </si>
  <si>
    <t xml:space="preserve">A flare or combustion device that uses a large stack enclosure to contain the devices flame within the stack enclosure. The bottom of the stack enclosure may be open or have openings to allow ambient air flow into the stack enclosure and the flare/flame tips are located near the base of the enclosure. This device is differs from a thermal oxidizer or incinerator due to the lack of a defined volume combustion chamber. </t>
  </si>
  <si>
    <t>Gas reservoir</t>
  </si>
  <si>
    <t>A reservoir that produces natural gas or that produces natural gas and hydrocarbon liquids (oil and condensate) such that the gas-to-oil ratio of the material extracted from the reservoir is 100,000 scf/barrel of more.</t>
  </si>
  <si>
    <t>A well that produces natural gas or that produces natural gas and hydrocarbon liquids (oil and condensate) such that the gas-to-oil ratio is 100,000 scf/barrel of more.</t>
  </si>
  <si>
    <t>High permeability gas reservoir</t>
  </si>
  <si>
    <t>Oil reservoir</t>
  </si>
  <si>
    <t xml:space="preserve">A reservoir that contains predominately hydrocarbon liquids (crude oil) such that the gas-to-oil ratio of the material extracted from the well is less 100,000 scf/barrel </t>
  </si>
  <si>
    <t>Permeable gas reservoir</t>
  </si>
  <si>
    <t xml:space="preserve">An automated pneumatic device used for maintaining a process condition such as liquid level, pressure, pressure difference and temperature. </t>
  </si>
  <si>
    <t>Any device which generates or is powered by compressed air or natural gas which includes pneumatic controllers, pneumatic valve actuators, and pneumatic pumps.</t>
  </si>
  <si>
    <t xml:space="preserve">An apparatus with a fixed volume combustion chamber for burning waste gases at high temperatures. A thermal oxidizer is an incinerator designed to handle only gaseous waste streams. </t>
  </si>
  <si>
    <t>Tight gas reservoir</t>
  </si>
  <si>
    <t>The uniquely assigned number for a well on the property (formerly known as the API Well ID).</t>
  </si>
  <si>
    <t>A hole drilled for the purpose of producing crude oil or natural gas, or a well into which fluids are injected.</t>
  </si>
  <si>
    <t>US Well ID Number</t>
  </si>
  <si>
    <t>Total Number of Components Monitored for Leaks During Most Recent Monitoring Survey</t>
  </si>
  <si>
    <t>500 ppmv</t>
  </si>
  <si>
    <t>1,000 ppmv</t>
  </si>
  <si>
    <t>2,000 ppmv</t>
  </si>
  <si>
    <t>10,000 ppmv</t>
  </si>
  <si>
    <t>5,000 ppmv</t>
  </si>
  <si>
    <t>Definition of Leak used for Monitoring Components</t>
  </si>
  <si>
    <t>Any visible emissions using OGI</t>
  </si>
  <si>
    <t>Is the well site subject to environmental regulations?</t>
  </si>
  <si>
    <t xml:space="preserve">Is the well site subject to State/Local Environmental Regulations? </t>
  </si>
  <si>
    <t>Is the well site subject to 40 CFR 60 subpart OOOO?</t>
  </si>
  <si>
    <t>Is the well site subject to 40 CFR 60 subpart OOOOa?</t>
  </si>
  <si>
    <t>Is the tank/separator subject to 40 CFR 60 subpart OOOO?</t>
  </si>
  <si>
    <t>Is the tank/separator subject to 40 CFR 60 subpart OOOOa?</t>
  </si>
  <si>
    <t>Is the AGRU subject to environmental regulations?</t>
  </si>
  <si>
    <t xml:space="preserve">Is the AGRU subject to State/Local Environmental Regulations? </t>
  </si>
  <si>
    <t>Is the AGRU subject to 40 CFR 60 subpart OOOO?</t>
  </si>
  <si>
    <t>Is the AGRU subject to 40 CFR 60 subpart OOOOa?</t>
  </si>
  <si>
    <t>Is the Dehydrator subject to environmental regulations?</t>
  </si>
  <si>
    <t xml:space="preserve">Is the Dehydrator subject to State/Local Environmental Regulations? </t>
  </si>
  <si>
    <t>Is the tank/separator subject 40 CFR 63 subpart HH?</t>
  </si>
  <si>
    <t xml:space="preserve">Are equipment leaks subject to State/Local Environmental Regulations? </t>
  </si>
  <si>
    <t>Are equipment leaks subject to 40 CFR 63 subpart HH?</t>
  </si>
  <si>
    <t>Are equipment leaks subject to 40 CFR 60 subpart OOOOa?</t>
  </si>
  <si>
    <t>Are equipment leaks subject to 40 CFR 60 subpart OOOO?</t>
  </si>
  <si>
    <t>Are equipment leaks subject to 40 CFR 60 subpart KKK?</t>
  </si>
  <si>
    <t>Every 36 months</t>
  </si>
  <si>
    <t>Date Well Completed (mm/dd/yyyy)</t>
  </si>
  <si>
    <t>Date of Last Workover (mm/dd/yyyy)</t>
  </si>
  <si>
    <t>Anticipated date of next well testing (mm/dd/yyyy)</t>
  </si>
  <si>
    <t>Measurement date (mm/dd/yyyy)</t>
  </si>
  <si>
    <t>If controlled, provide cumulative volume of blowdown gas by control method (scf):</t>
  </si>
  <si>
    <t>For thermal control device, are there louvers, dampers, or other means of controlling ambient inlet air</t>
  </si>
  <si>
    <t>Were any emissions source tests conducted for this control device in past 5 years? If yes, please attach source test report.</t>
  </si>
  <si>
    <t>Isolation valve leakage</t>
  </si>
  <si>
    <t>Blowdown vent</t>
  </si>
  <si>
    <t>Rod packing vent</t>
  </si>
  <si>
    <t>Wet seal degassing vent</t>
  </si>
  <si>
    <t>Atmospheric storage tank</t>
  </si>
  <si>
    <r>
      <rPr>
        <b/>
        <u/>
        <sz val="11"/>
        <color theme="1"/>
        <rFont val="Calibri"/>
        <family val="2"/>
        <scheme val="minor"/>
      </rPr>
      <t>3. Blowdown Emissions Reduction Measures:</t>
    </r>
    <r>
      <rPr>
        <b/>
        <sz val="11"/>
        <color theme="1"/>
        <rFont val="Calibri"/>
        <family val="2"/>
        <scheme val="minor"/>
      </rPr>
      <t xml:space="preserve"> Provide information on additional blowdown emissions reduction measures used at your facility.</t>
    </r>
  </si>
  <si>
    <r>
      <t>2. Blowdown Event Information:</t>
    </r>
    <r>
      <rPr>
        <b/>
        <sz val="11"/>
        <color theme="1"/>
        <rFont val="Calibri"/>
        <family val="2"/>
        <scheme val="minor"/>
      </rPr>
      <t xml:space="preserve"> Provide the information on the blowdown events that occurred within your facility based on available information. To the extent practical, provide the blowdown information specific to the equipment categories provided.  Use the "other equipment" category when equipment specific information is not available.</t>
    </r>
  </si>
  <si>
    <t>API gravity of produced crude oil</t>
  </si>
  <si>
    <t>Vent to atmosphere</t>
  </si>
  <si>
    <t>Date of last well testing (mm/dd/yyyy)</t>
  </si>
  <si>
    <t>No emissions occur during the event</t>
  </si>
  <si>
    <t>Primary technique used for gas well liquids unloading?</t>
  </si>
  <si>
    <t>Total HAP</t>
  </si>
  <si>
    <t>Vessel capacity
(gallons)</t>
  </si>
  <si>
    <t>Reid vapor pressure of liquid feed material
(psig)</t>
  </si>
  <si>
    <t>Average pressure of feed material
(psig)</t>
  </si>
  <si>
    <t>Average temperature of feed material
(°F)</t>
  </si>
  <si>
    <t>Average operating pressure of vessel
(psig)</t>
  </si>
  <si>
    <t>Type of pressure relief device</t>
  </si>
  <si>
    <t>Pressure release setting for thief hatch (psig)</t>
  </si>
  <si>
    <t>Thief hatch monitoring or inspection frequency</t>
  </si>
  <si>
    <t>Pressure relief device monitoring or inspection frequency</t>
  </si>
  <si>
    <t>Pressure release setting for the pressure relief device (report lowest pressure PRD if multiple PRD) (psig)</t>
  </si>
  <si>
    <t>Total Number of Natural Gas-Driven Devices</t>
  </si>
  <si>
    <t>Make and Model Number of Device(s)</t>
  </si>
  <si>
    <t>How many controllers were found malfunctioning (leaking or excessively bleeding) in the past year?</t>
  </si>
  <si>
    <t>What is the typical natural gas supply pressure for the pneumatic devices (psig)?</t>
  </si>
  <si>
    <t xml:space="preserve">Other Facility Type, if applicable: </t>
  </si>
  <si>
    <t>Are greenhouse gas (GHG) emissions from this facility reported under 40 CFR part 98 subpart W for reporting year 2016?</t>
  </si>
  <si>
    <t>24 hours per day</t>
  </si>
  <si>
    <t>Visited daily</t>
  </si>
  <si>
    <t>Visited weekly</t>
  </si>
  <si>
    <t>Visited monthly</t>
  </si>
  <si>
    <t>Visited quarterly</t>
  </si>
  <si>
    <t>Visited semi-annually</t>
  </si>
  <si>
    <t>Power grid</t>
  </si>
  <si>
    <t>Power grid with backup generator</t>
  </si>
  <si>
    <t>Generator only</t>
  </si>
  <si>
    <t>Without power</t>
  </si>
  <si>
    <t>Government leased</t>
  </si>
  <si>
    <t>Private leased</t>
  </si>
  <si>
    <t>Tribal</t>
  </si>
  <si>
    <t>What is the age (years) of the well at the well site?</t>
  </si>
  <si>
    <t>Off well site tank battery</t>
  </si>
  <si>
    <t>Who owns the mineral rights?</t>
  </si>
  <si>
    <t>Private</t>
  </si>
  <si>
    <t>Federal</t>
  </si>
  <si>
    <t xml:space="preserve">Is there a combustion device on site? </t>
  </si>
  <si>
    <t xml:space="preserve">If combustion device is on site, what type of device is it? </t>
  </si>
  <si>
    <t>Open flare</t>
  </si>
  <si>
    <t>Enclosed flare</t>
  </si>
  <si>
    <t>Thermal combustor</t>
  </si>
  <si>
    <t>Open pit flare</t>
  </si>
  <si>
    <t>If other combustion device is on site, please list.</t>
  </si>
  <si>
    <t>Type of well bore</t>
  </si>
  <si>
    <t>Multilateral design</t>
  </si>
  <si>
    <t>Capillary string</t>
  </si>
  <si>
    <t>Natural gas production rate from well (daily average over last 30 days of operation). Use metered data where available; otherwise use best available data. 
(Mscf/day)</t>
  </si>
  <si>
    <t>Off site</t>
  </si>
  <si>
    <t>Gas to Oil Ratio in first 30 days production. For new wells, use best available data.</t>
  </si>
  <si>
    <t>4. Well Testing and Liquids Unloading Information - Complete for each well at the well site.</t>
  </si>
  <si>
    <t>Controls used for last well testing</t>
  </si>
  <si>
    <t>Surfactants and foaming agents</t>
  </si>
  <si>
    <t>Attended during venting only</t>
  </si>
  <si>
    <t>Plunger lift with smart automation</t>
  </si>
  <si>
    <t>Automated (timed) plunger lift system</t>
  </si>
  <si>
    <t>Knock-out drum; gas recovered for use on site</t>
  </si>
  <si>
    <t>Atmospheric tank receiving liquids directly from well</t>
  </si>
  <si>
    <t>Atmospheric tank receiving liquids directly from separator</t>
  </si>
  <si>
    <t>Produced water</t>
  </si>
  <si>
    <t>Gas Liquid Ratio of Flashed Pressurized Sample
(scf/bbl)</t>
  </si>
  <si>
    <t>No alarms exist</t>
  </si>
  <si>
    <t>A differential pressure monitor</t>
  </si>
  <si>
    <t>Electrical contacts</t>
  </si>
  <si>
    <t>If other, please describe</t>
  </si>
  <si>
    <t>Model number and supply pressure</t>
  </si>
  <si>
    <t>Measured gas supply rate</t>
  </si>
  <si>
    <t>Audio/visual</t>
  </si>
  <si>
    <t>Are the pneumatic controllers subject to 40 CFR 60 subpart OOOOa?</t>
  </si>
  <si>
    <t>Are the pneumatic controllers subject to 40 CFR 60 subpart OOOO?</t>
  </si>
  <si>
    <t>Are the pneumatic controllers subject to both state regulation and 40 CFR 60 subpart OOOO/OOOOa?</t>
  </si>
  <si>
    <t>Does the facility use practices to minimize natural gas emissions from pneumatic devices or pumps?</t>
  </si>
  <si>
    <t>Pumps connected to closed vent system (CVS)</t>
  </si>
  <si>
    <t>Pumps routed to control device</t>
  </si>
  <si>
    <t>Air supplied to controllers</t>
  </si>
  <si>
    <t>Solar/electric valves</t>
  </si>
  <si>
    <t>Contactor Tower Pressure (psig)</t>
  </si>
  <si>
    <t>Circulation Rate of Solution (gal/min)</t>
  </si>
  <si>
    <t>Ethylene glycol</t>
  </si>
  <si>
    <t>Stripper Gas Consumption Rate (scfm)</t>
  </si>
  <si>
    <t>Controls used for workovers</t>
  </si>
  <si>
    <t>Well pressure in first 30 days production (psig)</t>
  </si>
  <si>
    <t>HAP           (% by vol)</t>
  </si>
  <si>
    <t>If yes, provide natural gas recovery efficiency 
(percent)</t>
  </si>
  <si>
    <t>If yes, provide disposition of recovered natural gas.</t>
  </si>
  <si>
    <t>Are equipment leaks at the facility subject to environmental regulations?</t>
  </si>
  <si>
    <t>Are pneumatic controllers controlled?</t>
  </si>
  <si>
    <t>If not connected, distance to the nearest natural gas transmission pipeline or gathering and boosting pipeline (miles).</t>
  </si>
  <si>
    <t>If not connected, why not?</t>
  </si>
  <si>
    <t>Right of way issues</t>
  </si>
  <si>
    <t>Driving distance from field office (road miles).</t>
  </si>
  <si>
    <t>Travel time to well site from field office (minutes).</t>
  </si>
  <si>
    <t>Injection/Storage Well Type</t>
  </si>
  <si>
    <t>Heavy oil wells only, little to no natural gas production</t>
  </si>
  <si>
    <t>Exploratory well</t>
  </si>
  <si>
    <t>Active disposal well</t>
  </si>
  <si>
    <t>Active EOR injection well</t>
  </si>
  <si>
    <t>Active storage well</t>
  </si>
  <si>
    <t>Temporarily shut-in injection/storage well</t>
  </si>
  <si>
    <t>Natural gas</t>
  </si>
  <si>
    <t>Steam</t>
  </si>
  <si>
    <t>Other, specify</t>
  </si>
  <si>
    <t>Working gas capacity (MMscf)</t>
  </si>
  <si>
    <t xml:space="preserve">Liquids injection capacity/rate (MMgallons/day) </t>
  </si>
  <si>
    <t xml:space="preserve">Liquids disposal capacity of formation (MMgallons) </t>
  </si>
  <si>
    <t>Natural gas deliverability (MMscf/day)</t>
  </si>
  <si>
    <t>Total gas storage capacity (MMscf)</t>
  </si>
  <si>
    <t>Type of formation in which the material is injected or stored</t>
  </si>
  <si>
    <t>2. General Well Information - Complete for each injection or storage well at the facility.</t>
  </si>
  <si>
    <t>1. Injection/Storage Well Facility Information:</t>
  </si>
  <si>
    <t>Salt cavern</t>
  </si>
  <si>
    <t>Depleted natural gas or oil reservoir</t>
  </si>
  <si>
    <t>Producing oil reservoir (e.g., EOR)</t>
  </si>
  <si>
    <t>Hard rock cavern</t>
  </si>
  <si>
    <t>Aquifer</t>
  </si>
  <si>
    <t>Specify if other</t>
  </si>
  <si>
    <t>Produced water/wastewater</t>
  </si>
  <si>
    <t>Number of injection/storage wells at the facility.</t>
  </si>
  <si>
    <t>Pilot Gas Flow Rate (scf/hr)</t>
  </si>
  <si>
    <t>Fraction of time control device is operated (lit) while waste gas flow is present</t>
  </si>
  <si>
    <t>Maximum Heat Input Capacity to the Control Device (MMBtu/hr)</t>
  </si>
  <si>
    <t>Continuous Pilot</t>
  </si>
  <si>
    <t>Electronic Ignition Device</t>
  </si>
  <si>
    <t>For thermal control devices, does it have a monitor to ensure a continuous flame?</t>
  </si>
  <si>
    <t>For thermal control devices, does it have monitoring to indicate when the device malfunctions or shuts down?</t>
  </si>
  <si>
    <t>Are pneumatic pumps controlled?</t>
  </si>
  <si>
    <t>Control Device ID (if applicable)</t>
  </si>
  <si>
    <t xml:space="preserve">Does the facility conduct regular audio-visual-olfactory (AVO) inspections for leak? </t>
  </si>
  <si>
    <t xml:space="preserve">Frequency of AVO inspections. </t>
  </si>
  <si>
    <t>EPA Method 21</t>
  </si>
  <si>
    <t>Hi-flow sampler</t>
  </si>
  <si>
    <t>Optical gas imaging and Hi-flow sampler</t>
  </si>
  <si>
    <t>Optical gas imaging and EPA Method 21</t>
  </si>
  <si>
    <t>Hi-flow sampler and EPA Method 21</t>
  </si>
  <si>
    <t>Optical gas imaging, Hi-flow sampler, and EPA Method 21</t>
  </si>
  <si>
    <t>For natural gas processing plants only:
Total Number of Components contacting a process fluid or gas that is at least 10 percent VOC by weight</t>
  </si>
  <si>
    <t>Other (Specify) (ppmv)</t>
  </si>
  <si>
    <t>4. Direct Emissions Measurements - Complete for each component or equipment type, as applicable, for which most recent direct emissions measurement data are available.</t>
  </si>
  <si>
    <t>Modeling Software</t>
  </si>
  <si>
    <t>GRI-GLYCalc 4.0</t>
  </si>
  <si>
    <t>Uncontrolled Emissions (lb/hr)</t>
  </si>
  <si>
    <t>Total VOC</t>
  </si>
  <si>
    <t>Total BTEX</t>
  </si>
  <si>
    <t>Benzene</t>
  </si>
  <si>
    <t>Controlled Emissions (if applicable) (lb/hr)</t>
  </si>
  <si>
    <t>6. Process Emissions Simulations - Complete for each dehydrator and attach software output results.</t>
  </si>
  <si>
    <t>Nitrogen</t>
  </si>
  <si>
    <t>Ethane</t>
  </si>
  <si>
    <t>Propane</t>
  </si>
  <si>
    <t>Toluene</t>
  </si>
  <si>
    <t>Ethylbenzene</t>
  </si>
  <si>
    <t>Isopentane</t>
  </si>
  <si>
    <t>Carbon Dioxide</t>
  </si>
  <si>
    <t>Isobutane</t>
  </si>
  <si>
    <t>Cyclopentane</t>
  </si>
  <si>
    <t>Cyclohexane</t>
  </si>
  <si>
    <t>Heptanes</t>
  </si>
  <si>
    <t>ProMAX</t>
  </si>
  <si>
    <t>Concentration (vol %)</t>
  </si>
  <si>
    <t>Component:</t>
  </si>
  <si>
    <t>n-Butane</t>
  </si>
  <si>
    <t>n-Pentane</t>
  </si>
  <si>
    <t>n-Hexane</t>
  </si>
  <si>
    <t>Methylcyclohexane</t>
  </si>
  <si>
    <t>2,2,4-Trimethylpentane</t>
  </si>
  <si>
    <t>C8+ Heavies</t>
  </si>
  <si>
    <t>Acetaldehyde</t>
  </si>
  <si>
    <t>Carbon Disulfide</t>
  </si>
  <si>
    <t>Carbonyl Sulfide</t>
  </si>
  <si>
    <t>Ethylene Glycol</t>
  </si>
  <si>
    <t>Formaldehyde</t>
  </si>
  <si>
    <t>Napthalene</t>
  </si>
  <si>
    <t>o-Xylene</t>
  </si>
  <si>
    <t>m-Xylene</t>
  </si>
  <si>
    <t>p-Xylene</t>
  </si>
  <si>
    <t>Xylene (isomers and mixtures)</t>
  </si>
  <si>
    <t>Unit Type</t>
  </si>
  <si>
    <t>Dehydrator</t>
  </si>
  <si>
    <t>Equipment Leaks</t>
  </si>
  <si>
    <t>Compressor Engine</t>
  </si>
  <si>
    <t>Control Device</t>
  </si>
  <si>
    <t>Process Gas Sample</t>
  </si>
  <si>
    <t>Source/Vent Description</t>
  </si>
  <si>
    <t>Direct Emissions Measurements and Gas Sampling - Complete for each unit for which emissions measurement data and/or gas samples are available. Please attach test results.</t>
  </si>
  <si>
    <t>Emission Rate/Concentration Units</t>
  </si>
  <si>
    <t>% vol</t>
  </si>
  <si>
    <t>mol %</t>
  </si>
  <si>
    <t>Pneumatic Device</t>
  </si>
  <si>
    <t>Hydrogen Sulfide</t>
  </si>
  <si>
    <t>Sulfur Dioxide</t>
  </si>
  <si>
    <r>
      <rPr>
        <b/>
        <sz val="11"/>
        <color theme="1"/>
        <rFont val="Calibri"/>
        <family val="2"/>
        <scheme val="minor"/>
      </rPr>
      <t xml:space="preserve">Facility Type </t>
    </r>
    <r>
      <rPr>
        <sz val="11"/>
        <color theme="1"/>
        <rFont val="Calibri"/>
        <family val="2"/>
        <scheme val="minor"/>
      </rPr>
      <t>(pulled from Facility sheet)</t>
    </r>
  </si>
  <si>
    <t>Nitrogen Oxides (NOX)</t>
  </si>
  <si>
    <t>Carbon Monoxide (CO)</t>
  </si>
  <si>
    <t>Particulate Matter (PM)</t>
  </si>
  <si>
    <t>Total Volatile Organic Compounds (VOCs)</t>
  </si>
  <si>
    <t>Total Number of Valves</t>
  </si>
  <si>
    <t>Total Number of Connectors (including flanges)</t>
  </si>
  <si>
    <t>Total Number of Open-Ended Lines</t>
  </si>
  <si>
    <t>Total Number of Pressure Relief Devices</t>
  </si>
  <si>
    <t>What kind of alarms exist to let operator know the thief hatch is open?</t>
  </si>
  <si>
    <t>Number of Events associated with equipment volumes &lt;50 cf</t>
  </si>
  <si>
    <t>Storage wells/Storage field</t>
  </si>
  <si>
    <t>How were blowdown events/volumes associated with equipment volumes &lt;50 cf determined?</t>
  </si>
  <si>
    <t>How were blowdown events/volumes associated with equipment volumes ≥50 cf determined?</t>
  </si>
  <si>
    <t>Estimated from best available data</t>
  </si>
  <si>
    <t>Directly determined from company records</t>
  </si>
  <si>
    <t>Date of last production for shut-in or capped wells
(dd/mm/yyyy)</t>
  </si>
  <si>
    <t>Electricity</t>
  </si>
  <si>
    <t>Internal-Combustion Engine</t>
  </si>
  <si>
    <t>Electric Motor</t>
  </si>
  <si>
    <t>Pneumatic (Gas) Motor</t>
  </si>
  <si>
    <t>Pneumatic (Air) Motor</t>
  </si>
  <si>
    <t>Hydraulic  Motor</t>
  </si>
  <si>
    <t>Emission Rate</t>
  </si>
  <si>
    <t>Date of Installation (mm/dd/yyyy)</t>
  </si>
  <si>
    <t>Never</t>
  </si>
  <si>
    <t>Semi-Annually</t>
  </si>
  <si>
    <t>Biennially</t>
  </si>
  <si>
    <t>Every 26,000 hours</t>
  </si>
  <si>
    <t>Either 26,000 hrs or 36 months (whichever is reached first)</t>
  </si>
  <si>
    <t>Based on leakage indicator</t>
  </si>
  <si>
    <t>Operational Service</t>
  </si>
  <si>
    <t>Transportation</t>
  </si>
  <si>
    <t>Vapor Recovery</t>
  </si>
  <si>
    <t>Refrigeration</t>
  </si>
  <si>
    <t>4. Direct Emissions Measurements - Complete for each dehydrator for which emissions measurement data are available.</t>
  </si>
  <si>
    <t>Recompression with multiple lines</t>
  </si>
  <si>
    <t xml:space="preserve">Does this company meet the definition of small business? </t>
  </si>
  <si>
    <t>Audio, visual, olfactory, or instrument</t>
  </si>
  <si>
    <t xml:space="preserve">Optical imaging camera, audio/visual </t>
  </si>
  <si>
    <t>Routine visual inspections and monitoring NG consumption</t>
  </si>
  <si>
    <t>Pneumatic Device Type (Include if "other" device type)</t>
  </si>
  <si>
    <t>If no, specify reason</t>
  </si>
  <si>
    <t>Less than 6 ton per year VOC</t>
  </si>
  <si>
    <t>Date of installation</t>
  </si>
  <si>
    <t>Natural gas Wellheads</t>
  </si>
  <si>
    <t>Natural gas Separators</t>
  </si>
  <si>
    <t>Natural gas Compressors</t>
  </si>
  <si>
    <t>Natural gas In-line heaters</t>
  </si>
  <si>
    <t>Natural gas Dehydrators</t>
  </si>
  <si>
    <t>Crude oil Wellheads</t>
  </si>
  <si>
    <t>Crude oil Separators</t>
  </si>
  <si>
    <t>Crude oil Heater-treaters</t>
  </si>
  <si>
    <t>Crude oil Headers</t>
  </si>
  <si>
    <t>Natural gas Tanks</t>
  </si>
  <si>
    <t>Less Frequent than Biennially</t>
  </si>
  <si>
    <t>Barrel of oil equivalent (BOE)</t>
  </si>
  <si>
    <t>A unit of energy equal to 5.8-million British thermal units (5.8 MMBtu) based on the approximate energy released be burning one barrel of crude oil.  For the purposes of this information collection request, you may use 1 BOE = 1 barrel of crude oil produced and 1 BOE = 5,800 scf of natural gas produced rather than using a direct energy conversion.</t>
  </si>
  <si>
    <t>Centralized production surface site</t>
  </si>
  <si>
    <t>Dry gas well</t>
  </si>
  <si>
    <t>For the purposes of this ICR, a well that produces natural gas, other than coal bed methane, with a GOR greater than 1,000,000 scf/bbl.</t>
  </si>
  <si>
    <t>Field operator site</t>
  </si>
  <si>
    <t xml:space="preserve">A centralized office or company that serves as the overall manager of the operations of one or more wells sites.  </t>
  </si>
  <si>
    <t>Gas Usage per Cycle based on manufacturers information (scf/psi)</t>
  </si>
  <si>
    <t>Gas supply pressure for pneumatic device (psig)</t>
  </si>
  <si>
    <t>Control Device ID1</t>
  </si>
  <si>
    <t>Control Device ID2</t>
  </si>
  <si>
    <t>Control Device ID3</t>
  </si>
  <si>
    <t>If wet seals were replaced with dry seals on or after 1/1/2010, provide the total cost (equipment plus installation labor). 
($)</t>
  </si>
  <si>
    <t xml:space="preserve">Injection capacity (Maximum injection rate) (MMscf/day) </t>
  </si>
  <si>
    <t>Storage pressure at base capacity (psig)</t>
  </si>
  <si>
    <t>Material being (or that was) injected/stored</t>
  </si>
  <si>
    <t>Does this vessel receive feed from another vessel onsite?</t>
  </si>
  <si>
    <t>Source total volumetric flow rate of emissions
(scf/hr)</t>
  </si>
  <si>
    <t>Enter Tank/Separator IDs for the vessel(s) that feed to this tank or separator [Use a comma to delineate multiple IDs]</t>
  </si>
  <si>
    <t>Enter the Tank/Separator ID for the separator from which sample is collected (Enter "temporary" if a temporary separator was used)</t>
  </si>
  <si>
    <t>Does the facility conduct routine inspections (Method 21, OGI, or other instrumented method) to identify leaking equipment components?</t>
  </si>
  <si>
    <t>Was Device Installed During Initial Construction?</t>
  </si>
  <si>
    <t>Formaldehyde emission rate
(lb/hr)</t>
  </si>
  <si>
    <t>PM emission rate
(lb/hr)</t>
  </si>
  <si>
    <t>5. Centrifugal Compressor Specific Information - Complete for each Centrifugal Compressor:</t>
  </si>
  <si>
    <t>3. Gas Composition - Complete according to most recent gas sampling event if available.</t>
  </si>
  <si>
    <t>5. Wet Gas Composition - Complete according to most recent gas sampling event if available.</t>
  </si>
  <si>
    <t>Is facility at an area or major source for HAPs?</t>
  </si>
  <si>
    <t>Area</t>
  </si>
  <si>
    <t>Major</t>
  </si>
  <si>
    <t>Neither</t>
  </si>
  <si>
    <t>Is the Dehydrator subject to 40 CFR 63 subpart HH or subpart HHH?</t>
  </si>
  <si>
    <t>Subpart HH</t>
  </si>
  <si>
    <t>Subpart HHH</t>
  </si>
  <si>
    <t>&lt; 3 MMscfd</t>
  </si>
  <si>
    <t>&gt; 10 MMscfd</t>
  </si>
  <si>
    <t>3 - 10 MMscfd</t>
  </si>
  <si>
    <t>What is the Dehydrator's actual annual average natural gas flow rate range?</t>
  </si>
  <si>
    <t>Does the facility handle, process, or store black oil exclusively (including use or generation of gas from black oil)?</t>
  </si>
  <si>
    <r>
      <t>Does the facility have actual annual average natural gas and hydrocarbon throughputs of less than 18,400 standard m</t>
    </r>
    <r>
      <rPr>
        <vertAlign val="superscript"/>
        <sz val="11"/>
        <color theme="1"/>
        <rFont val="Calibri"/>
        <family val="2"/>
        <scheme val="minor"/>
      </rPr>
      <t>3</t>
    </r>
    <r>
      <rPr>
        <sz val="11"/>
        <color theme="1"/>
        <rFont val="Calibri"/>
        <family val="2"/>
        <scheme val="minor"/>
      </rPr>
      <t>/day and 39,700 liters/day, respectively?</t>
    </r>
  </si>
  <si>
    <t>Date of Construction/Reconstruction (mm/dd/yyyy)</t>
  </si>
  <si>
    <t>No permit for pipeline to tie to well system</t>
  </si>
  <si>
    <t>Insufficient gas quantity/pressure</t>
  </si>
  <si>
    <t>Poor gas quality/Does not meet specifications</t>
  </si>
  <si>
    <t>No contract in place</t>
  </si>
  <si>
    <t>Right-of-way acquisition</t>
  </si>
  <si>
    <t>Transmission line approval</t>
  </si>
  <si>
    <t>Transmission line construction</t>
  </si>
  <si>
    <t>Exploration Well</t>
  </si>
  <si>
    <t>Pipeline and/or plant capacity constraints</t>
  </si>
  <si>
    <t>Does the Dehydrator emit more than or less than 1 ton per year of benzene?</t>
  </si>
  <si>
    <t xml:space="preserve">More than 1 ton per year of benzene </t>
  </si>
  <si>
    <t>Less than 1 ton per year of benzene</t>
  </si>
  <si>
    <t xml:space="preserve">Yes, located in an UA plus offset/UC boundary and DOES NOT meet flowrate or benzene emission exceptions. </t>
  </si>
  <si>
    <t xml:space="preserve">Yes, located in an UA plus offset/UC boundary and DOES meet flowrate or benzene emission exceptions. </t>
  </si>
  <si>
    <t>Is the Dehydrator subject to 40 CFR 63 subpart HH and located within an Urban Area/Urban Cluster?</t>
  </si>
  <si>
    <t>For Vapor Recovery Units, Minimum Rated Suction Pressure (psig)</t>
  </si>
  <si>
    <t>For Vapor Recovery Units, Maximum Rated Suction Pressure (psig)</t>
  </si>
  <si>
    <t>If yes, provide parameter(s) monitored.</t>
  </si>
  <si>
    <t>CO emission rate
(lb/hr)</t>
  </si>
  <si>
    <t>7. Process Emissions Simulations - Complete for each tank and attach software output results.</t>
  </si>
  <si>
    <t>TANKS 4.09D</t>
  </si>
  <si>
    <t>E&amp;P TANKS v3.0</t>
  </si>
  <si>
    <t>Breathing Emissions (lb/hr)</t>
  </si>
  <si>
    <t>Working Emissions (lb/hr)</t>
  </si>
  <si>
    <t>Onshore petroleum and natural gas production</t>
  </si>
  <si>
    <t>Onshore petroleum and natural gas gathering and boosting</t>
  </si>
  <si>
    <t>Onshore natural gas processing</t>
  </si>
  <si>
    <t>Both onshore natural gas transmission compression and underground natural gas storage</t>
  </si>
  <si>
    <t xml:space="preserve">Onshore natural gas transmission pipeline </t>
  </si>
  <si>
    <t>Underground natural gas storage</t>
  </si>
  <si>
    <t xml:space="preserve">Liquefied natural gas (LNG) storage </t>
  </si>
  <si>
    <t>LNG import and export equipment</t>
  </si>
  <si>
    <t xml:space="preserve">A wellbore deliquification technique that adds energy to the fluid column in a wellbore. Artificial-lift systems use a range of operating principles and include surface compression, sucker rod pumps, progressive cavity pumps, electric submersible pumps, jet pumps, and gas lift. </t>
  </si>
  <si>
    <t>The natural gas which originates at oil wells and occurs either in a discrete gaseous phase at the wellhead or is released from the liquid hydrocarbon phase by separation.</t>
  </si>
  <si>
    <t>A common unit of measurement for the volume of crude oil produced or processed. The volume of a barrel is equivalent to 42 US gallons.</t>
  </si>
  <si>
    <t>A pneumatic controller that uses a continuous flow of pneumatic supply gas to the process control device (e.g., level control, temperature control, pressure control) where the supply gas pressure is modulated by the process condition, and then flows to the valve controller where the signal is compared with the process set-point to adjust gas pressure in the valve actuator. For the purposes of this paper, continuous bleed controllers are further subdivided into two types based on their bleed rate.  A low continuous bleed controller has a bleed rate of less than or equal to 6 standard cubic feet per hour (scf/hr).  A high continuous bleed controller has a bleed rate of greater than 6 scf/hr.</t>
  </si>
  <si>
    <t>The ratio of the volume of natural gas that comes out of solution when liquid is stored at standard conditions. The liquid may be crude oil, condensate or produced water.</t>
  </si>
  <si>
    <t>The ratio of the volume of natural gas that is produced or that comes out of solution when crude oil is extracted from a well equilibrated to standard conditions to the volume of hydrocarbon liquids (oil and condensate) produced after the natural gas comes out of solution. This is often calculated by dividing the measured natural gas production by the measured crude oil and condensate production.</t>
  </si>
  <si>
    <t>Heavy oil well</t>
  </si>
  <si>
    <t>For the purposes of this ICR, a well that produces crude oil with a GOR of 300 scf/bbl or less.</t>
  </si>
  <si>
    <t>The process of directing pressurized fluids containing any combination of water or other base fluid, proppant, and any added chemicals to penetrate  a formations, generally to stimulate production, that subsequently require high rate, extended flowback to expel fracture fluids and solids during completions.</t>
  </si>
  <si>
    <t>The oil and gas industry segment that liquefies natural gas, stores LNG in storage vessels, and/or re-gasifies LNG in onshore facilities that are not associated with LNG import or export,</t>
  </si>
  <si>
    <t>Light oil well</t>
  </si>
  <si>
    <t>For the purposes of this ICR, a well that produces crude oil with a GOR greater than 300 scf/bbl but less than or equal to 100,000 scf/bbl.</t>
  </si>
  <si>
    <t>NAICS code</t>
  </si>
  <si>
    <t>The numerical code of up to 6 digits used by the North American Industry Classification System (NAICS) for classifying business establishments by industry sector.</t>
  </si>
  <si>
    <t>Nonstripper well</t>
  </si>
  <si>
    <t>A well that produces more than 15 barrels of oil equivalent (BOE) per day on average over a 12-month period.</t>
  </si>
  <si>
    <t xml:space="preserve">Onshore natural gas processing </t>
  </si>
  <si>
    <t xml:space="preserve">The oil and gas industry segment that is engaged in the extraction of natural gas liquids from field quality natural gas, fractionation of mixed natural gas liquids to natural gas products, or both at an onshore facility.  A Joule-Thompson valve, a dew point depression valve, or an isolated or standalone Joule-Thompson skid is not an onshore natural gas processing facility. </t>
  </si>
  <si>
    <t xml:space="preserve">Onshore natural gas transmission compression (or Onshore natural gas transmission compressor station) </t>
  </si>
  <si>
    <t xml:space="preserve">The oil and gas industry segment that operates onshore transmission pipelines. </t>
  </si>
  <si>
    <t xml:space="preserve">Onshore petroleum and natural gas gathering and boosting  </t>
  </si>
  <si>
    <t xml:space="preserve">Onshore petroleum and natural gas production </t>
  </si>
  <si>
    <t>The oil and gas industry segment responsible for the onshore extraction and production of crude oil, condensate, and/or natural gas and generally operate under NAICS code 211111 or 211112.</t>
  </si>
  <si>
    <t xml:space="preserve">A well that has been sealed, typically by filling a portion of the well bore with cement, in order to permanently abandon the well following State, local or other regulatory body requirements for plugging and abandoning the well. </t>
  </si>
  <si>
    <t>Separator (or Gas-liquid separator)</t>
  </si>
  <si>
    <t>A process vessel specifically designed to separate gaseous fluids from one or more liquid fluids produced from a well or as received via a pipeline. Generally, separators are operated at pressures greater than ambient air pressure.</t>
  </si>
  <si>
    <t>Stripper well</t>
  </si>
  <si>
    <t>A well that produces 15 barrels of oil equivalent (BOE) or less per day on average over a 12-month period.</t>
  </si>
  <si>
    <t>Surface site</t>
  </si>
  <si>
    <t>Any combination of one or more graded pad sites, gravel pad sites, foundations, platforms, or the immediate physical location upon which equipment is physically affixed.</t>
  </si>
  <si>
    <t>Temporarily shut-in well</t>
  </si>
  <si>
    <t>A well for which production is halted due to lack of a suitable market, a lack of available equipment to produce the product, or other reasons, but for which production may be resumed.  The halt in production may extend for long periods of time, but the shut-in is "temporary" in that the well is not permanently plugged and production can resume when conditions are favorable.</t>
  </si>
  <si>
    <t>The nameplate capacity of the compressor power output of the compressor drive.</t>
  </si>
  <si>
    <t>Transmission pipeline</t>
  </si>
  <si>
    <t>A Federal Energy Regulatory Commission rate-regulated Interstate pipeline, a state rate-regulated Intrastate pipeline, or a pipeline that falls under the “Hinshaw Exemption” as referenced in section 1(c) of the Natural Gas Act, 15 U.S.C. 717-717 (w)(1994).</t>
  </si>
  <si>
    <t>Transmission pipeline facility</t>
  </si>
  <si>
    <t xml:space="preserve">A type of pneumatic actuator that uses a small turbine to actuate a valve, most commonly a gate valve.  Pneumatic gas is used to spin the turbine blades and the turbine shaft turns gears that actuates the gate valve system. </t>
  </si>
  <si>
    <t xml:space="preserve">Underground natural gas storage </t>
  </si>
  <si>
    <t xml:space="preserve">The oil and gas industry segment that uses subsurface storage (include storage in depleted gas or oil reservoirs and salt dome caverns) of natural gas that has been transferred from its original location for the primary purpose of load balancing (the process of equalizing the receipt and delivery of natural gas). </t>
  </si>
  <si>
    <t>US Well ID (or API Well ID)</t>
  </si>
  <si>
    <t>The surface force per unit area exerted at the top of a wellbore when the wellhead valve is closed for at least 12 hours.</t>
  </si>
  <si>
    <t xml:space="preserve">Well site facility </t>
  </si>
  <si>
    <t xml:space="preserve">Well surface site </t>
  </si>
  <si>
    <t>Wet gas well</t>
  </si>
  <si>
    <t>For the purposes of this ICR, a well that produces natural gas, other than coal bed methane, with a GOR greater than 100,000 scf/bbl but less than or equal to 1,000,000 scf/bbl.</t>
  </si>
  <si>
    <t xml:space="preserve">The process of performing major maintenance or remedial treatments on producing petroleum and natural gas wells to try to increase production. This process includes production tubing replacement, hydraulic refracturing, and snubbing and other well-intervention techniques. </t>
  </si>
  <si>
    <t>Those parts of major process equipment that are typically included in leak detection and repair programs to reduce equipment leak emissions. Equipment components include, but are not limited to:  valves, pumps, connectors (including flanges), meters, open-ended lines, and pressure relief devices.</t>
  </si>
  <si>
    <t xml:space="preserve">Natural gas as produced at the wellhead or feedstock natural gas entering the natural gas processing plant. </t>
  </si>
  <si>
    <t xml:space="preserve">The process of allowing fluids and entrained solids to flow from a well following a treatment, either in preparation for a subsequent phase of treatment or in preparation for cleanup and returning the well to production. The term flowback also means the fluids and entrained solids that emerge from a well during the flowback process. The flowback period begins when material introduced into the well during the treatment returns to the surface following hydraulic fracturing or refracturing. The flowback period ends when either the well is shut in and permanently disconnected from the flowback equipment or at the startup of production. The flowback period includes the initial flowback stage and the separation flowback stage. </t>
  </si>
  <si>
    <t xml:space="preserve">The oil and gas industry segment that either receives imported LNG via ocean transport, stores LNG, re-gasifies LNG, and delivers re-gasified natural gas to a natural gas transmission or distribution system or that receives natural gas, liquefies natural gas, stores LNG, and transfers the LNG via ocean transportation to any location, including locations in the United States. The LNG import and export equipment industry segment includes both onshore and offshore equipment. </t>
  </si>
  <si>
    <t xml:space="preserve">The hydrocarbons, such as ethane, propane, butane, and pentane that are extracted from field quality natural gas. </t>
  </si>
  <si>
    <t>The oil and gas industry segment whose primary function is to move natural gas from production facilities, gathering and boosting facilities, natural gas processing plants, or other transmission compressor stations through transmission pipelines to natural gas distribution pipelines, LNG storage facilities, or into underground storage using a combination of onshore compressors. Facilities in this industry segment are referred to as Onshore natural gas transmission compressor stations and these facilities may include equipment for liquids separation, and tanks for the storage of water and hydrocarbon liquids; however; the Onshore natural gas transmission compression industry segment does not include facilities that have compressors but that are in the production, gathering and boosting, or processing industry segments.</t>
  </si>
  <si>
    <t xml:space="preserve">A well for which crude oil or natural gas are actively flowing from a subsurface reservoir and through the wellhead valve. </t>
  </si>
  <si>
    <t>The ratio of the density of a fluid compared to the density of 4 °C water (i.e., 1.00 g/cm3).</t>
  </si>
  <si>
    <t xml:space="preserve">For the purposes of this ICR questionnaire, standard conditions may include any "standard" temperature between 288°K and 298°K and pressure between 1 bar (100 kilopascals) and 1 atmosphere. For emissions source tests, standard conditions refer to a temperature of 293°K (68°F) and a pressure of 1 atmosphere (101.3 kilopascals or 29.92 inches Hg). </t>
  </si>
  <si>
    <t xml:space="preserve">A storage vessel stored below ground. </t>
  </si>
  <si>
    <t xml:space="preserve">The piping, casing, tubing and connected valves protruding above the earth's surface for an oil and/or natural gas well. The wellhead ends where the flow line connects to a wellhead valve. The wellhead does not include other equipment at the well site except for any conveyance through which gas is vented to the atmosphere. </t>
  </si>
  <si>
    <t>A specific gravity scale developed by the American Petroleum Institute (API) for measuring the relative density of various petroleum liquids, expressed in degrees. The formula for determining API gravity is:
API gravity = (141.5/SG at 60°F) - 131.5, where SG is the specific gravity of the fluid.</t>
  </si>
  <si>
    <t>AVO</t>
  </si>
  <si>
    <t>audio, visual, olfactory</t>
  </si>
  <si>
    <t>BOE</t>
  </si>
  <si>
    <t>barrel of oil equivalence</t>
  </si>
  <si>
    <t xml:space="preserve">Provide the following emission rates based on modeled emissions or best available data: </t>
  </si>
  <si>
    <t>Is the tank/separator subject to other environmental regulations?</t>
  </si>
  <si>
    <t>If State/local/other, specify rule</t>
  </si>
  <si>
    <t xml:space="preserve">Is the tank/separator subject to State/local or other environmental regulations? </t>
  </si>
  <si>
    <t>If yes, enter the Control Device ID for the primary control device associated with the tank/separator</t>
  </si>
  <si>
    <t>Benzene
(tons/yr actual)</t>
  </si>
  <si>
    <t>Toluene
(tons/yr actual)</t>
  </si>
  <si>
    <t>Ethylbenzene
(tons/yr actual)</t>
  </si>
  <si>
    <t>Xylenes (total)
(tons/yr actual)</t>
  </si>
  <si>
    <t>Hexane
(tons/yr actual)</t>
  </si>
  <si>
    <t>Total HAP
(tons/yr actual)</t>
  </si>
  <si>
    <t>VOC 
(tons/yr potential to emit)</t>
  </si>
  <si>
    <t>VOC
(tons/yr actual)</t>
  </si>
  <si>
    <t>Onshore natural gas transmission compression</t>
  </si>
  <si>
    <t>Onshore natural gas transmission pipeline</t>
  </si>
  <si>
    <t>Liquefied natural gas (LNG) storage</t>
  </si>
  <si>
    <t>Sample Date (mm/dd/yyyy)</t>
  </si>
  <si>
    <t>YORK, SC (91)</t>
  </si>
  <si>
    <t>Unique Count</t>
  </si>
  <si>
    <t>Last Updated:</t>
  </si>
  <si>
    <t>Version:</t>
  </si>
  <si>
    <r>
      <t>Relative selectivity of H</t>
    </r>
    <r>
      <rPr>
        <b/>
        <vertAlign val="subscript"/>
        <sz val="11"/>
        <color theme="1"/>
        <rFont val="Calibri"/>
        <family val="2"/>
        <scheme val="minor"/>
      </rPr>
      <t>2</t>
    </r>
    <r>
      <rPr>
        <b/>
        <sz val="11"/>
        <color theme="1"/>
        <rFont val="Calibri"/>
        <family val="2"/>
        <scheme val="minor"/>
      </rPr>
      <t>S over CH4
(Mass ratio)</t>
    </r>
  </si>
  <si>
    <r>
      <t>Relative selectivity of CO</t>
    </r>
    <r>
      <rPr>
        <b/>
        <vertAlign val="subscript"/>
        <sz val="11"/>
        <color theme="1"/>
        <rFont val="Calibri"/>
        <family val="2"/>
        <scheme val="minor"/>
      </rPr>
      <t>2</t>
    </r>
    <r>
      <rPr>
        <b/>
        <sz val="11"/>
        <color theme="1"/>
        <rFont val="Calibri"/>
        <family val="2"/>
        <scheme val="minor"/>
      </rPr>
      <t xml:space="preserve"> over CH</t>
    </r>
    <r>
      <rPr>
        <b/>
        <vertAlign val="subscript"/>
        <sz val="11"/>
        <color theme="1"/>
        <rFont val="Calibri"/>
        <family val="2"/>
        <scheme val="minor"/>
      </rPr>
      <t xml:space="preserve">4
</t>
    </r>
    <r>
      <rPr>
        <b/>
        <sz val="11"/>
        <color theme="1"/>
        <rFont val="Calibri"/>
        <family val="2"/>
        <scheme val="minor"/>
      </rPr>
      <t>(Mass ratio)</t>
    </r>
  </si>
  <si>
    <r>
      <t>CO</t>
    </r>
    <r>
      <rPr>
        <b/>
        <vertAlign val="subscript"/>
        <sz val="11"/>
        <color theme="1"/>
        <rFont val="Calibri"/>
        <family val="2"/>
        <scheme val="minor"/>
      </rPr>
      <t>2</t>
    </r>
    <r>
      <rPr>
        <b/>
        <sz val="11"/>
        <color theme="1"/>
        <rFont val="Calibri"/>
        <family val="2"/>
        <scheme val="minor"/>
      </rPr>
      <t xml:space="preserve"> concentration in feed gas
(% by vol)</t>
    </r>
  </si>
  <si>
    <r>
      <t>CO</t>
    </r>
    <r>
      <rPr>
        <b/>
        <vertAlign val="subscript"/>
        <sz val="11"/>
        <color theme="1"/>
        <rFont val="Calibri"/>
        <family val="2"/>
        <scheme val="minor"/>
      </rPr>
      <t>2</t>
    </r>
    <r>
      <rPr>
        <b/>
        <sz val="11"/>
        <color theme="1"/>
        <rFont val="Calibri"/>
        <family val="2"/>
        <scheme val="minor"/>
      </rPr>
      <t xml:space="preserve"> concentration in treated gas
(% by vol)</t>
    </r>
  </si>
  <si>
    <t>Acid Gas Removal Unit Type
(Select)</t>
  </si>
  <si>
    <r>
      <t>What are the total voluntary CH</t>
    </r>
    <r>
      <rPr>
        <vertAlign val="subscript"/>
        <sz val="11"/>
        <color theme="1"/>
        <rFont val="Calibri"/>
        <family val="2"/>
        <scheme val="minor"/>
      </rPr>
      <t>4</t>
    </r>
    <r>
      <rPr>
        <sz val="11"/>
        <color theme="1"/>
        <rFont val="Calibri"/>
        <family val="2"/>
        <scheme val="minor"/>
      </rPr>
      <t xml:space="preserve"> reductions achieved by the facility through EPA Gas STAR since 2012? (mt CH</t>
    </r>
    <r>
      <rPr>
        <vertAlign val="subscript"/>
        <sz val="11"/>
        <color theme="1"/>
        <rFont val="Calibri"/>
        <family val="2"/>
        <scheme val="minor"/>
      </rPr>
      <t>4</t>
    </r>
    <r>
      <rPr>
        <sz val="11"/>
        <color theme="1"/>
        <rFont val="Calibri"/>
        <family val="2"/>
        <scheme val="minor"/>
      </rPr>
      <t>)</t>
    </r>
  </si>
  <si>
    <r>
      <t>What are the total voluntary CH</t>
    </r>
    <r>
      <rPr>
        <vertAlign val="subscript"/>
        <sz val="11"/>
        <color theme="1"/>
        <rFont val="Calibri"/>
        <family val="2"/>
        <scheme val="minor"/>
      </rPr>
      <t>4</t>
    </r>
    <r>
      <rPr>
        <sz val="11"/>
        <color theme="1"/>
        <rFont val="Calibri"/>
        <family val="2"/>
        <scheme val="minor"/>
      </rPr>
      <t xml:space="preserve"> reductions achieved by the facility through EPA Methane Challenge since 2015? (mt CH</t>
    </r>
    <r>
      <rPr>
        <vertAlign val="subscript"/>
        <sz val="11"/>
        <color theme="1"/>
        <rFont val="Calibri"/>
        <family val="2"/>
        <scheme val="minor"/>
      </rPr>
      <t>4</t>
    </r>
    <r>
      <rPr>
        <sz val="11"/>
        <color theme="1"/>
        <rFont val="Calibri"/>
        <family val="2"/>
        <scheme val="minor"/>
      </rPr>
      <t>)</t>
    </r>
  </si>
  <si>
    <r>
      <rPr>
        <b/>
        <sz val="11"/>
        <color theme="1"/>
        <rFont val="Calibri"/>
        <family val="2"/>
        <scheme val="minor"/>
      </rPr>
      <t xml:space="preserve">Facility ID </t>
    </r>
    <r>
      <rPr>
        <sz val="11"/>
        <color theme="1"/>
        <rFont val="Calibri"/>
        <family val="2"/>
        <scheme val="minor"/>
      </rPr>
      <t>(pulled from Facility sheet)</t>
    </r>
  </si>
  <si>
    <t>Primary purpose of AGR
(Select)</t>
  </si>
  <si>
    <t>Number of Events associated with equipment volumes ≥50 cf</t>
  </si>
  <si>
    <t>Cumulative pre-control volume of natural gas blown down  events associated with equipment volumes ≥50 cf (scf)</t>
  </si>
  <si>
    <t>Cumulative pre-control volume of natural gas blown down  events associated with equipment volumes &lt;50 cf (scf)</t>
  </si>
  <si>
    <r>
      <rPr>
        <sz val="11"/>
        <rFont val="Calibri"/>
        <family val="2"/>
        <scheme val="minor"/>
      </rPr>
      <t xml:space="preserve">Gathering or Transmission </t>
    </r>
    <r>
      <rPr>
        <sz val="11"/>
        <color theme="1"/>
        <rFont val="Calibri"/>
        <family val="2"/>
        <scheme val="minor"/>
      </rPr>
      <t>Pipeline venting</t>
    </r>
  </si>
  <si>
    <t>Number of devices of specified type controlled by control device ID1</t>
  </si>
  <si>
    <t>Number of devices of specified type controlled by control device ID2</t>
  </si>
  <si>
    <t>Number of devices of specified type controlled by control device ID3</t>
  </si>
  <si>
    <t>4. Process Emissions Simulations - Complete for each AGRU and attach software output results.</t>
  </si>
  <si>
    <t>How often is this facility manned or visited?</t>
  </si>
  <si>
    <t>What type of electricity is available at this facility?</t>
  </si>
  <si>
    <t>Total number of pig launchers/receivers at the facility</t>
  </si>
  <si>
    <t>Sample Location:</t>
  </si>
  <si>
    <t>Inlet</t>
  </si>
  <si>
    <t>Outlet</t>
  </si>
  <si>
    <t>Snap acting, continuous bleed controllers</t>
  </si>
  <si>
    <t>Chemical injection piston pumps that are operated for 90 days per calendar year or more</t>
  </si>
  <si>
    <t>Chemical injection piston pumps that are operated for less than 90 days per calendar year</t>
  </si>
  <si>
    <t>Chemical injection diaphragm pumps that are operated for 90 days per calendar year or more</t>
  </si>
  <si>
    <t>Chemical injection diaphragm pumps that are operated for less than 90 days per calendar year</t>
  </si>
  <si>
    <t>Liquid circulation (Kimray) pumps that are operated for 90 days per calendar year or more</t>
  </si>
  <si>
    <t>Liquid circulation (Kimray) pumps that are operated for less than 90 days per calendar year</t>
  </si>
  <si>
    <r>
      <t>Relative selectivity of Mercury over CH</t>
    </r>
    <r>
      <rPr>
        <b/>
        <vertAlign val="subscript"/>
        <sz val="11"/>
        <color theme="1"/>
        <rFont val="Calibri"/>
        <family val="2"/>
        <scheme val="minor"/>
      </rPr>
      <t xml:space="preserve">4
</t>
    </r>
    <r>
      <rPr>
        <b/>
        <sz val="11"/>
        <color theme="1"/>
        <rFont val="Calibri"/>
        <family val="2"/>
        <scheme val="minor"/>
      </rPr>
      <t>(Mass ratio)</t>
    </r>
  </si>
  <si>
    <t>Date of Measurement
(mm/dd/yyyy)</t>
  </si>
  <si>
    <t>Benzene emission rate
(lb/hr)</t>
  </si>
  <si>
    <t>Toluene emission rate
(lb/hr)</t>
  </si>
  <si>
    <t>Ethylbenzene emission rate
(lb/hr)</t>
  </si>
  <si>
    <t>Xylenes (total) emission rate
(lb/hr)</t>
  </si>
  <si>
    <t>Carbonyl sulfide emission rate
(lb/hr)</t>
  </si>
  <si>
    <t>Carbon disulfide emission rate
(lb/hr)</t>
  </si>
  <si>
    <t>Total HAP emission rate
(lb/hr)</t>
  </si>
  <si>
    <t>Methane</t>
  </si>
  <si>
    <r>
      <t>CO</t>
    </r>
    <r>
      <rPr>
        <b/>
        <vertAlign val="subscript"/>
        <sz val="11"/>
        <rFont val="Calibri"/>
        <family val="2"/>
        <scheme val="minor"/>
      </rPr>
      <t>2</t>
    </r>
  </si>
  <si>
    <r>
      <t>SO</t>
    </r>
    <r>
      <rPr>
        <b/>
        <vertAlign val="subscript"/>
        <sz val="11"/>
        <rFont val="Calibri"/>
        <family val="2"/>
        <scheme val="minor"/>
      </rPr>
      <t>2</t>
    </r>
  </si>
  <si>
    <t>Are modeled emissions available for this unit?</t>
  </si>
  <si>
    <r>
      <t>H</t>
    </r>
    <r>
      <rPr>
        <b/>
        <vertAlign val="subscript"/>
        <sz val="11"/>
        <color theme="1"/>
        <rFont val="Calibri"/>
        <family val="2"/>
        <scheme val="minor"/>
      </rPr>
      <t>2</t>
    </r>
    <r>
      <rPr>
        <b/>
        <sz val="11"/>
        <color theme="1"/>
        <rFont val="Calibri"/>
        <family val="2"/>
        <scheme val="minor"/>
      </rPr>
      <t>S emission rate
(lb/hr)</t>
    </r>
  </si>
  <si>
    <r>
      <t>SO</t>
    </r>
    <r>
      <rPr>
        <b/>
        <vertAlign val="subscript"/>
        <sz val="11"/>
        <color theme="1"/>
        <rFont val="Calibri"/>
        <family val="2"/>
        <scheme val="minor"/>
      </rPr>
      <t>2</t>
    </r>
    <r>
      <rPr>
        <b/>
        <sz val="11"/>
        <color theme="1"/>
        <rFont val="Calibri"/>
        <family val="2"/>
        <scheme val="minor"/>
      </rPr>
      <t xml:space="preserve"> emission rate
(lb/hr)</t>
    </r>
  </si>
  <si>
    <r>
      <t>CO</t>
    </r>
    <r>
      <rPr>
        <b/>
        <vertAlign val="subscript"/>
        <sz val="11"/>
        <color theme="1"/>
        <rFont val="Calibri"/>
        <family val="2"/>
        <scheme val="minor"/>
      </rPr>
      <t>2</t>
    </r>
    <r>
      <rPr>
        <b/>
        <sz val="11"/>
        <color theme="1"/>
        <rFont val="Calibri"/>
        <family val="2"/>
        <scheme val="minor"/>
      </rPr>
      <t xml:space="preserve"> emission rate
(lb/hr)</t>
    </r>
  </si>
  <si>
    <r>
      <t>CH</t>
    </r>
    <r>
      <rPr>
        <b/>
        <vertAlign val="subscript"/>
        <sz val="11"/>
        <color theme="1"/>
        <rFont val="Calibri"/>
        <family val="2"/>
        <scheme val="minor"/>
      </rPr>
      <t>4</t>
    </r>
    <r>
      <rPr>
        <b/>
        <sz val="11"/>
        <color theme="1"/>
        <rFont val="Calibri"/>
        <family val="2"/>
        <scheme val="minor"/>
      </rPr>
      <t xml:space="preserve"> emission rate
(lb/hr)</t>
    </r>
  </si>
  <si>
    <t>Number of other compressors at the facility</t>
  </si>
  <si>
    <t>Compressor Name/ID</t>
  </si>
  <si>
    <t>Are any current environmental regulations applicable?</t>
  </si>
  <si>
    <t>Wet seal degassing vent Control Device ID</t>
  </si>
  <si>
    <t>Rod packing vent Control Device ID</t>
  </si>
  <si>
    <t>Blowdown vent Control Device ID</t>
  </si>
  <si>
    <t>Isolation valve leakage Control Device ID</t>
  </si>
  <si>
    <t>Other compressor source</t>
  </si>
  <si>
    <t>If Other, specify the compressor source controlled or recovered:</t>
  </si>
  <si>
    <t>Other compressor source Control Device ID</t>
  </si>
  <si>
    <t>If no, have direct measurements been performed on compressor sources for this compressor in the last 5 years?  If yes, complete the direct measurements information in Section 3.</t>
  </si>
  <si>
    <t>Source/Vent Description (e.g., list what compressor sources were measured)</t>
  </si>
  <si>
    <t>Diesel Engine Tier 
(40 CFR part 89 and 1039)</t>
  </si>
  <si>
    <t>Fuel Type</t>
  </si>
  <si>
    <t>Starter Motor Type</t>
  </si>
  <si>
    <t>If other, specify</t>
  </si>
  <si>
    <t>What PM controls are used for diesel compressor engine?
[Diesel engines only]</t>
  </si>
  <si>
    <t>Average fuel feed rate during the source test
(MMBtu/hr)</t>
  </si>
  <si>
    <t>NOx emission rate
(lb/hr)</t>
  </si>
  <si>
    <t>Ethyl benzene emission rate
(lb/hr)</t>
  </si>
  <si>
    <t>Provide file name of "Report 2" that is attached, if applicable:</t>
  </si>
  <si>
    <t>Provide file name of "Report 3" that is attached, if applicable:</t>
  </si>
  <si>
    <t>Gas Turbine</t>
  </si>
  <si>
    <t>Compression Ignition (diesel)</t>
  </si>
  <si>
    <t>Low-NOx Burner</t>
  </si>
  <si>
    <t>Ultra-Low NOx Burner</t>
  </si>
  <si>
    <t>Steam Injection</t>
  </si>
  <si>
    <t>Water Injection</t>
  </si>
  <si>
    <t xml:space="preserve">Selective Catalytic Reduction </t>
  </si>
  <si>
    <t>Non-Selective Catalytic Reduction</t>
  </si>
  <si>
    <t>Ignition Retard</t>
  </si>
  <si>
    <t>Natural Gas Reburn</t>
  </si>
  <si>
    <t>Adjust Air to Fuel Ratio</t>
  </si>
  <si>
    <t>Low Excess Air</t>
  </si>
  <si>
    <t>Low Emissions Combustion</t>
  </si>
  <si>
    <t>Diesel oxidation catalyst</t>
  </si>
  <si>
    <t>Diesel particulate filters</t>
  </si>
  <si>
    <t>Optional:  If you would like to submit additional recent test data:</t>
  </si>
  <si>
    <t>If wet seals were replaced with dry seals on or after 1/1/2010, provide the date of the replacement 
(mm/dd/yyyy)</t>
  </si>
  <si>
    <t>Flare Control Device ID</t>
  </si>
  <si>
    <t>Thermal oxidizer Control Device ID</t>
  </si>
  <si>
    <t>Other Control Device ID 
(If applicable)</t>
  </si>
  <si>
    <t>Specify other:</t>
  </si>
  <si>
    <t>Snap acting, continuous bleed controller</t>
  </si>
  <si>
    <t>Quantities for Centralized Production Surface Site</t>
  </si>
  <si>
    <t>1A. Production Well Surface Site Information:</t>
  </si>
  <si>
    <t>Is the well site connected to a gathering and boosting or natural gas transmission pipeline?</t>
  </si>
  <si>
    <t xml:space="preserve">1B. Production Well Surface Site Cost Information: Provide the following information for the well surface site: </t>
  </si>
  <si>
    <t>Minimum</t>
  </si>
  <si>
    <t>Average</t>
  </si>
  <si>
    <t>Maximum</t>
  </si>
  <si>
    <t xml:space="preserve">For production rate and cumulative amounts, use metered data where available; otherwise use best available data. </t>
  </si>
  <si>
    <t>If yes, indicate the filename of the attached profile?</t>
  </si>
  <si>
    <t>If yes, indicate the type of profile attached?</t>
  </si>
  <si>
    <t>If other, specify?</t>
  </si>
  <si>
    <t>less than 1 year</t>
  </si>
  <si>
    <t>1 to 3 years</t>
  </si>
  <si>
    <t>more than 3 years but less than or equal to 5 year</t>
  </si>
  <si>
    <t>more than 5 years but less than or equal to 8 years</t>
  </si>
  <si>
    <t>more than 8 years but less than or equal to 10 years</t>
  </si>
  <si>
    <t>more than 10 years</t>
  </si>
  <si>
    <t>Production curves for this well</t>
  </si>
  <si>
    <t>Production curves for similar well at the well site</t>
  </si>
  <si>
    <t>Production curves for similar well within basin</t>
  </si>
  <si>
    <t>Temporary</t>
  </si>
  <si>
    <t>Cost of last workover ($)</t>
  </si>
  <si>
    <t>Control Device ID (Enter "Temporary" if device only present for workover)</t>
  </si>
  <si>
    <r>
      <t>CO</t>
    </r>
    <r>
      <rPr>
        <b/>
        <vertAlign val="subscript"/>
        <sz val="11"/>
        <color theme="1"/>
        <rFont val="Calibri"/>
        <family val="2"/>
        <scheme val="minor"/>
      </rPr>
      <t>2</t>
    </r>
    <r>
      <rPr>
        <b/>
        <sz val="11"/>
        <color theme="1"/>
        <rFont val="Calibri"/>
        <family val="2"/>
        <scheme val="minor"/>
      </rPr>
      <t xml:space="preserve"> 
(% by vol)</t>
    </r>
  </si>
  <si>
    <r>
      <t>CH</t>
    </r>
    <r>
      <rPr>
        <b/>
        <vertAlign val="subscript"/>
        <sz val="11"/>
        <color theme="1"/>
        <rFont val="Calibri"/>
        <family val="2"/>
        <scheme val="minor"/>
      </rPr>
      <t>4</t>
    </r>
    <r>
      <rPr>
        <b/>
        <sz val="11"/>
        <color theme="1"/>
        <rFont val="Calibri"/>
        <family val="2"/>
        <scheme val="minor"/>
      </rPr>
      <t xml:space="preserve"> 
(% by vol)</t>
    </r>
  </si>
  <si>
    <r>
      <t>C</t>
    </r>
    <r>
      <rPr>
        <b/>
        <vertAlign val="subscript"/>
        <sz val="11"/>
        <color theme="1"/>
        <rFont val="Calibri"/>
        <family val="2"/>
        <scheme val="minor"/>
      </rPr>
      <t>2</t>
    </r>
    <r>
      <rPr>
        <b/>
        <sz val="11"/>
        <color theme="1"/>
        <rFont val="Calibri"/>
        <family val="2"/>
        <scheme val="minor"/>
      </rPr>
      <t>H</t>
    </r>
    <r>
      <rPr>
        <b/>
        <vertAlign val="subscript"/>
        <sz val="11"/>
        <color theme="1"/>
        <rFont val="Calibri"/>
        <family val="2"/>
        <scheme val="minor"/>
      </rPr>
      <t>6</t>
    </r>
    <r>
      <rPr>
        <b/>
        <sz val="11"/>
        <color theme="1"/>
        <rFont val="Calibri"/>
        <family val="2"/>
        <scheme val="minor"/>
      </rPr>
      <t xml:space="preserve">
(% by vol)</t>
    </r>
  </si>
  <si>
    <t>Are emissions from the tank or separator sent to a control device?</t>
  </si>
  <si>
    <t>Mixed oil/condensate, water and natural gas</t>
  </si>
  <si>
    <t>Mixed oil/condensate and water</t>
  </si>
  <si>
    <t>Mixed oil/condensate and natural gas</t>
  </si>
  <si>
    <t>Mixed water and natural gas</t>
  </si>
  <si>
    <t>Natural gas liquids (condensate)</t>
  </si>
  <si>
    <t>Fracking fluids</t>
  </si>
  <si>
    <t>Enter Tank/Separator ID(s) for tanks for which this material is used as feed. 
[Use a comma "," to separate Tank IDs if material is sent to more than one tank. If liquids from separator pumped offsite, list "OFFSITE" ]</t>
  </si>
  <si>
    <t>Disposition of natural gas
(or other off-gas)</t>
  </si>
  <si>
    <t>Control Device ID 
[Enter "Not applicable" if recovered with out use of a vapor recovery compressor]</t>
  </si>
  <si>
    <t>Not Applicable</t>
  </si>
  <si>
    <t>[Cntrl_List_NA]</t>
  </si>
  <si>
    <t>[Cntrl_List_Temp]</t>
  </si>
  <si>
    <t>Conventional spring-loaded relief valve</t>
  </si>
  <si>
    <t>Balanced bellows spring-loaded relief valve</t>
  </si>
  <si>
    <t>Pilot-operated relief valve</t>
  </si>
  <si>
    <t>Rupture disk</t>
  </si>
  <si>
    <t>Relief valve and rupture disc in series</t>
  </si>
  <si>
    <t>Relief valve and rupture disc in parallel</t>
  </si>
  <si>
    <t>Date of measurement (mm/dd/yyyy)</t>
  </si>
  <si>
    <r>
      <t xml:space="preserve">Average specific gravity of
liquid feed material (relative to water at 4 </t>
    </r>
    <r>
      <rPr>
        <b/>
        <sz val="11"/>
        <color theme="1"/>
        <rFont val="Calibri"/>
        <family val="2"/>
      </rPr>
      <t>°C)</t>
    </r>
  </si>
  <si>
    <t>Is feed gas saturated or subsaturated?</t>
  </si>
  <si>
    <t>Circulation Rate of Solution
(gal/min)</t>
  </si>
  <si>
    <t>Liquid Circulation Pump Type</t>
  </si>
  <si>
    <t>Saturated</t>
  </si>
  <si>
    <t>Subsaturated</t>
  </si>
  <si>
    <t>Pneumatic (Air)</t>
  </si>
  <si>
    <t>Pneumatic (Gas)</t>
  </si>
  <si>
    <t>Stripper Gas Methane Composition
(% by vol)</t>
  </si>
  <si>
    <r>
      <t>Temperature of Feed Gas Stream
(</t>
    </r>
    <r>
      <rPr>
        <b/>
        <sz val="11"/>
        <rFont val="Calibri"/>
        <family val="2"/>
      </rPr>
      <t>°F)</t>
    </r>
  </si>
  <si>
    <r>
      <t>Pressure of Feed Gas Stream
(</t>
    </r>
    <r>
      <rPr>
        <b/>
        <sz val="11"/>
        <rFont val="Calibri"/>
        <family val="2"/>
      </rPr>
      <t>psig)</t>
    </r>
  </si>
  <si>
    <r>
      <t>CH</t>
    </r>
    <r>
      <rPr>
        <b/>
        <vertAlign val="subscript"/>
        <sz val="11"/>
        <color theme="1"/>
        <rFont val="Calibri"/>
        <family val="2"/>
        <scheme val="minor"/>
      </rPr>
      <t>4</t>
    </r>
    <r>
      <rPr>
        <b/>
        <sz val="11"/>
        <color theme="1"/>
        <rFont val="Calibri"/>
        <family val="2"/>
        <scheme val="minor"/>
      </rPr>
      <t xml:space="preserve"> concentration in feed gas
(% by vol)</t>
    </r>
  </si>
  <si>
    <r>
      <t>CH</t>
    </r>
    <r>
      <rPr>
        <b/>
        <vertAlign val="subscript"/>
        <sz val="11"/>
        <color theme="1"/>
        <rFont val="Calibri"/>
        <family val="2"/>
        <scheme val="minor"/>
      </rPr>
      <t>4</t>
    </r>
    <r>
      <rPr>
        <b/>
        <sz val="11"/>
        <color theme="1"/>
        <rFont val="Calibri"/>
        <family val="2"/>
        <scheme val="minor"/>
      </rPr>
      <t xml:space="preserve"> concentration in treated gas
(% by vol)</t>
    </r>
  </si>
  <si>
    <t xml:space="preserve">Sample Date (mm/dd/yyyy):  </t>
  </si>
  <si>
    <t>Light Liquid Service Valves</t>
  </si>
  <si>
    <t>Light Liquid Service Connectors (other than flanges)</t>
  </si>
  <si>
    <t>Light Liquid Service Flanges</t>
  </si>
  <si>
    <t>Light Liquid Service Open-ended Lines</t>
  </si>
  <si>
    <t>Light Liquid Service Pressure-relief Valves</t>
  </si>
  <si>
    <t>Light Liquid Service Pumps</t>
  </si>
  <si>
    <t>Light Liquid Service Meters</t>
  </si>
  <si>
    <t>Light Liquid Service Vapor Recovery Compressors</t>
  </si>
  <si>
    <t>Light Liquid Service Other</t>
  </si>
  <si>
    <t>Heavy Liquid Service Valves</t>
  </si>
  <si>
    <t>Heavy Liquid Service Connectors (other than flanges)</t>
  </si>
  <si>
    <t>Heavy Liquid Service Flanges</t>
  </si>
  <si>
    <t>Heavy Liquid Service Open-ended Lines</t>
  </si>
  <si>
    <t>Heavy Liquid Service Pressure-relief Valves</t>
  </si>
  <si>
    <t>Heavy Liquid Service Pumps</t>
  </si>
  <si>
    <t>Heavy Liquid Service Meters</t>
  </si>
  <si>
    <t>Heavy Liquid Service Vapor Recovery Compressors</t>
  </si>
  <si>
    <t>Heavy Liquid Service Other</t>
  </si>
  <si>
    <r>
      <t>Total Number of Components contacting a process fluid or gas that contains 5 percent by weigh</t>
    </r>
    <r>
      <rPr>
        <b/>
        <sz val="11"/>
        <rFont val="Calibri"/>
        <family val="2"/>
        <scheme val="minor"/>
      </rPr>
      <t xml:space="preserve">t or more </t>
    </r>
    <r>
      <rPr>
        <b/>
        <sz val="11"/>
        <color theme="1"/>
        <rFont val="Calibri"/>
        <family val="2"/>
        <scheme val="minor"/>
      </rPr>
      <t>of any of the following pollutants:  VOC, CH</t>
    </r>
    <r>
      <rPr>
        <b/>
        <vertAlign val="subscript"/>
        <sz val="11"/>
        <color theme="1"/>
        <rFont val="Calibri"/>
        <family val="2"/>
        <scheme val="minor"/>
      </rPr>
      <t>4</t>
    </r>
    <r>
      <rPr>
        <b/>
        <sz val="11"/>
        <color theme="1"/>
        <rFont val="Calibri"/>
        <family val="2"/>
        <scheme val="minor"/>
      </rPr>
      <t>, CO</t>
    </r>
    <r>
      <rPr>
        <b/>
        <vertAlign val="subscript"/>
        <sz val="11"/>
        <color theme="1"/>
        <rFont val="Calibri"/>
        <family val="2"/>
        <scheme val="minor"/>
      </rPr>
      <t>2</t>
    </r>
  </si>
  <si>
    <t>2. Equipment Leak Inventory Information - Provide component counts by service type for all components meeting the specified criteria based on actual component counts:</t>
  </si>
  <si>
    <t>Natural gas Meters/piping runs</t>
  </si>
  <si>
    <t>Crude oil Meters/piping runs</t>
  </si>
  <si>
    <t>Crude oil Tanks (other than heater-treaters)</t>
  </si>
  <si>
    <t>3. Provide the following equipment counts based on actual equipment and equipment components counts at the facility:</t>
  </si>
  <si>
    <t>Total Number of Pumps</t>
  </si>
  <si>
    <t>Total Number of Each Major Equipment Type</t>
  </si>
  <si>
    <t>Total Number of Other Equipment Components (e.g., seals, dump arms, instruments, and hatches)</t>
  </si>
  <si>
    <t>Major Equipment type</t>
  </si>
  <si>
    <t>Additional Source Description 
(if other or more information needs to be related)</t>
  </si>
  <si>
    <t>Meters/piping runs</t>
  </si>
  <si>
    <t>Tanks (other than heater-treaters)</t>
  </si>
  <si>
    <t>Rotary screw compressor</t>
  </si>
  <si>
    <t>Rotary vane compressor</t>
  </si>
  <si>
    <t>Scroll compressor</t>
  </si>
  <si>
    <t>Diaphragm compressor</t>
  </si>
  <si>
    <t>NGL or Liquefied Petroleum Gas (LPG)</t>
  </si>
  <si>
    <t>Permanently plugged injection/storage well</t>
  </si>
  <si>
    <t>Calculated from directly determined volumes, pressures, and number of events</t>
  </si>
  <si>
    <t>Calculated based on estimated volumes/pressures and known number of events</t>
  </si>
  <si>
    <t>Estimated based on other available information</t>
  </si>
  <si>
    <t>Inactive/abandoned injection well</t>
  </si>
  <si>
    <t>Other/Facility maintenance plan</t>
  </si>
  <si>
    <t>Producing heavy oil stripper well</t>
  </si>
  <si>
    <t>Producing light oil stripper well</t>
  </si>
  <si>
    <t>Producing wet gas stripper well</t>
  </si>
  <si>
    <t>Producing dry gas stripper well</t>
  </si>
  <si>
    <t>Producing coal bed methane stripper well</t>
  </si>
  <si>
    <t>Producing heavy oil nonstripper well</t>
  </si>
  <si>
    <t>Producing light oil nonstripper well</t>
  </si>
  <si>
    <t>Producing wet gas nonstripper well</t>
  </si>
  <si>
    <t>Producing dry gas nonstripper well</t>
  </si>
  <si>
    <t>Producing coal bed methane nonstripper well</t>
  </si>
  <si>
    <t>Permanently plugged/abandoned production or storage well</t>
  </si>
  <si>
    <t>Natural gas storage well</t>
  </si>
  <si>
    <t>Active injection well</t>
  </si>
  <si>
    <t>Heater/treater</t>
  </si>
  <si>
    <t/>
  </si>
  <si>
    <t>Manufacturer's data sheet</t>
  </si>
  <si>
    <t>Manufacturer's maximum gas consumption rate</t>
  </si>
  <si>
    <t>Manufacturer's minimum gas consumption rate (device not actuating)</t>
  </si>
  <si>
    <t>Number of organic emissions control devices at the facility</t>
  </si>
  <si>
    <t>Average Net Heating Value of Waste Gas Stream (Btu/scf)</t>
  </si>
  <si>
    <t>Net Heating Value of purge/pilot gas
 (Btu/scf)</t>
  </si>
  <si>
    <t>Purge Gas Flow Rate 
(scf/hr)</t>
  </si>
  <si>
    <t>Is device equipped with a waste gas meter or other continuous parameter monitor?</t>
  </si>
  <si>
    <t>If yes, enter file name of attached report.</t>
  </si>
  <si>
    <t>Unique Count of Direct Emissions</t>
  </si>
  <si>
    <t>If yes, identify the compressor sources controlled/recovered and the control device ID [use "Not Applicable" if vent gas is recovered without use of recovery compressor].</t>
  </si>
  <si>
    <t>6. Reciprocating Compressor Specific Information - Complete for each Reciprocating Compressor:</t>
  </si>
  <si>
    <t>[Comp_Direct_Em_List]</t>
  </si>
  <si>
    <t>[Comp_Cent_List]</t>
  </si>
  <si>
    <t>[Comp_Recip_List]</t>
  </si>
  <si>
    <t>[TankID_Unique_Count]</t>
  </si>
  <si>
    <t>[TankID_Direct_Em]</t>
  </si>
  <si>
    <t>[TankID_Direct_Em_Count]</t>
  </si>
  <si>
    <t>[TankID_List] [TankID_Temp_List]</t>
  </si>
  <si>
    <t>Is the compressor subject to State/Local Environmental Regulations?</t>
  </si>
  <si>
    <t>Is the compressor subject to 40 CFR part 60 subpart OOOO?</t>
  </si>
  <si>
    <t>Is the compressor subject to 40 CFR part 60 subpart OOOOa?</t>
  </si>
  <si>
    <t>Unique Count of Centrifugal</t>
  </si>
  <si>
    <t>Unique Count of Reciprocating</t>
  </si>
  <si>
    <t>Does the facility have any natural gas-driven or air-driven pneumatic devices or pumps?</t>
  </si>
  <si>
    <t>To the best of your ability based on existing records:</t>
  </si>
  <si>
    <t>Naphthalene</t>
  </si>
  <si>
    <t>Other pneumatic isolation valve actuators</t>
  </si>
  <si>
    <t>If pneumatics are controlled, specify the control device on number of pneumatic devices are controlled by that device:</t>
  </si>
  <si>
    <t>Calcium chloride desiccant</t>
  </si>
  <si>
    <t>Lithium chloride desiccant</t>
  </si>
  <si>
    <t>Flashing Emissions (lb/hr)</t>
  </si>
  <si>
    <t>Is there a representative production profile available for this well or basin? If yes, submit the profile in a separate file along with this survey</t>
  </si>
  <si>
    <t>Is there a file available for this unit ID?  If yes, enter the filename in the next column</t>
  </si>
  <si>
    <t>Enter 0 (zero) in cells J, L, N, O and P if no gas was sent to the given control method type</t>
  </si>
  <si>
    <r>
      <t>H</t>
    </r>
    <r>
      <rPr>
        <b/>
        <vertAlign val="subscript"/>
        <sz val="11"/>
        <color theme="1"/>
        <rFont val="Calibri"/>
        <family val="2"/>
        <scheme val="minor"/>
      </rPr>
      <t>2</t>
    </r>
    <r>
      <rPr>
        <b/>
        <sz val="11"/>
        <color theme="1"/>
        <rFont val="Calibri"/>
        <family val="2"/>
        <scheme val="minor"/>
      </rPr>
      <t>S           (% by vol)</t>
    </r>
  </si>
  <si>
    <r>
      <t>CH</t>
    </r>
    <r>
      <rPr>
        <b/>
        <vertAlign val="subscript"/>
        <sz val="11"/>
        <rFont val="Calibri"/>
        <family val="2"/>
        <scheme val="minor"/>
      </rPr>
      <t>4</t>
    </r>
    <r>
      <rPr>
        <b/>
        <sz val="11"/>
        <rFont val="Calibri"/>
        <family val="2"/>
        <scheme val="minor"/>
      </rPr>
      <t xml:space="preserve"> 
(tons/yr actual)</t>
    </r>
  </si>
  <si>
    <r>
      <t>C</t>
    </r>
    <r>
      <rPr>
        <b/>
        <vertAlign val="subscript"/>
        <sz val="11"/>
        <rFont val="Calibri"/>
        <family val="2"/>
        <scheme val="minor"/>
      </rPr>
      <t>2</t>
    </r>
    <r>
      <rPr>
        <b/>
        <sz val="11"/>
        <rFont val="Calibri"/>
        <family val="2"/>
        <scheme val="minor"/>
      </rPr>
      <t>H</t>
    </r>
    <r>
      <rPr>
        <b/>
        <vertAlign val="subscript"/>
        <sz val="11"/>
        <rFont val="Calibri"/>
        <family val="2"/>
        <scheme val="minor"/>
      </rPr>
      <t>6</t>
    </r>
    <r>
      <rPr>
        <b/>
        <sz val="11"/>
        <rFont val="Calibri"/>
        <family val="2"/>
        <scheme val="minor"/>
      </rPr>
      <t xml:space="preserve">
(tons/yr actual)</t>
    </r>
  </si>
  <si>
    <r>
      <t>CH</t>
    </r>
    <r>
      <rPr>
        <b/>
        <vertAlign val="subscript"/>
        <sz val="11"/>
        <rFont val="Calibri"/>
        <family val="2"/>
        <scheme val="minor"/>
      </rPr>
      <t xml:space="preserve">4 </t>
    </r>
    <r>
      <rPr>
        <b/>
        <sz val="11"/>
        <rFont val="Calibri"/>
        <family val="2"/>
        <scheme val="minor"/>
      </rPr>
      <t xml:space="preserve">
(tons/yr actual)</t>
    </r>
  </si>
  <si>
    <r>
      <t>H</t>
    </r>
    <r>
      <rPr>
        <b/>
        <vertAlign val="subscript"/>
        <sz val="11"/>
        <color theme="1"/>
        <rFont val="Calibri"/>
        <family val="2"/>
        <scheme val="minor"/>
      </rPr>
      <t>2</t>
    </r>
    <r>
      <rPr>
        <b/>
        <sz val="11"/>
        <color theme="1"/>
        <rFont val="Calibri"/>
        <family val="2"/>
        <scheme val="minor"/>
      </rPr>
      <t>O concentration in feed gas
(lb H</t>
    </r>
    <r>
      <rPr>
        <b/>
        <vertAlign val="subscript"/>
        <sz val="11"/>
        <color theme="1"/>
        <rFont val="Calibri"/>
        <family val="2"/>
        <scheme val="minor"/>
      </rPr>
      <t>2</t>
    </r>
    <r>
      <rPr>
        <b/>
        <sz val="11"/>
        <color theme="1"/>
        <rFont val="Calibri"/>
        <family val="2"/>
        <scheme val="minor"/>
      </rPr>
      <t>O/MMscf)</t>
    </r>
  </si>
  <si>
    <r>
      <t>H</t>
    </r>
    <r>
      <rPr>
        <b/>
        <vertAlign val="subscript"/>
        <sz val="11"/>
        <color theme="1"/>
        <rFont val="Calibri"/>
        <family val="2"/>
        <scheme val="minor"/>
      </rPr>
      <t>2</t>
    </r>
    <r>
      <rPr>
        <b/>
        <sz val="11"/>
        <color theme="1"/>
        <rFont val="Calibri"/>
        <family val="2"/>
        <scheme val="minor"/>
      </rPr>
      <t>O concentration in treated gas
(lb H2O/MMscf)</t>
    </r>
  </si>
  <si>
    <t>For Transmission pipeline facilities, miles of natural gas transmission pipeline</t>
  </si>
  <si>
    <t>Filename for tank process emissions simulation software output results</t>
  </si>
  <si>
    <t>Filename for AGRU process emissions simulation software output results</t>
  </si>
  <si>
    <t>Filename for dehydrator process emissions simulation software output results</t>
  </si>
  <si>
    <t>Glycol reboiler fuel gas type</t>
  </si>
  <si>
    <t>Glycol reboiler fuel gas consumption rate (scfm)</t>
  </si>
  <si>
    <t>Disposition of regenerator exhaust</t>
  </si>
  <si>
    <t>Vented to condenser followed by flare or ThOx</t>
  </si>
  <si>
    <t>Is the tank/separator subject to 40 CFR 60 Subpart Kb?</t>
  </si>
  <si>
    <t>Disposition of AGRU tail gas</t>
  </si>
  <si>
    <t>Disposition of AGRU tail gas 
(Select)</t>
  </si>
  <si>
    <t>Recovered onsite - Claus unit</t>
  </si>
  <si>
    <t>Recovered onsite - other sulfur recovery unit</t>
  </si>
  <si>
    <t>Recovered offsite</t>
  </si>
  <si>
    <t>Are emissions from the AGRU or subsequent tail gas treatment unit sent to a control device?</t>
  </si>
  <si>
    <t>If yes, enter the Control Device ID for the primary control device associated with the unit</t>
  </si>
  <si>
    <t>Is the AGRU subject to 40 CFR 60 subpart LLL?</t>
  </si>
  <si>
    <t>Is the compressor subject to 40 CFR part 60 subpart KKK?</t>
  </si>
  <si>
    <t>This column is intentionally blacked out.  Please continue filling out this table in the next column.</t>
  </si>
  <si>
    <t>This row is intentionally blacked out. Please continue filling out this table below.</t>
  </si>
  <si>
    <t>Mol Sieve</t>
  </si>
  <si>
    <t>Power grid with backup generator and solar/wind</t>
  </si>
  <si>
    <t>Generator and solar/wind only</t>
  </si>
  <si>
    <t>Solar/wind only</t>
  </si>
  <si>
    <t>2. General Tank / Separator Information - Complete for each Tank / Separator on-site that stores or processes hydrocarbon materials or produced water.  Separators should be included if the unit discharges liquids directly to an atmospheric storage tank.</t>
  </si>
  <si>
    <t>Number of months the facility operated in 2016</t>
  </si>
  <si>
    <r>
      <t xml:space="preserve">Quantity of natural gas received by the facility in the 2016 calendar year (thousand standard cubic feet). 
</t>
    </r>
    <r>
      <rPr>
        <i/>
        <sz val="11"/>
        <color theme="1"/>
        <rFont val="Calibri"/>
        <family val="2"/>
        <scheme val="minor"/>
      </rPr>
      <t>[For storage facilities, this is the quantity placed into storage.]</t>
    </r>
  </si>
  <si>
    <r>
      <t xml:space="preserve">Quantity of natural gas leaving the facility (sales) in the 2016 calendar year (thousand standard cubic feet).  
</t>
    </r>
    <r>
      <rPr>
        <i/>
        <sz val="11"/>
        <color theme="1"/>
        <rFont val="Calibri"/>
        <family val="2"/>
        <scheme val="minor"/>
      </rPr>
      <t>[For production facilities, this is the quantity extracted from all wells at the well surface site and also report the quantity leaving the centralized production surface site; for storage facilities, this is the quantity removed from storage.]</t>
    </r>
  </si>
  <si>
    <t>Quantity of all hydrocarbon liquids (crude oil and condensate, including NGLs) received by the facility in the 2016 calendar year (barrels).</t>
  </si>
  <si>
    <r>
      <t xml:space="preserve">Quantity of all hydrocarbon liquids (crude oil and condensate, including NGLs) leaving the facility (sales) in the 2016 calendar year (barrels).
</t>
    </r>
    <r>
      <rPr>
        <i/>
        <sz val="11"/>
        <color theme="1"/>
        <rFont val="Calibri"/>
        <family val="2"/>
        <scheme val="minor"/>
      </rPr>
      <t>[For production facilities, this is the quantity extracted from all wells at the well surface site and also report the quantity leaving the centralized production surface site.]</t>
    </r>
  </si>
  <si>
    <t>Quantity of natural gas vented from the facility in the 2016 calendar year (thousand standard cubic feet).</t>
  </si>
  <si>
    <t>For production facilities, quantity of produced water (thousand bbl/year in the 2016 calendar year).</t>
  </si>
  <si>
    <t>2016 Annual Operating Hours (hrs)</t>
  </si>
  <si>
    <t>Estimated Cumulative Volume Of Waste Gas sent to Device in 2016
(scf)</t>
  </si>
  <si>
    <t>Annual Operating and Maintenance Cost ($/yr in 2016)</t>
  </si>
  <si>
    <t>2016 Wellhead price for natural gas ($.$$/MMBtu)</t>
  </si>
  <si>
    <t>2016 Wellhead price for crude oil ($.$$/bbl)</t>
  </si>
  <si>
    <t>2016 Average royalty rate for natural gas (%)</t>
  </si>
  <si>
    <t>2016 Average severance tax rate (%)</t>
  </si>
  <si>
    <t xml:space="preserve">2016 Average of other (additional) taxes, such as ad valorem taxes or production shares (%) </t>
  </si>
  <si>
    <t>Total natural gas production from well in 2016 
(Mscf)</t>
  </si>
  <si>
    <t>Total crude oil and condensate production from well in 2016
(bbls)</t>
  </si>
  <si>
    <t>Produced Gas Composition in calendar year 2016 or last year of operation</t>
  </si>
  <si>
    <t>Gas to Oil Ratio in calendar year 2016 or last year of operation. For new wells, use best available data.</t>
  </si>
  <si>
    <t>Annual fixed operating and maintenance cost for this well in 2016 ($/yr)</t>
  </si>
  <si>
    <t>Variable operating and maintenance cost for this well in 2016 ($/BOE)</t>
  </si>
  <si>
    <t>Annual Operating and Maintenance Costs 
($/yr in 2016)</t>
  </si>
  <si>
    <t>Hours dump valve stuck in 2016 (Actual or best engineering estimate)</t>
  </si>
  <si>
    <t>Hours the thief hatch was open in 2016</t>
  </si>
  <si>
    <t>Number of releases from pressure relief device in 2016</t>
  </si>
  <si>
    <t>4. Pneumatically Driven Isolation Valve Actuations in 2016. Provide the following information based on controller design, manufacturer's information, and company records for each natural gas driven pneumatic isolation valve actuator.</t>
  </si>
  <si>
    <t>Based on best available data, cumulative number of actuation cycles in 2016 (or most recent operating year)</t>
  </si>
  <si>
    <t>Operating Hours in 2016</t>
  </si>
  <si>
    <t>Were direct emissions measurements made for compliance with the RY 2016 GHGRP in 40 CFR 98 Subpart W?</t>
  </si>
  <si>
    <t>If yes, please provide the Compressor ID or Unique Name used in the RY 2016 report (if different than the ID provided in this form).</t>
  </si>
  <si>
    <t>If no, please provide the total time the compressor was in operating-mode in RY 2016. (hours)</t>
  </si>
  <si>
    <t>If no, please provide the total time the compressor was in standby-pressurized-mode in RY 2016. (hours)</t>
  </si>
  <si>
    <t>If no, please provide the total time the compressor was in not-operating-depressurized-mode in RY 2016. (hours)</t>
  </si>
  <si>
    <t>Did the facility blowdown any equipment or piping in 2016?</t>
  </si>
  <si>
    <t>Are there air-driven pneumatic controllers at the facility?</t>
  </si>
  <si>
    <t>Are there air-driven isolation valve actuators at the facility?</t>
  </si>
  <si>
    <t>Are there air-driven pneumatic pumps at the facility?</t>
  </si>
  <si>
    <t>Condenser</t>
  </si>
  <si>
    <t>Carbon Adsorber - Canisters</t>
  </si>
  <si>
    <t>Carbon Adsorber - Regenerable</t>
  </si>
  <si>
    <t>4. Compressor Driver Information - Complete for each compressor driver using best available data.</t>
  </si>
  <si>
    <t>Driver Type</t>
  </si>
  <si>
    <t>What is the model year of the driver?</t>
  </si>
  <si>
    <t>What were the hours of operation for the driver in 2016</t>
  </si>
  <si>
    <t>Are any current environmental regulations applicable to the compressor driver?</t>
  </si>
  <si>
    <t>Is the compressor driver subject to 40 CFR part 60 subpart IIII?</t>
  </si>
  <si>
    <t>Is the compressor driver subject to 40 CFR part 60 subpart JJJJ?</t>
  </si>
  <si>
    <t>Is the compressor driver subject to 40 CFR part 63 subpart ZZZZ?</t>
  </si>
  <si>
    <t>Is the compressor driver subject to State/Local Environmental Regulations?</t>
  </si>
  <si>
    <t>What is the primary NOx control used for the compressor driver?</t>
  </si>
  <si>
    <t>What is the secondary NOx control used for the compressor driver?</t>
  </si>
  <si>
    <t>Have direct measurements been performed on compressor driver exhaust in the last 5 years?</t>
  </si>
  <si>
    <t>Date of last rod/rod packing replacement
(mm/dd/yyyy)</t>
  </si>
  <si>
    <t>Hours of Operation Since Last Rod/Rod Packing Replacement (hrs)</t>
  </si>
  <si>
    <t>Total cost of last rod/rod packing replacement
($)</t>
  </si>
  <si>
    <t>Frequency of rod/rod packing replacement</t>
  </si>
  <si>
    <t>If Other, provide rod/rod packing replacement schedule.</t>
  </si>
  <si>
    <t>Conditional Dehy</t>
  </si>
  <si>
    <t>Additional measures that have been taken to limit dump valve openings</t>
  </si>
  <si>
    <t>Not routinely visited</t>
  </si>
  <si>
    <t>Heated demulsification tank</t>
  </si>
  <si>
    <t>Control device outlet (exhaust) Temperature (deg F)</t>
  </si>
  <si>
    <t>For carbon adsorbers, number of carbon beds or canisters on-line under typical operating conditions</t>
  </si>
  <si>
    <t>For carbon adsorbers, mass of carbon in each bed or canister (lbs)</t>
  </si>
  <si>
    <r>
      <t xml:space="preserve">For gathering and boosting pipeline facilities, miles of natural gas gathering and boosting pipeline
</t>
    </r>
    <r>
      <rPr>
        <i/>
        <sz val="11"/>
        <color theme="1"/>
        <rFont val="Calibri"/>
        <family val="2"/>
        <scheme val="minor"/>
      </rPr>
      <t>[If the facility is a gathering and boosting compression facility, please enter 0.]</t>
    </r>
  </si>
  <si>
    <t>kPa</t>
  </si>
  <si>
    <t>kilopascals</t>
  </si>
  <si>
    <t>LPG</t>
  </si>
  <si>
    <t>liquefied petroleum gas</t>
  </si>
  <si>
    <t>NHV</t>
  </si>
  <si>
    <t>net heating value</t>
  </si>
  <si>
    <t>OGI</t>
  </si>
  <si>
    <t>optical gas imaging</t>
  </si>
  <si>
    <t>ThOx</t>
  </si>
  <si>
    <t>thermal oxidizer</t>
  </si>
  <si>
    <t>Adjust air to fuel ratio</t>
  </si>
  <si>
    <t>Use of oxygen in the exhaust to control the combustion ratio (fuel use), thus reducing NOx emissions.</t>
  </si>
  <si>
    <t>A class of storage tanks that store materials at approximately atmospheric pressure.  Atmospheric storage tanks may store liquids at ambient temperatures or at elevated temperatures (e.g., heated demulsification tank).</t>
  </si>
  <si>
    <t>A type of reclosing pressure relief device that uses spring force to keep the relief valve closed until the set pressure is reached and that uses a bellows to protect the bonnet, spring and guide from the released fluids, thereby minimizing the effects of backpressure.</t>
  </si>
  <si>
    <t xml:space="preserve">The act of releasing gas from a well, process unit, or pipeline to reduce the pressure of the system or to prepare equipment for maintenance or cleaning, such as pigging. </t>
  </si>
  <si>
    <t xml:space="preserve">Large-diameter steel pipe lowered into an open hole and cemented in place during the construction process to stabilize the wellbore. </t>
  </si>
  <si>
    <t>Any permanent combination of one or more compressors that move natural gas at increased pressure from fields, in gathering or transmission pipelines, or into storage.</t>
  </si>
  <si>
    <t>Control device</t>
  </si>
  <si>
    <t xml:space="preserve">Equipment that is utilized to recover or reduce emissions from a process stream that would otherwise be released to the atmosphere. For the purpose of completing the control device tab in this ICR, information is only required for each “organic emissions control device.” </t>
  </si>
  <si>
    <t>A type of reclosing pressure relief device that uses a spring force to keep the relief valve closed until the set pressure is released and where the bonnet, spring and guide are exposed to the released fluids and the release system backpressure effects the relief set pressure.</t>
  </si>
  <si>
    <t>All of the pollutant-emitting activities which belong to the same industrial grouping (same two-digit code as described in the Standard Industrial Classification Manual, 1972, as amended by the 1977 Supplement), are located on one or more contiguous or adjacent properties, and are under the control of the same person (or persons under common control). Pollutant emitting activities shall be considered adjacent if they are located on the same surface site; or if they are located on surface sites that are located within 1/4 mile of one another (measured from the center of the equipment on the surface site) and they share equipment. 
This general definition of facility is applicable to the onshore natural gas processing, onshore natural gas transmission compression, underground natural gas storage, LNG storage, and LNG import and export equipment industry segments, but does not include the pollutant-emitting activities associated with the following types of facilities that are defined specifically for this ICR:
• Well site facility for the onshore petroleum and natural gas production industry segment. 
• Gathering and boosting compression facility for the onshore petroleum and natural gas gathering and boosting industry segment.
• Gathering and boosting pipeline facility for the onshore petroleum and natural gas gathering and boosting industry segment.
• Transmission pipeline facility for the onshore natural gas transmission pipeline industry segment.</t>
  </si>
  <si>
    <t>Fixed operating and maintenance costs</t>
  </si>
  <si>
    <t>Operating and maintenance costs that are independent of production levels.</t>
  </si>
  <si>
    <t>Formation type</t>
  </si>
  <si>
    <t xml:space="preserve">The type of reservoir classified into one of the five following categories: Oil, high permeability gas, shale gas, coal seam, or other tight gas reservoir rock. All wells that produce hydrocarbon liquids with a gas-to-oil ratio less than 100,000 scf/barrel. The distinction between high permeability gas and tight gas reservoirs shall be designated as follows: High permeability gas reservoirs with &gt;0.1 millidarcy permeability, and tight gas reservoirs with ≤0.1 millidarcy permeability. Permeability for a reservoir type shall be determined by engineering estimate. Wells that produce only from high permeability gas, shale gas, coal seam, or other tight gas reservoir rock are considered gas wells; gas wells producing from more than one of these formation types shall be classified into only one type based on the formation with the most contribution to production as determined by engineering knowledge. </t>
  </si>
  <si>
    <t>Gas service</t>
  </si>
  <si>
    <t>A piece of equipment that contains process fluid that is in the gaseous state at operating conditions.</t>
  </si>
  <si>
    <t>Gathering and boosting compression facility (or Gathering and boosting compressor station)</t>
  </si>
  <si>
    <t>Any grouping of equipment under the control of the same person (or persons under common control) at a single surface site that includes a permanent combination of one or more compressors that move natural gas at increased pressure through gathering pipelines.</t>
  </si>
  <si>
    <t>Gathering and boosting pipeline facility</t>
  </si>
  <si>
    <t>All natural gas gathering pipelines and associated equipment under the control of the same person (or persons under common control) within a single state, single county, and single hydrocarbon basin within the onshore petroleum and natural gas gathering and boosting industry segment except equipment that is located at a Gathering and Boosting Compression Facility.  Associated equipment includes, but is not limited to, dehydrators, acid gas removal units, pig launchers/receivers, pressure vessels, and storage tanks, and may include equipment at well surface sites if that equipment is owned/operated by the Gathering and Boosting Pipeline Facility.</t>
  </si>
  <si>
    <t>Gathering pipelines</t>
  </si>
  <si>
    <t xml:space="preserve"> A network of pipes that are used to convey petroleum and/or natural gas from production facilities to a downstream endpoint, typically a gas processing plant, transmission pipeline, LDC pipeline, or other gathering and boosting pipeline facility.</t>
  </si>
  <si>
    <t>A type of atmospheric storage vessel that uses heat to break oil-water emulsions so the oil can be accepted by the pipeline or transport.</t>
  </si>
  <si>
    <t>A type of separator that uses heat to help separate natural gas and natural gas liquids from crude oil and water at a well surface site or centralized production surface site. Heater treaters generally operate above atmospheric pressure.</t>
  </si>
  <si>
    <t>Heavy liquid service</t>
  </si>
  <si>
    <t>A piece of equipment that is not in gas service or in light liquid service.</t>
  </si>
  <si>
    <t>Ignition retard</t>
  </si>
  <si>
    <t>Adjust ignition timing (reduction in cycle) to reduce emissions.</t>
  </si>
  <si>
    <t>Liquefied petroleum gas (LPG)</t>
  </si>
  <si>
    <t xml:space="preserve">Light hydrocarbons, such as ethane, propane, and butane that are extracted from crude oil. </t>
  </si>
  <si>
    <t>Light liquid service</t>
  </si>
  <si>
    <t xml:space="preserve">A piece of equipment that contains a liquid for which all of the following conditions apply:
• The vapor pressure of one or more of the organic components is greater than 0.3 kPa at 20 °C (1.2 in. H2O at 68 °F), 
• The total concentration of the pure organic components having a vapor pressure greater than 0.3 kPa at 20 °C (1.2 in. H2O at 68 °F) is equal to or greater than 20 percent by weight, and
• The fluid is a liquid at operating conditions.
</t>
  </si>
  <si>
    <t>Low emissions combustion</t>
  </si>
  <si>
    <t>Engine retrofit with high energy ignition systems, pre-combustion chambers, or other retrofit to the engine to improve efficiency and reduce NOx emissions.</t>
  </si>
  <si>
    <t>Low excess air</t>
  </si>
  <si>
    <t>Tuning of air within a combustion unit.</t>
  </si>
  <si>
    <t>Low-NOx burner</t>
  </si>
  <si>
    <t>Staging of air or fuel within the burner tip.</t>
  </si>
  <si>
    <t>Natural gas liquids (NGL)</t>
  </si>
  <si>
    <t>Natural gas reburn</t>
  </si>
  <si>
    <t>Recirculation of flue (natural) gas to reduce combustion temperature, thus reducing NOx emissions.</t>
  </si>
  <si>
    <t>Net heating value (NHV)</t>
  </si>
  <si>
    <t>Non-Selective Catalytic Reduction (NSCR)</t>
  </si>
  <si>
    <t>Reaction using a reducing agent to in the presence of a 3-way catalyst.</t>
  </si>
  <si>
    <t>A well that produces crude oil or that produces crude oil and associated gas such that the gas-to-oil ratio is less 100,000 scf/barrel.</t>
  </si>
  <si>
    <t>The oil and gas industry segment that uses onshore gathering pipelines and other equipment to collect petroleum and/or natural gas from onshore petroleum and natural gas production facilities and to compress, dehydrate, sweeten, or transport the crude oil , condensate and/or natural gas to a natural gas processing facility, a transmission pipeline or to a natural gas distribution pipeline.  See also Gathering and boosting compression facility and Gathering and boosting pipeline facility.</t>
  </si>
  <si>
    <t>Organic emissions control device</t>
  </si>
  <si>
    <t>A control device designed to recover or reduce emissions of organic pollutants, and includes, but is not limited to, traditional candlestick flares, enclosed flares, thermal oxidizers/incinerators, vapor recovery units and carbon adsorption systems. Catalyst systems used on compressor engines to reduce the emissions of CO, NOx or other inorganic pollutants are not considered to be an organic emissions control device.</t>
  </si>
  <si>
    <t>A type of reclosing pressure relief device that uses the process fluid itself, circulated through a pilot valve, to apply the closing force on the safety valve disc. The pilot valve is itself a small safety valve with a spring. The main valve does not have a spring but is controlled by the process fluid from pilot valve.</t>
  </si>
  <si>
    <t>Plugged well</t>
  </si>
  <si>
    <t>Pressure relief device</t>
  </si>
  <si>
    <t xml:space="preserve">A valve, rupture disc or other device that is designed to open or release fluids when the pressure inside a piece of equipment reaches a set pressure to avoid safety hazards and equipment damage caused by exceeding the design limits of the equipment. </t>
  </si>
  <si>
    <t>Production profile</t>
  </si>
  <si>
    <t>How the production level of a well or basin changes (or is expected to change) over the life of the well.</t>
  </si>
  <si>
    <t>Purge gas</t>
  </si>
  <si>
    <t>Gas intentionally introduced either into the flare header system or at the base of the flare to maintain a constant flow of gas through the flare header and stack in order to prevent oxygen ingress.</t>
  </si>
  <si>
    <t>Relief valve</t>
  </si>
  <si>
    <t>Any reclosing pressure relief device such as a conventional spring-loaded relief valve, a balanced bellows spring-loaded relief valve, or a pilot-operated relief valve.</t>
  </si>
  <si>
    <t>Rupture disc</t>
  </si>
  <si>
    <t>A non-reclosing differential-pressure device actuated by inlet static pressure and set to burst as a set inlet pressure.  A rupture disk may be used alone, in parallel with, or in conjunction with reclosing pressure relief valves.</t>
  </si>
  <si>
    <t>Selective catalytic reduction (SCR)</t>
  </si>
  <si>
    <t>Reagent injection to reduce NOx in the presence of a catalyst.</t>
  </si>
  <si>
    <t>Small business</t>
  </si>
  <si>
    <t>A business entity (including its subsidiaries and affiliates) that has number of employees or average annual receipts below NAICS code-specific size standards established by the Small Business Administration.  Size standards relevant to this ICR are listed below. For a complete listing of small business size standards, see https://www.sba.gov/sites/default/files/files/Size_Standards_Table.pdf.</t>
  </si>
  <si>
    <t>A controller that acts as an on/off switch and is either fully open or fully closed.  Most snap acting controllers, when functioning properly, do not have a continuous gas bleed and vent gas only when actuating and are, therefore, typically designed as intermittent bleed pneumatic devices.</t>
  </si>
  <si>
    <t>Steam injection</t>
  </si>
  <si>
    <t>Injecting steam into combustion chamber to reduce flame temperature, thus reducing NOx emissions.</t>
  </si>
  <si>
    <t>A tank or other vessel that contains an accumulation of crude oil, condensate, intermediate hydrocarbon liquids, or produced water, and that is constructed primarily of nonearthen materials (such as wood, concrete, steel, fiberglass, or plastic) which provide structural support.  For the purposes of this ICR, pressure vessels (vessels designed to store fluids at pressures of 30 psig or higher) are not considered storage tanks.</t>
  </si>
  <si>
    <t>Sub-basin category</t>
  </si>
  <si>
    <t>A unique combination of Basin ID, the County and State, and the formation type. See definitions of "Basin" and "Formation type".</t>
  </si>
  <si>
    <t>A controller that can provide a variable signal based on the deviation from the desired set point.  A throttling controller is designed to hold an end device in an intermediate position and move it from any position to more or less open without a requirement to go fully open or fully shut every actuation cycle.</t>
  </si>
  <si>
    <t>Ultra-low NOx burner</t>
  </si>
  <si>
    <t>Advanced staging of air or fuel within the burner tip.</t>
  </si>
  <si>
    <t>Variable operating and maintenance costs</t>
  </si>
  <si>
    <t>Operating and maintenance costs that are proportional to production levels.</t>
  </si>
  <si>
    <t>Waste gas</t>
  </si>
  <si>
    <t>Gas from facility operations that is directed to a flare or other control device for the purpose of disposing, treating, or recovering the gas.</t>
  </si>
  <si>
    <t>Water injection</t>
  </si>
  <si>
    <t>Injecting water into combustion chamber to reduce flame temperature, thus reducing NOx emissions.</t>
  </si>
  <si>
    <t>A well surface site and, if applicable, all equipment at the centralized production surface site collecting crude oil, condensate, intermediate hydrocarbon liquids, or produced water from wells at the well surface site that are under the control of the same person (or persons under common control) of the well surface site operator but that not are located at the well surface site (e.g., centralized tank batteries) and the gathering pipelines and equipment used to convey the fluids from the well surface site to the centralized production surface site.</t>
  </si>
  <si>
    <t>One or more surface sites that are constructed for the drilling and subsequent operation of any oil well, natural gas well, or injection well. For purposes of this ICR, well surface site refers only to the well(s) and equipment at the disturbed area of land associated with the well(s) that are under the control of the same person (or persons under common control). The well surface site area does not include equipment at a centralized production surface site not located at the well surface site or equipment that is part of a gathering and boosting pipeline facility that may be co-located on the surface site but that is not under the control of the operator of the well(s).</t>
  </si>
  <si>
    <t>Well testing</t>
  </si>
  <si>
    <t>The determination of the production rate of a well or an assessment of reservoir characteristics for regulatory, commercial, or technical purposes. Well testing may or may not require venting of gas at the well surface site.</t>
  </si>
  <si>
    <t>Oil and Gas ICR Part 2 - Detailed Facility Survey:  Instructions (Continued)</t>
  </si>
  <si>
    <t>Any onshore surface site that obtains crude oil or a mixture of crude oil and natural gas directly from multiple well surface sites without a custody transfer, and includes all equipment used in the transportation, compression, stabilization, separation, storing or treating of crude oil and/or natural gas (including condensate) located at the surface site under the control of the same person (or persons under common control).</t>
  </si>
  <si>
    <t>For the purposes of this ICR, all onshore transmission pipelines that are physically connected within a given state and that is under the control of the same person (or persons under common control) and all equipment associated with the transmission pipelines (e.g., pig launchers/receivers, pressure vessels, and storage tanks) except equipment that is located at an Onshore Natural Gas Transmission Compression facility. The transmission pipeline facility starts or ends at the custody transfer point or state lines, whichever is applicable.</t>
  </si>
  <si>
    <t>These rows are intentionally blacked out.  Please continue filling out this table in the next row.</t>
  </si>
  <si>
    <t>How many years after 2016 do you expect to continue production at this well?</t>
  </si>
  <si>
    <t>Temporarily shut-in heavy oil stripper well</t>
  </si>
  <si>
    <t>Temporarily shut-in light oil stripper well</t>
  </si>
  <si>
    <t>Temporarily shut-in wet gas stripper well</t>
  </si>
  <si>
    <t>Temporarily shut-in dry gas stripper well</t>
  </si>
  <si>
    <t>Temporarily shut-in CBM stripper well</t>
  </si>
  <si>
    <t>Temporarily shut-in heavy oil nonstripper well</t>
  </si>
  <si>
    <t>Temporarily shut-in light oil nonstripper well</t>
  </si>
  <si>
    <t>Temporarily shut-in wet gas nonstripper well</t>
  </si>
  <si>
    <t>Temporarily shut-in dry gas nonstripper well</t>
  </si>
  <si>
    <t>Temporarily shut-in CBM nonstripper well</t>
  </si>
  <si>
    <t>Diethanolamine (DEA) absorber</t>
  </si>
  <si>
    <t>Monoethanolamine (MEA) absorber</t>
  </si>
  <si>
    <t>Methyl diethanolamine (MDEA) absorber</t>
  </si>
  <si>
    <t>Other amine absorber (specify)</t>
  </si>
  <si>
    <t>Use mechanical or composite sleeve</t>
  </si>
  <si>
    <t>Hexane emission rate
(lb/hr)</t>
  </si>
  <si>
    <t>Please attach test report and provide file name for attachment</t>
  </si>
  <si>
    <t>Year Installed
(Leave blank if not applicable)</t>
  </si>
  <si>
    <t>[Cntrl_List]</t>
  </si>
  <si>
    <t>Other desiccant</t>
  </si>
  <si>
    <t xml:space="preserve">NAICS Code 211111 - Crude Petroleum and Natural Gas Extraction:           1,250 employees
NAICS Code 211112 - Natural Gas Liquid Extraction:                                   750 employees
NAICS Code 213111 - Drilling Oil and Gas Wells:                                         1,000 employees 
NAICS Code 213112 - Support Activities for Oil and Gas Operations:          $38.5-million annual receipts
NAICS Code 486110 - Pipeline Transportation of Crude Oil:                         1,500 employees
NAICS Code 486210 - Pipeline Transportation of Natural Gas:                     $27.5-million annual receipts
</t>
  </si>
  <si>
    <t xml:space="preserve"> </t>
  </si>
  <si>
    <t>Attach the most recent source test report and provide file name of the attached report below and summary of results to the right:</t>
  </si>
  <si>
    <r>
      <t>H</t>
    </r>
    <r>
      <rPr>
        <b/>
        <vertAlign val="subscript"/>
        <sz val="11"/>
        <color theme="1"/>
        <rFont val="Calibri"/>
        <family val="2"/>
        <scheme val="minor"/>
      </rPr>
      <t>2</t>
    </r>
    <r>
      <rPr>
        <b/>
        <sz val="11"/>
        <color theme="1"/>
        <rFont val="Calibri"/>
        <family val="2"/>
        <scheme val="minor"/>
      </rPr>
      <t>S concentration in feed gas 
(% by vol)</t>
    </r>
  </si>
  <si>
    <r>
      <t>H</t>
    </r>
    <r>
      <rPr>
        <b/>
        <vertAlign val="subscript"/>
        <sz val="11"/>
        <color theme="1"/>
        <rFont val="Calibri"/>
        <family val="2"/>
        <scheme val="minor"/>
      </rPr>
      <t>2</t>
    </r>
    <r>
      <rPr>
        <b/>
        <sz val="11"/>
        <color theme="1"/>
        <rFont val="Calibri"/>
        <family val="2"/>
        <scheme val="minor"/>
      </rPr>
      <t>S concentration in treated gas
(% by vol)</t>
    </r>
  </si>
  <si>
    <t>3.  Control Device Cost Information - This section is optional. You may voluntarily provide information for any control device. The EPA is particularly interested in costs of controls installed in the past 5 years.</t>
  </si>
  <si>
    <r>
      <t>4. Feed Material Flash Gas Properties</t>
    </r>
    <r>
      <rPr>
        <b/>
        <sz val="11"/>
        <color theme="1"/>
        <rFont val="Calibri"/>
        <family val="2"/>
        <scheme val="minor"/>
      </rPr>
      <t xml:space="preserve"> -</t>
    </r>
    <r>
      <rPr>
        <b/>
        <i/>
        <sz val="11"/>
        <color theme="1"/>
        <rFont val="Calibri"/>
        <family val="2"/>
        <scheme val="minor"/>
      </rPr>
      <t xml:space="preserve">  Complete the following table with direct measurement data for each feed material sent to an atmospheric tank using pressurized sample collection from each separator (or from a temporary separator, if no separator is used). Sample collection should follow GPA Method 2174 (Obtaining Liquid Hydrocarbon Samples for Analysis by Gas Chromatography). The sampling rate must not exceed 60 mL/min. If your sample contains primarily crude oil or condensate, the sample must be analyzed using GPA Method 2103 (Tentative Method for the Analysis of Natural Gas Condensate Mixtures Containing Nitrogen and Carbon Dioxide by Gas Chromatography) with speciation of BTEX.  If your sample contains primarily produced water, the sample must be analyzed using GPA Method 2286 (Method for the Extended Analysis of Natural Gas and Similar Gaseous Mixtures by Temperature Programmed Gas Chromatography). If you have performed testing of the feed material composition using the GPA Methods referenced above within the last 24 months, complete the following table based on the test results in-hand. If you have not performed testing of the feed material composition following the referenced GPA Methods, you must sample and analyze the pressurized separator fluid (storage vessel feed material) according to the specified GPA Method and report the results of the test in the following table.</t>
    </r>
  </si>
  <si>
    <t>n-Hexane
(mol%)</t>
  </si>
  <si>
    <t>Produced Liquid Type</t>
  </si>
  <si>
    <t>Density      (lb/scf)</t>
  </si>
  <si>
    <t>VOC
(mol%)</t>
  </si>
  <si>
    <t>C3
(mol%)</t>
  </si>
  <si>
    <t>C4
(mol%)</t>
  </si>
  <si>
    <t>C5
(mol%)</t>
  </si>
  <si>
    <t>C6
(mol%)</t>
  </si>
  <si>
    <t>C7
(mol%)</t>
  </si>
  <si>
    <t>C8
(mol%)</t>
  </si>
  <si>
    <t>C9
(mol%)</t>
  </si>
  <si>
    <t>C10+
(mol%)</t>
  </si>
  <si>
    <t>Benzene
(mol%)</t>
  </si>
  <si>
    <t>Toluene
(mol%)</t>
  </si>
  <si>
    <t>Ethylbenzene
(mol%)</t>
  </si>
  <si>
    <t>Xylene
(mol%)</t>
  </si>
  <si>
    <r>
      <t>N</t>
    </r>
    <r>
      <rPr>
        <b/>
        <vertAlign val="subscript"/>
        <sz val="11"/>
        <color theme="1"/>
        <rFont val="Calibri"/>
        <family val="2"/>
        <scheme val="minor"/>
      </rPr>
      <t>2</t>
    </r>
    <r>
      <rPr>
        <b/>
        <sz val="11"/>
        <color theme="1"/>
        <rFont val="Calibri"/>
        <family val="2"/>
        <scheme val="minor"/>
      </rPr>
      <t xml:space="preserve">
(mol%)</t>
    </r>
  </si>
  <si>
    <r>
      <t>O</t>
    </r>
    <r>
      <rPr>
        <b/>
        <vertAlign val="subscript"/>
        <sz val="11"/>
        <color theme="1"/>
        <rFont val="Calibri"/>
        <family val="2"/>
        <scheme val="minor"/>
      </rPr>
      <t>2</t>
    </r>
    <r>
      <rPr>
        <b/>
        <sz val="11"/>
        <color theme="1"/>
        <rFont val="Calibri"/>
        <family val="2"/>
        <scheme val="minor"/>
      </rPr>
      <t xml:space="preserve">
(mol%)</t>
    </r>
  </si>
  <si>
    <r>
      <t>CO</t>
    </r>
    <r>
      <rPr>
        <b/>
        <vertAlign val="subscript"/>
        <sz val="11"/>
        <color theme="1"/>
        <rFont val="Calibri"/>
        <family val="2"/>
        <scheme val="minor"/>
      </rPr>
      <t>2</t>
    </r>
    <r>
      <rPr>
        <b/>
        <sz val="11"/>
        <color theme="1"/>
        <rFont val="Calibri"/>
        <family val="2"/>
        <scheme val="minor"/>
      </rPr>
      <t xml:space="preserve">
(mol%)</t>
    </r>
  </si>
  <si>
    <r>
      <t>C</t>
    </r>
    <r>
      <rPr>
        <b/>
        <vertAlign val="subscript"/>
        <sz val="11"/>
        <color theme="1"/>
        <rFont val="Calibri"/>
        <family val="2"/>
        <scheme val="minor"/>
      </rPr>
      <t>2</t>
    </r>
    <r>
      <rPr>
        <b/>
        <sz val="11"/>
        <color theme="1"/>
        <rFont val="Calibri"/>
        <family val="2"/>
        <scheme val="minor"/>
      </rPr>
      <t>H</t>
    </r>
    <r>
      <rPr>
        <b/>
        <vertAlign val="subscript"/>
        <sz val="11"/>
        <color theme="1"/>
        <rFont val="Calibri"/>
        <family val="2"/>
        <scheme val="minor"/>
      </rPr>
      <t>6</t>
    </r>
    <r>
      <rPr>
        <b/>
        <sz val="11"/>
        <color theme="1"/>
        <rFont val="Calibri"/>
        <family val="2"/>
        <scheme val="minor"/>
      </rPr>
      <t xml:space="preserve">
(mol%)</t>
    </r>
  </si>
  <si>
    <r>
      <t>CH</t>
    </r>
    <r>
      <rPr>
        <b/>
        <vertAlign val="subscript"/>
        <sz val="11"/>
        <color theme="1"/>
        <rFont val="Calibri"/>
        <family val="2"/>
        <scheme val="minor"/>
      </rPr>
      <t>4</t>
    </r>
    <r>
      <rPr>
        <b/>
        <sz val="11"/>
        <color theme="1"/>
        <rFont val="Calibri"/>
        <family val="2"/>
        <scheme val="minor"/>
      </rPr>
      <t xml:space="preserve">
(mol%)</t>
    </r>
  </si>
  <si>
    <t>OMB Control No. 2060-0705</t>
  </si>
  <si>
    <t>Approval Expires</t>
  </si>
  <si>
    <r>
      <rPr>
        <b/>
        <sz val="11"/>
        <color theme="1"/>
        <rFont val="Calibri"/>
        <family val="2"/>
        <scheme val="minor"/>
      </rPr>
      <t xml:space="preserve">Facility ID </t>
    </r>
    <r>
      <rPr>
        <sz val="11"/>
        <color theme="1"/>
        <rFont val="Calibri"/>
        <family val="2"/>
        <scheme val="minor"/>
      </rPr>
      <t>(pulled from Facility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</si>
</sst>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164" formatCode="m/d/yyyy;@"/>
    <numFmt numFmtId="165" formatCode="m/d/yy;@"/>
    <numFmt numFmtId="166" formatCode="&quot;$&quot;#,##0.00"/>
  </numFmts>
  <fonts count="33" x14ac:knownFonts="1">
    <font>
      <sz val="11"/>
      <color theme="1"/>
      <name val="Calibri"/>
      <family val="2"/>
      <scheme val="minor"/>
    </font>
    <font>
      <b/>
      <u/>
      <sz val="11"/>
      <color theme="1"/>
      <name val="Calibri"/>
      <family val="2"/>
      <scheme val="minor"/>
    </font>
    <font>
      <vertAlign val="subscript"/>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theme="1"/>
      <name val="Arial"/>
      <family val="2"/>
    </font>
    <font>
      <b/>
      <sz val="11"/>
      <color theme="1"/>
      <name val="Calibri"/>
      <family val="2"/>
      <scheme val="minor"/>
    </font>
    <font>
      <sz val="10"/>
      <name val="Times New Roman"/>
      <family val="1"/>
    </font>
    <font>
      <sz val="10"/>
      <color theme="1"/>
      <name val="Arial"/>
      <family val="2"/>
    </font>
    <font>
      <sz val="11"/>
      <color theme="1"/>
      <name val="Calibri"/>
      <family val="2"/>
    </font>
    <font>
      <b/>
      <sz val="14"/>
      <color theme="1"/>
      <name val="Calibri"/>
      <family val="2"/>
      <scheme val="minor"/>
    </font>
    <font>
      <sz val="10"/>
      <color indexed="8"/>
      <name val="Arial"/>
      <family val="2"/>
    </font>
    <font>
      <sz val="11"/>
      <color indexed="8"/>
      <name val="Calibri"/>
      <family val="2"/>
    </font>
    <font>
      <b/>
      <i/>
      <sz val="11"/>
      <color theme="1"/>
      <name val="Calibri"/>
      <family val="2"/>
      <scheme val="minor"/>
    </font>
    <font>
      <b/>
      <sz val="20"/>
      <color theme="1"/>
      <name val="Calibri"/>
      <family val="2"/>
      <scheme val="minor"/>
    </font>
    <font>
      <vertAlign val="superscrip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b/>
      <sz val="12"/>
      <color rgb="FFFF0000"/>
      <name val="Calibri"/>
      <family val="2"/>
      <scheme val="minor"/>
    </font>
    <font>
      <b/>
      <sz val="12"/>
      <name val="Calibri"/>
      <family val="2"/>
      <scheme val="minor"/>
    </font>
    <font>
      <b/>
      <u/>
      <sz val="11"/>
      <name val="Calibri"/>
      <family val="2"/>
      <scheme val="minor"/>
    </font>
    <font>
      <i/>
      <sz val="11"/>
      <color theme="1"/>
      <name val="Calibri"/>
      <family val="2"/>
      <scheme val="minor"/>
    </font>
    <font>
      <b/>
      <vertAlign val="subscript"/>
      <sz val="11"/>
      <color theme="1"/>
      <name val="Calibri"/>
      <family val="2"/>
      <scheme val="minor"/>
    </font>
    <font>
      <sz val="15"/>
      <color rgb="FFFF0000"/>
      <name val="Arial"/>
      <family val="2"/>
    </font>
    <font>
      <b/>
      <sz val="11"/>
      <color rgb="FFFF0000"/>
      <name val="Calibri"/>
      <family val="2"/>
      <scheme val="minor"/>
    </font>
    <font>
      <b/>
      <vertAlign val="subscript"/>
      <sz val="11"/>
      <name val="Calibri"/>
      <family val="2"/>
      <scheme val="minor"/>
    </font>
    <font>
      <b/>
      <sz val="11"/>
      <color theme="1"/>
      <name val="Calibri"/>
      <family val="2"/>
    </font>
    <font>
      <b/>
      <sz val="11"/>
      <name val="Calibri"/>
      <family val="2"/>
    </font>
    <font>
      <sz val="11"/>
      <color theme="0"/>
      <name val="Calibri"/>
      <family val="2"/>
      <scheme val="minor"/>
    </font>
    <font>
      <b/>
      <sz val="16"/>
      <color theme="1"/>
      <name val="Calibri"/>
      <family val="2"/>
      <scheme val="minor"/>
    </font>
    <font>
      <sz val="11"/>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style="thin">
        <color auto="1"/>
      </right>
      <top/>
      <bottom/>
      <diagonal/>
    </border>
    <border>
      <left style="medium">
        <color indexed="64"/>
      </left>
      <right style="thin">
        <color theme="0" tint="-0.24994659260841701"/>
      </right>
      <top style="thin">
        <color auto="1"/>
      </top>
      <bottom style="thin">
        <color auto="1"/>
      </bottom>
      <diagonal/>
    </border>
    <border>
      <left style="thin">
        <color theme="0" tint="-0.24994659260841701"/>
      </left>
      <right style="medium">
        <color indexed="64"/>
      </right>
      <top style="thin">
        <color auto="1"/>
      </top>
      <bottom style="thin">
        <color auto="1"/>
      </bottom>
      <diagonal/>
    </border>
    <border>
      <left style="medium">
        <color indexed="64"/>
      </left>
      <right style="thin">
        <color theme="0" tint="-0.24994659260841701"/>
      </right>
      <top/>
      <bottom style="thin">
        <color auto="1"/>
      </bottom>
      <diagonal/>
    </border>
    <border>
      <left style="thin">
        <color theme="0" tint="-0.24994659260841701"/>
      </left>
      <right style="medium">
        <color indexed="64"/>
      </right>
      <top/>
      <bottom style="thin">
        <color auto="1"/>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thin">
        <color theme="0" tint="-0.34998626667073579"/>
      </right>
      <top style="thin">
        <color auto="1"/>
      </top>
      <bottom style="thin">
        <color auto="1"/>
      </bottom>
      <diagonal/>
    </border>
    <border>
      <left style="thin">
        <color theme="0" tint="-0.34998626667073579"/>
      </left>
      <right style="medium">
        <color indexed="64"/>
      </right>
      <top style="thin">
        <color auto="1"/>
      </top>
      <bottom style="thin">
        <color auto="1"/>
      </bottom>
      <diagonal/>
    </border>
    <border>
      <left style="medium">
        <color indexed="64"/>
      </left>
      <right style="thin">
        <color theme="0" tint="-0.34998626667073579"/>
      </right>
      <top/>
      <bottom style="thin">
        <color auto="1"/>
      </bottom>
      <diagonal/>
    </border>
    <border>
      <left style="thin">
        <color theme="0" tint="-0.34998626667073579"/>
      </left>
      <right style="medium">
        <color indexed="64"/>
      </right>
      <top/>
      <bottom style="thin">
        <color auto="1"/>
      </bottom>
      <diagonal/>
    </border>
    <border>
      <left style="medium">
        <color indexed="64"/>
      </left>
      <right style="thin">
        <color theme="0" tint="-0.34998626667073579"/>
      </right>
      <top style="thin">
        <color auto="1"/>
      </top>
      <bottom style="medium">
        <color indexed="64"/>
      </bottom>
      <diagonal/>
    </border>
    <border>
      <left style="thin">
        <color theme="0" tint="-0.34998626667073579"/>
      </left>
      <right style="medium">
        <color indexed="64"/>
      </right>
      <top style="thin">
        <color auto="1"/>
      </top>
      <bottom style="medium">
        <color indexed="64"/>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2" fillId="0" borderId="0"/>
    <xf numFmtId="44" fontId="17" fillId="0" borderId="0" applyFont="0" applyFill="0" applyBorder="0" applyAlignment="0" applyProtection="0"/>
  </cellStyleXfs>
  <cellXfs count="301">
    <xf numFmtId="0" fontId="0" fillId="0" borderId="0" xfId="0"/>
    <xf numFmtId="0" fontId="0" fillId="0" borderId="0" xfId="0" applyBorder="1" applyAlignment="1">
      <alignment vertical="center"/>
    </xf>
    <xf numFmtId="0" fontId="0" fillId="0" borderId="0" xfId="0" applyBorder="1" applyAlignment="1"/>
    <xf numFmtId="0" fontId="1" fillId="0" borderId="0" xfId="0" applyFont="1"/>
    <xf numFmtId="0" fontId="0" fillId="0" borderId="0" xfId="0" applyBorder="1" applyProtection="1">
      <protection locked="0"/>
    </xf>
    <xf numFmtId="0" fontId="0" fillId="0" borderId="0" xfId="0" applyFill="1" applyBorder="1" applyProtection="1">
      <protection locked="0"/>
    </xf>
    <xf numFmtId="0" fontId="0" fillId="0" borderId="0" xfId="0" applyFill="1" applyBorder="1" applyAlignment="1"/>
    <xf numFmtId="0" fontId="4" fillId="0" borderId="0" xfId="0" applyFont="1"/>
    <xf numFmtId="0" fontId="0" fillId="2" borderId="0" xfId="0" applyFill="1" applyBorder="1" applyAlignment="1"/>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vertical="center" wrapText="1"/>
    </xf>
    <xf numFmtId="0" fontId="0" fillId="4" borderId="0" xfId="0" applyFill="1" applyBorder="1"/>
    <xf numFmtId="0" fontId="7" fillId="3" borderId="1" xfId="0" applyFont="1" applyFill="1" applyBorder="1" applyAlignment="1">
      <alignment horizontal="center"/>
    </xf>
    <xf numFmtId="0" fontId="11" fillId="0" borderId="0" xfId="0" applyFont="1"/>
    <xf numFmtId="0" fontId="13" fillId="0" borderId="17" xfId="1" applyFont="1" applyFill="1" applyBorder="1" applyAlignment="1"/>
    <xf numFmtId="0" fontId="13" fillId="0" borderId="0" xfId="1" applyFont="1" applyFill="1" applyBorder="1" applyAlignment="1"/>
    <xf numFmtId="0" fontId="0" fillId="2" borderId="0" xfId="0" applyFill="1"/>
    <xf numFmtId="0" fontId="15" fillId="0" borderId="0" xfId="0" applyFont="1"/>
    <xf numFmtId="0" fontId="0" fillId="0" borderId="1" xfId="0" applyBorder="1" applyAlignment="1" applyProtection="1">
      <alignment wrapText="1"/>
      <protection locked="0"/>
    </xf>
    <xf numFmtId="166" fontId="0" fillId="0" borderId="1" xfId="0" applyNumberFormat="1" applyBorder="1" applyAlignment="1" applyProtection="1">
      <alignment wrapText="1"/>
      <protection locked="0"/>
    </xf>
    <xf numFmtId="0" fontId="0" fillId="7" borderId="1" xfId="0" applyFill="1" applyBorder="1"/>
    <xf numFmtId="0" fontId="0" fillId="8" borderId="1" xfId="0" applyFill="1" applyBorder="1" applyProtection="1">
      <protection locked="0"/>
    </xf>
    <xf numFmtId="0" fontId="0" fillId="7" borderId="1" xfId="0" applyFill="1" applyBorder="1" applyAlignment="1">
      <alignment wrapText="1"/>
    </xf>
    <xf numFmtId="0" fontId="0" fillId="8" borderId="1" xfId="0" applyFont="1" applyFill="1" applyBorder="1" applyProtection="1">
      <protection locked="0"/>
    </xf>
    <xf numFmtId="0" fontId="5" fillId="0" borderId="0" xfId="0" applyFont="1"/>
    <xf numFmtId="0" fontId="0" fillId="8" borderId="1" xfId="0" applyFont="1" applyFill="1" applyBorder="1" applyAlignment="1" applyProtection="1">
      <alignment vertical="center" wrapText="1"/>
      <protection locked="0"/>
    </xf>
    <xf numFmtId="0" fontId="0" fillId="7" borderId="1" xfId="0" applyFill="1" applyBorder="1" applyAlignment="1">
      <alignment vertical="center" wrapText="1"/>
    </xf>
    <xf numFmtId="0" fontId="0" fillId="2" borderId="0" xfId="0" applyFill="1" applyBorder="1"/>
    <xf numFmtId="0" fontId="18" fillId="2" borderId="0" xfId="0" applyFont="1" applyFill="1" applyBorder="1" applyAlignment="1"/>
    <xf numFmtId="0" fontId="18" fillId="2" borderId="0" xfId="0" applyFont="1" applyFill="1" applyBorder="1" applyAlignment="1">
      <alignment horizontal="left"/>
    </xf>
    <xf numFmtId="0" fontId="1" fillId="2" borderId="0" xfId="0" applyFont="1" applyFill="1"/>
    <xf numFmtId="0" fontId="7" fillId="0" borderId="0" xfId="0" applyFont="1" applyBorder="1" applyAlignment="1">
      <alignment vertical="center"/>
    </xf>
    <xf numFmtId="0" fontId="0" fillId="8" borderId="1" xfId="0" applyFill="1" applyBorder="1" applyAlignment="1" applyProtection="1">
      <alignment wrapText="1"/>
      <protection locked="0"/>
    </xf>
    <xf numFmtId="0" fontId="0" fillId="3" borderId="8" xfId="0" applyFill="1" applyBorder="1" applyAlignment="1">
      <alignment horizontal="center" vertical="center" wrapText="1"/>
    </xf>
    <xf numFmtId="0" fontId="0" fillId="3" borderId="1" xfId="0" applyFill="1" applyBorder="1" applyAlignment="1">
      <alignment horizontal="center" vertical="center" wrapText="1"/>
    </xf>
    <xf numFmtId="0" fontId="5" fillId="0" borderId="1" xfId="0" applyFont="1" applyFill="1" applyBorder="1" applyProtection="1">
      <protection locked="0"/>
    </xf>
    <xf numFmtId="0" fontId="0" fillId="0" borderId="1" xfId="0" applyBorder="1" applyAlignment="1" applyProtection="1">
      <alignment horizontal="center" wrapText="1"/>
      <protection locked="0"/>
    </xf>
    <xf numFmtId="165" fontId="0" fillId="0" borderId="1" xfId="0" applyNumberFormat="1" applyBorder="1" applyAlignment="1" applyProtection="1">
      <alignment horizontal="center" wrapText="1"/>
      <protection locked="0"/>
    </xf>
    <xf numFmtId="0" fontId="7" fillId="7" borderId="10" xfId="0" applyFont="1" applyFill="1" applyBorder="1" applyAlignment="1">
      <alignment horizontal="center" vertical="center" wrapText="1"/>
    </xf>
    <xf numFmtId="0" fontId="18" fillId="2" borderId="0" xfId="0" applyFont="1" applyFill="1"/>
    <xf numFmtId="0" fontId="0" fillId="2" borderId="0" xfId="0" applyFill="1" applyBorder="1" applyAlignment="1">
      <alignment vertical="center" wrapText="1"/>
    </xf>
    <xf numFmtId="0" fontId="0" fillId="2" borderId="0" xfId="0" applyFill="1" applyBorder="1" applyProtection="1">
      <protection locked="0"/>
    </xf>
    <xf numFmtId="0" fontId="0" fillId="2" borderId="0" xfId="0" applyFill="1" applyAlignment="1">
      <alignment horizontal="center" vertical="center"/>
    </xf>
    <xf numFmtId="0" fontId="5" fillId="2" borderId="1" xfId="0" applyFont="1" applyFill="1" applyBorder="1" applyProtection="1">
      <protection locked="0"/>
    </xf>
    <xf numFmtId="0" fontId="0" fillId="2" borderId="0" xfId="0" applyFill="1" applyProtection="1">
      <protection locked="0"/>
    </xf>
    <xf numFmtId="0" fontId="0" fillId="2" borderId="0" xfId="0" applyFill="1" applyAlignment="1">
      <alignment vertical="center"/>
    </xf>
    <xf numFmtId="0" fontId="7" fillId="2" borderId="0" xfId="0" applyFont="1" applyFill="1"/>
    <xf numFmtId="0" fontId="3" fillId="7" borderId="1" xfId="0" applyFont="1" applyFill="1" applyBorder="1"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left" wrapText="1"/>
    </xf>
    <xf numFmtId="0" fontId="3" fillId="8" borderId="1" xfId="0" applyFont="1" applyFill="1" applyBorder="1" applyAlignment="1" applyProtection="1">
      <protection locked="0"/>
    </xf>
    <xf numFmtId="164" fontId="0" fillId="8" borderId="1" xfId="0" applyNumberFormat="1" applyFill="1" applyBorder="1" applyAlignment="1" applyProtection="1">
      <alignment wrapText="1"/>
      <protection locked="0"/>
    </xf>
    <xf numFmtId="1" fontId="0" fillId="8" borderId="1" xfId="0" applyNumberFormat="1" applyFill="1" applyBorder="1" applyAlignment="1" applyProtection="1">
      <alignment wrapText="1"/>
      <protection locked="0"/>
    </xf>
    <xf numFmtId="5" fontId="0" fillId="8" borderId="1" xfId="2" applyNumberFormat="1" applyFont="1" applyFill="1" applyBorder="1" applyAlignment="1" applyProtection="1">
      <alignment wrapText="1"/>
      <protection locked="0"/>
    </xf>
    <xf numFmtId="0" fontId="3" fillId="7" borderId="1" xfId="0" applyFont="1" applyFill="1" applyBorder="1" applyAlignment="1">
      <alignment vertical="center" wrapText="1"/>
    </xf>
    <xf numFmtId="0" fontId="19" fillId="7" borderId="1" xfId="0" applyFont="1" applyFill="1" applyBorder="1" applyAlignment="1">
      <alignment horizontal="center" vertical="center" wrapText="1"/>
    </xf>
    <xf numFmtId="0" fontId="0" fillId="7" borderId="1" xfId="0" applyFill="1" applyBorder="1" applyAlignment="1" applyProtection="1">
      <alignment wrapText="1"/>
    </xf>
    <xf numFmtId="38" fontId="0" fillId="8" borderId="1" xfId="0" applyNumberFormat="1" applyFill="1" applyBorder="1" applyAlignment="1" applyProtection="1">
      <alignment wrapText="1"/>
      <protection locked="0"/>
    </xf>
    <xf numFmtId="0" fontId="0" fillId="2" borderId="0" xfId="0" applyFill="1" applyBorder="1" applyAlignment="1">
      <alignment horizontal="center" vertical="center" wrapText="1"/>
    </xf>
    <xf numFmtId="0" fontId="0" fillId="2" borderId="0" xfId="0" applyFill="1" applyBorder="1" applyAlignment="1">
      <alignment horizontal="left"/>
    </xf>
    <xf numFmtId="0" fontId="1" fillId="2" borderId="0" xfId="0" applyFont="1" applyFill="1" applyAlignment="1">
      <alignment vertical="top" wrapText="1"/>
    </xf>
    <xf numFmtId="0" fontId="1" fillId="2" borderId="18" xfId="0" applyFont="1" applyFill="1" applyBorder="1" applyAlignment="1">
      <alignment vertical="top" wrapText="1"/>
    </xf>
    <xf numFmtId="0" fontId="0" fillId="7" borderId="1" xfId="0" applyFill="1" applyBorder="1" applyProtection="1"/>
    <xf numFmtId="49" fontId="0" fillId="8" borderId="1" xfId="0" quotePrefix="1" applyNumberFormat="1" applyFill="1" applyBorder="1" applyAlignment="1" applyProtection="1">
      <alignment vertical="center" wrapText="1"/>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horizontal="center" vertical="center" wrapText="1"/>
      <protection locked="0"/>
    </xf>
    <xf numFmtId="49" fontId="0" fillId="8" borderId="1" xfId="0" applyNumberFormat="1" applyFill="1" applyBorder="1" applyAlignment="1" applyProtection="1">
      <alignment vertical="center" wrapText="1"/>
      <protection locked="0"/>
    </xf>
    <xf numFmtId="0" fontId="0" fillId="8" borderId="1" xfId="0" applyFill="1" applyBorder="1" applyAlignment="1" applyProtection="1">
      <alignment horizontal="left" wrapText="1"/>
      <protection locked="0"/>
    </xf>
    <xf numFmtId="0" fontId="7" fillId="2" borderId="0" xfId="0" applyFont="1" applyFill="1" applyBorder="1" applyAlignment="1">
      <alignment horizontal="center" vertical="center" wrapText="1"/>
    </xf>
    <xf numFmtId="0" fontId="0" fillId="2" borderId="0" xfId="0" applyFill="1" applyAlignment="1">
      <alignment horizontal="left"/>
    </xf>
    <xf numFmtId="0" fontId="18" fillId="2" borderId="0" xfId="0" applyFont="1" applyFill="1" applyAlignment="1">
      <alignment horizontal="left"/>
    </xf>
    <xf numFmtId="0" fontId="0" fillId="8" borderId="1" xfId="0" applyFill="1" applyBorder="1" applyAlignment="1" applyProtection="1">
      <protection locked="0"/>
    </xf>
    <xf numFmtId="9" fontId="0" fillId="8" borderId="1" xfId="0" applyNumberFormat="1" applyFill="1" applyBorder="1" applyAlignment="1" applyProtection="1">
      <alignment wrapText="1"/>
      <protection locked="0"/>
    </xf>
    <xf numFmtId="0" fontId="0" fillId="8" borderId="9" xfId="0" applyFill="1" applyBorder="1" applyProtection="1">
      <protection locked="0"/>
    </xf>
    <xf numFmtId="0" fontId="0" fillId="8" borderId="9" xfId="0" applyFill="1" applyBorder="1" applyAlignment="1" applyProtection="1">
      <alignment wrapText="1"/>
      <protection locked="0"/>
    </xf>
    <xf numFmtId="2" fontId="0" fillId="8" borderId="1" xfId="0" applyNumberFormat="1" applyFill="1" applyBorder="1" applyAlignment="1" applyProtection="1">
      <alignment wrapText="1"/>
      <protection locked="0"/>
    </xf>
    <xf numFmtId="166" fontId="0" fillId="8" borderId="1" xfId="0" applyNumberFormat="1" applyFill="1" applyBorder="1" applyAlignment="1" applyProtection="1">
      <alignment wrapText="1"/>
      <protection locked="0"/>
    </xf>
    <xf numFmtId="0" fontId="20" fillId="0" borderId="0" xfId="0" applyFont="1"/>
    <xf numFmtId="0" fontId="18" fillId="0" borderId="0" xfId="0" applyFont="1"/>
    <xf numFmtId="0" fontId="21" fillId="0" borderId="0" xfId="0" applyFont="1"/>
    <xf numFmtId="0" fontId="3" fillId="2" borderId="0" xfId="0" applyFont="1" applyFill="1"/>
    <xf numFmtId="0" fontId="19" fillId="7" borderId="1" xfId="0" applyFont="1" applyFill="1" applyBorder="1" applyAlignment="1"/>
    <xf numFmtId="0" fontId="22" fillId="2" borderId="0" xfId="0" applyFont="1" applyFill="1"/>
    <xf numFmtId="0" fontId="3" fillId="8"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wrapText="1"/>
    </xf>
    <xf numFmtId="0" fontId="0" fillId="7" borderId="1" xfId="0" applyFill="1" applyBorder="1" applyAlignment="1" applyProtection="1">
      <alignment vertical="top" wrapText="1"/>
    </xf>
    <xf numFmtId="0" fontId="3" fillId="7" borderId="1" xfId="0" applyFont="1" applyFill="1" applyBorder="1" applyAlignment="1" applyProtection="1">
      <alignment vertical="center" wrapText="1"/>
    </xf>
    <xf numFmtId="0" fontId="19" fillId="7" borderId="1" xfId="0" applyFont="1" applyFill="1" applyBorder="1" applyAlignment="1" applyProtection="1"/>
    <xf numFmtId="0" fontId="3" fillId="7" borderId="1" xfId="0" applyFont="1" applyFill="1" applyBorder="1" applyProtection="1"/>
    <xf numFmtId="0" fontId="0" fillId="7" borderId="1" xfId="0" applyFill="1" applyBorder="1" applyAlignment="1" applyProtection="1">
      <alignment vertical="center" wrapText="1"/>
    </xf>
    <xf numFmtId="0" fontId="0" fillId="2" borderId="0" xfId="0" applyFont="1" applyFill="1"/>
    <xf numFmtId="0" fontId="15" fillId="2" borderId="0" xfId="0" applyFont="1" applyFill="1"/>
    <xf numFmtId="0" fontId="11" fillId="2" borderId="0" xfId="0" applyFont="1" applyFill="1"/>
    <xf numFmtId="0" fontId="0" fillId="2" borderId="20"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0" fillId="2" borderId="25" xfId="0" applyFont="1" applyFill="1" applyBorder="1" applyAlignment="1">
      <alignment horizontal="left" vertical="top" wrapText="1"/>
    </xf>
    <xf numFmtId="0" fontId="7" fillId="7" borderId="15" xfId="0" applyFont="1" applyFill="1" applyBorder="1" applyAlignment="1">
      <alignment horizontal="center"/>
    </xf>
    <xf numFmtId="0" fontId="7" fillId="7" borderId="16" xfId="0" applyFont="1" applyFill="1" applyBorder="1" applyAlignment="1">
      <alignment horizontal="center"/>
    </xf>
    <xf numFmtId="14" fontId="3" fillId="8" borderId="1" xfId="0" applyNumberFormat="1" applyFont="1" applyFill="1" applyBorder="1" applyProtection="1">
      <protection locked="0"/>
    </xf>
    <xf numFmtId="0" fontId="6" fillId="0" borderId="0" xfId="0" applyFont="1" applyAlignment="1" applyProtection="1">
      <alignment horizontal="center"/>
      <protection locked="0"/>
    </xf>
    <xf numFmtId="0" fontId="5" fillId="0" borderId="0" xfId="0" applyFont="1" applyProtection="1">
      <protection locked="0"/>
    </xf>
    <xf numFmtId="0" fontId="5" fillId="0" borderId="0" xfId="0" applyFont="1" applyFill="1" applyProtection="1">
      <protection locked="0"/>
    </xf>
    <xf numFmtId="0" fontId="7" fillId="7" borderId="1" xfId="0" applyFont="1" applyFill="1" applyBorder="1" applyAlignment="1">
      <alignment horizontal="center" vertical="center" wrapText="1"/>
    </xf>
    <xf numFmtId="0" fontId="23" fillId="0" borderId="0" xfId="0" applyFont="1"/>
    <xf numFmtId="14" fontId="23" fillId="0" borderId="0" xfId="0" applyNumberFormat="1" applyFont="1"/>
    <xf numFmtId="0" fontId="23" fillId="0" borderId="0" xfId="0" applyFont="1" applyAlignment="1">
      <alignment horizontal="right"/>
    </xf>
    <xf numFmtId="0" fontId="23" fillId="0" borderId="0" xfId="0" applyFont="1" applyAlignment="1">
      <alignment horizontal="left"/>
    </xf>
    <xf numFmtId="0" fontId="7" fillId="7" borderId="1" xfId="0" applyFont="1" applyFill="1" applyBorder="1" applyAlignment="1" applyProtection="1">
      <alignment horizontal="center" vertical="center" wrapText="1"/>
    </xf>
    <xf numFmtId="0" fontId="0" fillId="0" borderId="0" xfId="0" applyFont="1" applyFill="1"/>
    <xf numFmtId="0" fontId="0" fillId="0" borderId="0" xfId="0" applyFont="1"/>
    <xf numFmtId="0" fontId="0" fillId="7" borderId="1" xfId="0" applyFont="1" applyFill="1" applyBorder="1"/>
    <xf numFmtId="1" fontId="0" fillId="8" borderId="1" xfId="0" applyNumberFormat="1" applyFont="1" applyFill="1" applyBorder="1" applyProtection="1">
      <protection locked="0"/>
    </xf>
    <xf numFmtId="0" fontId="0" fillId="8" borderId="1" xfId="0" applyNumberFormat="1" applyFont="1" applyFill="1" applyBorder="1" applyProtection="1">
      <protection locked="0"/>
    </xf>
    <xf numFmtId="0" fontId="0" fillId="7" borderId="1" xfId="0" applyFont="1" applyFill="1" applyBorder="1" applyAlignment="1"/>
    <xf numFmtId="0" fontId="0" fillId="8" borderId="1" xfId="0" applyFont="1" applyFill="1" applyBorder="1" applyAlignment="1" applyProtection="1">
      <alignment wrapText="1"/>
      <protection locked="0"/>
    </xf>
    <xf numFmtId="0" fontId="0" fillId="7" borderId="1" xfId="0" applyFont="1" applyFill="1" applyBorder="1" applyAlignment="1">
      <alignment wrapText="1"/>
    </xf>
    <xf numFmtId="0" fontId="0" fillId="8" borderId="1" xfId="0" applyFont="1" applyFill="1" applyBorder="1" applyAlignment="1" applyProtection="1">
      <alignment horizontal="left"/>
      <protection locked="0"/>
    </xf>
    <xf numFmtId="3" fontId="0" fillId="8" borderId="1" xfId="0" applyNumberFormat="1" applyFont="1" applyFill="1" applyBorder="1" applyAlignment="1" applyProtection="1">
      <alignment horizontal="center"/>
      <protection locked="0"/>
    </xf>
    <xf numFmtId="0" fontId="0" fillId="2" borderId="0" xfId="0" applyFont="1" applyFill="1" applyBorder="1" applyProtection="1">
      <protection locked="0"/>
    </xf>
    <xf numFmtId="0" fontId="0" fillId="2" borderId="0" xfId="0" applyFont="1" applyFill="1" applyBorder="1"/>
    <xf numFmtId="0" fontId="0" fillId="7" borderId="1" xfId="0" applyFont="1" applyFill="1" applyBorder="1" applyAlignment="1" applyProtection="1">
      <alignment horizontal="left" vertical="center" wrapText="1"/>
    </xf>
    <xf numFmtId="0" fontId="0" fillId="8"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left" wrapText="1"/>
      <protection locked="0"/>
    </xf>
    <xf numFmtId="0" fontId="0" fillId="7" borderId="10" xfId="0" applyFont="1" applyFill="1" applyBorder="1" applyAlignment="1">
      <alignment wrapText="1"/>
    </xf>
    <xf numFmtId="0" fontId="0" fillId="7" borderId="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xf numFmtId="0" fontId="0" fillId="8" borderId="1" xfId="0" applyFont="1" applyFill="1" applyBorder="1" applyAlignment="1" applyProtection="1">
      <protection locked="0"/>
    </xf>
    <xf numFmtId="0" fontId="25" fillId="2" borderId="0" xfId="0" applyFont="1" applyFill="1"/>
    <xf numFmtId="10" fontId="0" fillId="8" borderId="1" xfId="0" applyNumberFormat="1" applyFont="1" applyFill="1" applyBorder="1" applyAlignment="1" applyProtection="1">
      <alignment wrapText="1"/>
      <protection locked="0"/>
    </xf>
    <xf numFmtId="10" fontId="3" fillId="8" borderId="1" xfId="0" applyNumberFormat="1" applyFont="1" applyFill="1" applyBorder="1" applyProtection="1">
      <protection locked="0"/>
    </xf>
    <xf numFmtId="0" fontId="19" fillId="7" borderId="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0" xfId="0" applyFont="1"/>
    <xf numFmtId="0" fontId="19" fillId="7" borderId="1" xfId="0" applyFont="1" applyFill="1" applyBorder="1" applyAlignment="1">
      <alignment horizontal="right" vertical="center"/>
    </xf>
    <xf numFmtId="14" fontId="19" fillId="7" borderId="1" xfId="0" applyNumberFormat="1" applyFont="1" applyFill="1" applyBorder="1" applyAlignment="1" applyProtection="1">
      <alignment horizontal="center"/>
      <protection locked="0"/>
    </xf>
    <xf numFmtId="0" fontId="0" fillId="7" borderId="1" xfId="0" applyFill="1" applyBorder="1" applyAlignment="1">
      <alignment horizontal="left" vertical="center" wrapText="1"/>
    </xf>
    <xf numFmtId="0" fontId="19" fillId="7" borderId="1" xfId="0" applyFont="1" applyFill="1" applyBorder="1" applyAlignment="1">
      <alignment horizontal="center" vertical="center" wrapText="1"/>
    </xf>
    <xf numFmtId="0" fontId="0" fillId="7" borderId="1" xfId="0" applyFont="1" applyFill="1" applyBorder="1" applyAlignment="1">
      <alignment horizontal="left" wrapText="1"/>
    </xf>
    <xf numFmtId="0" fontId="19" fillId="7" borderId="9" xfId="0" applyFont="1" applyFill="1" applyBorder="1" applyAlignment="1">
      <alignment horizontal="center" vertical="center" wrapText="1"/>
    </xf>
    <xf numFmtId="0" fontId="7" fillId="7" borderId="1" xfId="0"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7"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1" xfId="0" applyFill="1" applyBorder="1" applyAlignment="1" applyProtection="1">
      <alignment horizontal="center" wrapText="1"/>
    </xf>
    <xf numFmtId="166" fontId="0" fillId="8" borderId="1" xfId="0" applyNumberFormat="1" applyFont="1" applyFill="1" applyBorder="1" applyAlignment="1" applyProtection="1">
      <alignment horizontal="center" vertical="center"/>
      <protection locked="0"/>
    </xf>
    <xf numFmtId="10" fontId="0" fillId="8" borderId="1" xfId="0" applyNumberFormat="1" applyFont="1" applyFill="1" applyBorder="1" applyAlignment="1" applyProtection="1">
      <alignment horizontal="center" vertical="center"/>
      <protection locked="0"/>
    </xf>
    <xf numFmtId="10" fontId="0" fillId="8" borderId="1" xfId="0" applyNumberFormat="1" applyFill="1" applyBorder="1" applyAlignment="1" applyProtection="1">
      <alignment wrapText="1"/>
      <protection locked="0"/>
    </xf>
    <xf numFmtId="166" fontId="0" fillId="8" borderId="1" xfId="0" applyNumberFormat="1" applyFill="1" applyBorder="1" applyAlignment="1" applyProtection="1">
      <alignment vertical="top" wrapText="1"/>
      <protection locked="0"/>
    </xf>
    <xf numFmtId="0" fontId="0" fillId="8" borderId="1" xfId="0" applyFill="1" applyBorder="1" applyAlignment="1" applyProtection="1">
      <alignment vertical="top" wrapText="1"/>
      <protection locked="0"/>
    </xf>
    <xf numFmtId="0" fontId="0" fillId="2" borderId="1" xfId="0" applyFill="1" applyBorder="1"/>
    <xf numFmtId="0" fontId="7" fillId="7" borderId="1" xfId="0" applyFont="1" applyFill="1" applyBorder="1" applyAlignment="1">
      <alignment horizontal="center" vertical="center"/>
    </xf>
    <xf numFmtId="0" fontId="7" fillId="7" borderId="1" xfId="0" applyFont="1" applyFill="1" applyBorder="1" applyAlignment="1">
      <alignment horizontal="centerContinuous" vertical="center"/>
    </xf>
    <xf numFmtId="0" fontId="19" fillId="7" borderId="2" xfId="0" applyFont="1" applyFill="1" applyBorder="1" applyAlignment="1">
      <alignment horizontal="center" vertical="center" wrapText="1"/>
    </xf>
    <xf numFmtId="0" fontId="19" fillId="7"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3" fillId="8" borderId="1" xfId="0" applyFont="1" applyFill="1" applyBorder="1" applyAlignment="1" applyProtection="1">
      <alignment horizontal="left" wrapText="1"/>
      <protection locked="0"/>
    </xf>
    <xf numFmtId="10" fontId="0" fillId="8" borderId="1" xfId="0" applyNumberFormat="1" applyFill="1" applyBorder="1" applyAlignment="1" applyProtection="1">
      <protection locked="0"/>
    </xf>
    <xf numFmtId="0" fontId="7" fillId="7" borderId="12"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xf>
    <xf numFmtId="0" fontId="0" fillId="7" borderId="1" xfId="0" applyFont="1" applyFill="1" applyBorder="1" applyAlignment="1" applyProtection="1">
      <alignment wrapText="1"/>
    </xf>
    <xf numFmtId="0" fontId="0" fillId="9" borderId="0" xfId="0" applyFill="1" applyBorder="1" applyAlignment="1"/>
    <xf numFmtId="0" fontId="26" fillId="0" borderId="0" xfId="0" applyFont="1"/>
    <xf numFmtId="0" fontId="26" fillId="2" borderId="0" xfId="0" applyFont="1" applyFill="1"/>
    <xf numFmtId="0" fontId="20" fillId="2" borderId="0" xfId="0" applyFont="1" applyFill="1"/>
    <xf numFmtId="0" fontId="26" fillId="2" borderId="0" xfId="0" applyFont="1" applyFill="1" applyAlignment="1"/>
    <xf numFmtId="0" fontId="19" fillId="7" borderId="8"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0" xfId="0" applyFont="1" applyFill="1"/>
    <xf numFmtId="0" fontId="0" fillId="7" borderId="1" xfId="0" applyFill="1" applyBorder="1" applyAlignment="1"/>
    <xf numFmtId="0" fontId="7" fillId="2" borderId="1" xfId="0" applyFont="1" applyFill="1" applyBorder="1"/>
    <xf numFmtId="0" fontId="26" fillId="2" borderId="1" xfId="0" applyFont="1" applyFill="1" applyBorder="1"/>
    <xf numFmtId="0" fontId="19" fillId="7" borderId="9" xfId="0" applyFont="1" applyFill="1" applyBorder="1" applyAlignment="1">
      <alignment horizontal="center" vertical="center" wrapText="1"/>
    </xf>
    <xf numFmtId="0" fontId="0" fillId="8" borderId="1" xfId="0" applyFont="1" applyFill="1" applyBorder="1" applyAlignment="1" applyProtection="1">
      <alignment horizontal="center" vertical="center" wrapText="1"/>
      <protection locked="0"/>
    </xf>
    <xf numFmtId="0" fontId="19" fillId="7" borderId="1" xfId="0" applyFont="1" applyFill="1" applyBorder="1" applyAlignment="1" applyProtection="1">
      <protection locked="0"/>
    </xf>
    <xf numFmtId="0" fontId="18" fillId="6" borderId="1" xfId="0" applyFont="1" applyFill="1" applyBorder="1" applyProtection="1">
      <protection locked="0"/>
    </xf>
    <xf numFmtId="0" fontId="0" fillId="8" borderId="1" xfId="0" applyFont="1" applyFill="1" applyBorder="1" applyAlignment="1" applyProtection="1">
      <alignment horizontal="center"/>
      <protection locked="0"/>
    </xf>
    <xf numFmtId="0" fontId="0" fillId="8" borderId="1" xfId="0" applyFont="1" applyFill="1" applyBorder="1" applyAlignment="1" applyProtection="1">
      <alignment horizontal="left" vertical="center"/>
      <protection locked="0"/>
    </xf>
    <xf numFmtId="0" fontId="0" fillId="7" borderId="1" xfId="0" applyFont="1" applyFill="1" applyBorder="1" applyProtection="1"/>
    <xf numFmtId="0" fontId="0" fillId="7" borderId="1" xfId="0" applyFont="1" applyFill="1" applyBorder="1" applyAlignment="1" applyProtection="1">
      <alignment horizontal="left" wrapText="1"/>
    </xf>
    <xf numFmtId="0" fontId="0" fillId="7" borderId="1" xfId="0" applyFill="1" applyBorder="1" applyAlignment="1" applyProtection="1">
      <alignment horizontal="center" vertical="center" wrapText="1"/>
      <protection locked="0"/>
    </xf>
    <xf numFmtId="0" fontId="0" fillId="8" borderId="1" xfId="0" applyNumberFormat="1" applyFill="1" applyBorder="1" applyAlignment="1" applyProtection="1">
      <alignment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14" fontId="0" fillId="8" borderId="1" xfId="0" applyNumberFormat="1" applyFont="1" applyFill="1" applyBorder="1" applyProtection="1">
      <protection locked="0"/>
    </xf>
    <xf numFmtId="14" fontId="0" fillId="8" borderId="1" xfId="0" applyNumberFormat="1" applyFill="1" applyBorder="1" applyAlignment="1" applyProtection="1">
      <alignment wrapText="1"/>
      <protection locked="0"/>
    </xf>
    <xf numFmtId="0" fontId="30" fillId="2" borderId="0" xfId="0" applyFont="1" applyFill="1"/>
    <xf numFmtId="0" fontId="30" fillId="2" borderId="0" xfId="0" applyFont="1" applyFill="1" applyAlignment="1">
      <alignment horizontal="center" vertical="center"/>
    </xf>
    <xf numFmtId="0" fontId="30" fillId="2" borderId="0" xfId="0" applyFont="1" applyFill="1" applyAlignment="1">
      <alignment vertical="center"/>
    </xf>
    <xf numFmtId="0" fontId="30" fillId="0" borderId="0" xfId="0" applyFont="1"/>
    <xf numFmtId="0" fontId="30" fillId="0" borderId="0" xfId="0" applyFont="1" applyFill="1" applyBorder="1"/>
    <xf numFmtId="0" fontId="30" fillId="0" borderId="0" xfId="0" applyFont="1" applyFill="1"/>
    <xf numFmtId="0" fontId="3" fillId="7" borderId="8" xfId="0" applyFont="1" applyFill="1" applyBorder="1" applyAlignment="1" applyProtection="1">
      <alignment wrapText="1"/>
    </xf>
    <xf numFmtId="0" fontId="0" fillId="8" borderId="8" xfId="0" applyFill="1" applyBorder="1" applyAlignment="1" applyProtection="1">
      <alignment vertical="center"/>
      <protection locked="0"/>
    </xf>
    <xf numFmtId="0" fontId="3" fillId="7" borderId="8" xfId="0" applyFont="1" applyFill="1" applyBorder="1" applyAlignment="1" applyProtection="1">
      <alignment vertical="center" wrapText="1"/>
    </xf>
    <xf numFmtId="0" fontId="18" fillId="6" borderId="1" xfId="0" applyFont="1" applyFill="1" applyBorder="1" applyAlignment="1" applyProtection="1">
      <alignment wrapText="1"/>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2" borderId="0" xfId="0" applyFont="1" applyFill="1" applyBorder="1" applyProtection="1"/>
    <xf numFmtId="0" fontId="0" fillId="0" borderId="1" xfId="0" applyBorder="1"/>
    <xf numFmtId="0" fontId="18" fillId="6" borderId="1" xfId="0" applyFont="1" applyFill="1" applyBorder="1" applyProtection="1"/>
    <xf numFmtId="0" fontId="0" fillId="2" borderId="26" xfId="0" applyFill="1" applyBorder="1" applyAlignment="1">
      <alignment horizontal="left" vertical="top" wrapText="1"/>
    </xf>
    <xf numFmtId="0" fontId="9" fillId="2" borderId="27" xfId="0" applyFont="1" applyFill="1" applyBorder="1" applyAlignment="1">
      <alignment horizontal="left" vertical="top" wrapText="1"/>
    </xf>
    <xf numFmtId="0" fontId="0" fillId="2" borderId="28" xfId="0" applyFill="1" applyBorder="1" applyAlignment="1">
      <alignment horizontal="left" vertical="top" wrapText="1"/>
    </xf>
    <xf numFmtId="0" fontId="9" fillId="2" borderId="29" xfId="0" applyFont="1" applyFill="1" applyBorder="1" applyAlignment="1">
      <alignment horizontal="left" vertical="top" wrapText="1"/>
    </xf>
    <xf numFmtId="0" fontId="0" fillId="2" borderId="27"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30" xfId="0" applyFont="1" applyFill="1" applyBorder="1" applyAlignment="1">
      <alignment horizontal="left" vertical="top" wrapText="1"/>
    </xf>
    <xf numFmtId="0" fontId="0" fillId="2" borderId="31" xfId="0" applyFont="1" applyFill="1" applyBorder="1" applyAlignment="1">
      <alignment horizontal="left" vertical="top" wrapText="1"/>
    </xf>
    <xf numFmtId="0" fontId="0" fillId="2" borderId="33" xfId="0" applyFont="1" applyFill="1" applyBorder="1" applyAlignment="1">
      <alignment horizontal="left" vertical="top" wrapText="1"/>
    </xf>
    <xf numFmtId="0" fontId="31" fillId="2" borderId="0" xfId="0" applyFont="1" applyFill="1"/>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8" fillId="5" borderId="5" xfId="0" applyFont="1" applyFill="1" applyBorder="1" applyAlignment="1">
      <alignment horizontal="center" wrapText="1"/>
    </xf>
    <xf numFmtId="14" fontId="8" fillId="5" borderId="6" xfId="0" applyNumberFormat="1" applyFont="1" applyFill="1" applyBorder="1" applyAlignment="1">
      <alignment horizontal="center" wrapText="1"/>
    </xf>
    <xf numFmtId="0" fontId="8" fillId="5" borderId="7" xfId="0" applyFont="1" applyFill="1" applyBorder="1" applyAlignment="1">
      <alignment horizontal="center" wrapText="1"/>
    </xf>
    <xf numFmtId="0" fontId="0" fillId="2" borderId="32" xfId="0" applyFont="1" applyFill="1" applyBorder="1" applyAlignment="1">
      <alignment horizontal="left" vertical="top" wrapText="1"/>
    </xf>
    <xf numFmtId="0" fontId="0" fillId="2" borderId="34" xfId="0" applyFont="1" applyFill="1" applyBorder="1" applyAlignment="1">
      <alignment horizontal="left" vertical="top" wrapText="1"/>
    </xf>
    <xf numFmtId="0" fontId="26" fillId="2" borderId="4" xfId="0" applyFont="1" applyFill="1" applyBorder="1" applyAlignment="1">
      <alignment horizontal="left" wrapText="1"/>
    </xf>
    <xf numFmtId="0" fontId="26" fillId="2" borderId="5" xfId="0" applyFont="1" applyFill="1" applyBorder="1" applyAlignment="1">
      <alignment horizontal="left"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 xfId="0" applyFont="1" applyFill="1" applyBorder="1" applyAlignment="1">
      <alignment horizontal="center"/>
    </xf>
    <xf numFmtId="0" fontId="26" fillId="6" borderId="14"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0" fontId="26" fillId="6" borderId="6" xfId="0" applyFont="1" applyFill="1" applyBorder="1" applyAlignment="1" applyProtection="1">
      <alignment horizontal="center" wrapText="1"/>
    </xf>
    <xf numFmtId="0" fontId="26" fillId="6" borderId="7" xfId="0" applyFont="1" applyFill="1" applyBorder="1" applyAlignment="1" applyProtection="1">
      <alignment horizont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7" fillId="7" borderId="14" xfId="0" applyFont="1" applyFill="1" applyBorder="1" applyAlignment="1">
      <alignment horizontal="center"/>
    </xf>
    <xf numFmtId="0" fontId="7" fillId="7" borderId="11" xfId="0" applyFont="1" applyFill="1" applyBorder="1" applyAlignment="1">
      <alignment horizontal="center"/>
    </xf>
    <xf numFmtId="0" fontId="7" fillId="7" borderId="10" xfId="0" applyFont="1" applyFill="1" applyBorder="1" applyAlignment="1">
      <alignment horizontal="center"/>
    </xf>
    <xf numFmtId="0" fontId="19" fillId="7" borderId="14"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 fillId="2" borderId="0" xfId="0" applyFont="1" applyFill="1" applyAlignment="1">
      <alignment horizontal="left" vertical="top" wrapText="1"/>
    </xf>
    <xf numFmtId="0" fontId="1" fillId="2" borderId="18" xfId="0" applyFont="1" applyFill="1" applyBorder="1" applyAlignment="1">
      <alignment horizontal="left" vertical="top" wrapText="1"/>
    </xf>
    <xf numFmtId="0" fontId="1" fillId="2" borderId="18" xfId="0" applyFont="1" applyFill="1" applyBorder="1" applyAlignment="1">
      <alignment horizontal="left" wrapText="1"/>
    </xf>
    <xf numFmtId="0" fontId="7" fillId="7" borderId="1" xfId="0"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19" fillId="7"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7" borderId="8" xfId="0" applyFont="1" applyFill="1" applyBorder="1" applyAlignment="1" applyProtection="1">
      <alignment horizontal="center" vertical="center" wrapText="1"/>
    </xf>
    <xf numFmtId="0" fontId="19" fillId="7" borderId="9" xfId="0"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26" fillId="6" borderId="6"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 fillId="0" borderId="0" xfId="0" applyFont="1" applyAlignment="1">
      <alignment horizontal="left" wrapText="1"/>
    </xf>
    <xf numFmtId="0" fontId="0" fillId="8" borderId="1" xfId="0" applyFont="1" applyFill="1" applyBorder="1" applyAlignment="1" applyProtection="1">
      <alignment horizontal="center" vertical="center" wrapText="1"/>
      <protection locked="0"/>
    </xf>
    <xf numFmtId="0" fontId="0" fillId="0" borderId="0" xfId="0" applyFont="1" applyFill="1" applyBorder="1"/>
    <xf numFmtId="0" fontId="7" fillId="7" borderId="19" xfId="0" applyFont="1" applyFill="1" applyBorder="1" applyAlignment="1">
      <alignment horizontal="center" vertical="center" wrapText="1"/>
    </xf>
    <xf numFmtId="0" fontId="32" fillId="0" borderId="0" xfId="0" applyFont="1"/>
    <xf numFmtId="0" fontId="0" fillId="8" borderId="9" xfId="0" applyFont="1" applyFill="1" applyBorder="1" applyAlignment="1" applyProtection="1">
      <alignment vertical="center"/>
      <protection locked="0"/>
    </xf>
    <xf numFmtId="0" fontId="0" fillId="8" borderId="1" xfId="0" applyFont="1" applyFill="1" applyBorder="1" applyAlignment="1" applyProtection="1">
      <alignment vertical="center"/>
      <protection locked="0"/>
    </xf>
    <xf numFmtId="14" fontId="0" fillId="8" borderId="1" xfId="0" applyNumberFormat="1" applyFont="1" applyFill="1" applyBorder="1" applyAlignment="1" applyProtection="1">
      <alignment vertical="center"/>
      <protection locked="0"/>
    </xf>
    <xf numFmtId="0" fontId="18" fillId="6" borderId="2" xfId="0" applyFont="1" applyFill="1" applyBorder="1" applyAlignment="1" applyProtection="1">
      <alignment vertical="center"/>
      <protection locked="0"/>
    </xf>
    <xf numFmtId="0" fontId="18" fillId="6" borderId="2" xfId="0" applyFont="1" applyFill="1" applyBorder="1" applyAlignment="1" applyProtection="1">
      <alignment vertical="center" wrapText="1"/>
      <protection locked="0"/>
    </xf>
    <xf numFmtId="0" fontId="18" fillId="6" borderId="1" xfId="0" applyFont="1" applyFill="1" applyBorder="1" applyAlignment="1" applyProtection="1">
      <alignment vertical="center" wrapText="1"/>
      <protection locked="0"/>
    </xf>
    <xf numFmtId="0" fontId="18" fillId="6" borderId="3" xfId="0" applyFont="1" applyFill="1" applyBorder="1" applyAlignment="1" applyProtection="1">
      <alignment vertical="center" wrapText="1"/>
      <protection locked="0"/>
    </xf>
    <xf numFmtId="0" fontId="0" fillId="8" borderId="8" xfId="0" applyFont="1" applyFill="1" applyBorder="1" applyAlignment="1" applyProtection="1">
      <alignment vertical="center"/>
      <protection locked="0"/>
    </xf>
    <xf numFmtId="0" fontId="18" fillId="8" borderId="8" xfId="0" applyFont="1" applyFill="1" applyBorder="1" applyAlignment="1" applyProtection="1">
      <alignment vertical="center"/>
      <protection locked="0"/>
    </xf>
    <xf numFmtId="0" fontId="18" fillId="6" borderId="8" xfId="0" applyFont="1" applyFill="1" applyBorder="1" applyAlignment="1" applyProtection="1">
      <alignment vertical="center" wrapText="1"/>
      <protection locked="0"/>
    </xf>
    <xf numFmtId="0" fontId="0" fillId="0" borderId="1" xfId="0" applyFont="1" applyBorder="1"/>
    <xf numFmtId="0" fontId="18" fillId="6" borderId="1" xfId="0" applyFont="1" applyFill="1" applyBorder="1" applyAlignment="1" applyProtection="1">
      <alignment vertical="center"/>
      <protection locked="0"/>
    </xf>
    <xf numFmtId="0" fontId="18" fillId="8" borderId="1" xfId="0" applyFont="1" applyFill="1" applyBorder="1" applyAlignment="1" applyProtection="1">
      <alignment vertical="center"/>
      <protection locked="0"/>
    </xf>
    <xf numFmtId="0" fontId="0" fillId="0" borderId="0" xfId="0" applyFont="1" applyAlignment="1">
      <alignment wrapText="1"/>
    </xf>
    <xf numFmtId="0" fontId="7" fillId="7" borderId="1" xfId="0" applyFont="1" applyFill="1" applyBorder="1" applyAlignment="1"/>
    <xf numFmtId="0" fontId="22" fillId="0" borderId="0" xfId="0" applyFont="1"/>
    <xf numFmtId="0" fontId="3" fillId="0" borderId="0" xfId="0" applyFont="1"/>
    <xf numFmtId="0" fontId="22" fillId="7" borderId="1" xfId="0" applyFont="1" applyFill="1" applyBorder="1" applyAlignment="1">
      <alignment horizontal="center"/>
    </xf>
    <xf numFmtId="166" fontId="0" fillId="8" borderId="1" xfId="0" applyNumberFormat="1" applyFont="1" applyFill="1" applyBorder="1" applyProtection="1">
      <protection locked="0"/>
    </xf>
  </cellXfs>
  <cellStyles count="3">
    <cellStyle name="Currency" xfId="2" builtinId="4"/>
    <cellStyle name="Normal" xfId="0" builtinId="0"/>
    <cellStyle name="Normal_11ai_SCC Codes_Valid  7037" xfId="1"/>
  </cellStyles>
  <dxfs count="181">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fgColor rgb="FFFF0000"/>
          <bgColor theme="1"/>
        </patternFill>
      </fill>
    </dxf>
    <dxf>
      <font>
        <strike val="0"/>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99CCFF"/>
      <color rgb="FFF6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2</xdr:col>
      <xdr:colOff>209550</xdr:colOff>
      <xdr:row>6</xdr:row>
      <xdr:rowOff>76200</xdr:rowOff>
    </xdr:to>
    <xdr:pic>
      <xdr:nvPicPr>
        <xdr:cNvPr id="2" name="Picture 11" descr="epafiles_logo_epase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13335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49213</xdr:colOff>
      <xdr:row>4</xdr:row>
      <xdr:rowOff>31749</xdr:rowOff>
    </xdr:from>
    <xdr:to>
      <xdr:col>13</xdr:col>
      <xdr:colOff>58738</xdr:colOff>
      <xdr:row>9</xdr:row>
      <xdr:rowOff>66674</xdr:rowOff>
    </xdr:to>
    <xdr:sp macro="" textlink="">
      <xdr:nvSpPr>
        <xdr:cNvPr id="4" name="WordArt 13"/>
        <xdr:cNvSpPr>
          <a:spLocks noChangeArrowheads="1" noChangeShapeType="1" noTextEdit="1"/>
        </xdr:cNvSpPr>
      </xdr:nvSpPr>
      <xdr:spPr bwMode="auto">
        <a:xfrm>
          <a:off x="1271588" y="793749"/>
          <a:ext cx="7026275" cy="987425"/>
        </a:xfrm>
        <a:prstGeom prst="rect">
          <a:avLst/>
        </a:prstGeom>
      </xdr:spPr>
      <xdr:txBody>
        <a:bodyPr wrap="none" fromWordArt="1">
          <a:prstTxWarp prst="textPlain">
            <a:avLst>
              <a:gd name="adj" fmla="val 50000"/>
            </a:avLst>
          </a:prstTxWarp>
        </a:bodyPr>
        <a:lstStyle/>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Oil and Gas Information Collection</a:t>
          </a:r>
          <a:r>
            <a:rPr lang="en-US" sz="3200" kern="10" spc="0" baseline="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 </a:t>
          </a: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Request</a:t>
          </a:r>
        </a:p>
        <a:p>
          <a:pPr algn="ctr" rtl="0">
            <a:buNone/>
          </a:pPr>
          <a:r>
            <a:rPr lang="en-US" sz="3200" kern="10" spc="0">
              <a:ln w="12700">
                <a:solidFill>
                  <a:srgbClr val="191B7D"/>
                </a:solidFill>
                <a:round/>
                <a:headEnd/>
                <a:tailEnd/>
              </a:ln>
              <a:solidFill>
                <a:srgbClr val="111C53">
                  <a:alpha val="82001"/>
                </a:srgbClr>
              </a:solidFill>
              <a:effectLst>
                <a:outerShdw dist="45791" dir="2021404" algn="ctr" rotWithShape="0">
                  <a:srgbClr val="9999FF"/>
                </a:outerShdw>
              </a:effectLst>
              <a:latin typeface="Arial Black" panose="020B0A04020102020204" pitchFamily="34" charset="0"/>
            </a:rPr>
            <a:t>Part 2. Detailed Facility Survey</a:t>
          </a:r>
        </a:p>
      </xdr:txBody>
    </xdr:sp>
    <xdr:clientData/>
  </xdr:twoCellAnchor>
  <mc:AlternateContent xmlns:mc="http://schemas.openxmlformats.org/markup-compatibility/2006">
    <mc:Choice xmlns:a14="http://schemas.microsoft.com/office/drawing/2010/main" Requires="a14">
      <xdr:twoCellAnchor editAs="oneCell">
        <xdr:from>
          <xdr:col>0</xdr:col>
          <xdr:colOff>396240</xdr:colOff>
          <xdr:row>10</xdr:row>
          <xdr:rowOff>30480</xdr:rowOff>
        </xdr:from>
        <xdr:to>
          <xdr:col>13</xdr:col>
          <xdr:colOff>411480</xdr:colOff>
          <xdr:row>72</xdr:row>
          <xdr:rowOff>7620</xdr:rowOff>
        </xdr:to>
        <xdr:sp macro="" textlink="">
          <xdr:nvSpPr>
            <xdr:cNvPr id="19465" name="Object 9" hidden="1">
              <a:extLst>
                <a:ext uri="{63B3BB69-23CF-44E3-9099-C40C66FF867C}">
                  <a14:compatExt spid="_x0000_s194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74</xdr:row>
          <xdr:rowOff>137160</xdr:rowOff>
        </xdr:from>
        <xdr:to>
          <xdr:col>13</xdr:col>
          <xdr:colOff>388620</xdr:colOff>
          <xdr:row>140</xdr:row>
          <xdr:rowOff>68580</xdr:rowOff>
        </xdr:to>
        <xdr:sp macro="" textlink="">
          <xdr:nvSpPr>
            <xdr:cNvPr id="19466" name="Object 10" hidden="1">
              <a:extLst>
                <a:ext uri="{63B3BB69-23CF-44E3-9099-C40C66FF867C}">
                  <a14:compatExt spid="_x0000_s194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396240</xdr:colOff>
          <xdr:row>145</xdr:row>
          <xdr:rowOff>30480</xdr:rowOff>
        </xdr:from>
        <xdr:to>
          <xdr:col>13</xdr:col>
          <xdr:colOff>396240</xdr:colOff>
          <xdr:row>208</xdr:row>
          <xdr:rowOff>152400</xdr:rowOff>
        </xdr:to>
        <xdr:sp macro="" textlink="">
          <xdr:nvSpPr>
            <xdr:cNvPr id="19467" name="Object 11" hidden="1">
              <a:extLst>
                <a:ext uri="{63B3BB69-23CF-44E3-9099-C40C66FF867C}">
                  <a14:compatExt spid="_x0000_s194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2.doc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1.docx"/><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N147"/>
  <sheetViews>
    <sheetView showGridLines="0" tabSelected="1" zoomScale="85" zoomScaleNormal="85" zoomScaleSheetLayoutView="85" workbookViewId="0">
      <selection activeCell="U58" sqref="U58"/>
    </sheetView>
  </sheetViews>
  <sheetFormatPr defaultRowHeight="14.4" x14ac:dyDescent="0.3"/>
  <cols>
    <col min="12" max="12" width="13.33203125" customWidth="1"/>
    <col min="13" max="13" width="13.5546875" customWidth="1"/>
    <col min="14" max="14" width="12.44140625" customWidth="1"/>
  </cols>
  <sheetData>
    <row r="1" spans="1:14" ht="15" customHeight="1" x14ac:dyDescent="0.3">
      <c r="A1" s="12"/>
      <c r="B1" s="12"/>
      <c r="C1" s="12"/>
      <c r="D1" s="12"/>
      <c r="E1" s="12"/>
      <c r="F1" s="12"/>
      <c r="G1" s="12"/>
      <c r="H1" s="12"/>
      <c r="I1" s="12"/>
      <c r="J1" s="12"/>
      <c r="K1" s="12"/>
      <c r="L1" s="12"/>
      <c r="M1" s="225" t="s">
        <v>5033</v>
      </c>
      <c r="N1" s="226"/>
    </row>
    <row r="2" spans="1:14" ht="15" customHeight="1" x14ac:dyDescent="0.3">
      <c r="A2" s="12"/>
      <c r="B2" s="12"/>
      <c r="C2" s="12"/>
      <c r="D2" s="12"/>
      <c r="E2" s="12"/>
      <c r="F2" s="12"/>
      <c r="G2" s="12"/>
      <c r="H2" s="12"/>
      <c r="I2" s="12"/>
      <c r="J2" s="12"/>
      <c r="K2" s="12"/>
      <c r="L2" s="12"/>
      <c r="M2" s="227" t="s">
        <v>5034</v>
      </c>
      <c r="N2" s="228"/>
    </row>
    <row r="3" spans="1:14" ht="15" customHeight="1" x14ac:dyDescent="0.3">
      <c r="A3" s="12"/>
      <c r="B3" s="12"/>
      <c r="C3" s="12"/>
      <c r="D3" s="12"/>
      <c r="E3" s="12"/>
      <c r="F3" s="12"/>
      <c r="G3" s="12"/>
      <c r="H3" s="12"/>
      <c r="I3" s="12"/>
      <c r="J3" s="12"/>
      <c r="K3" s="12"/>
      <c r="L3" s="12"/>
      <c r="M3" s="229">
        <v>43799</v>
      </c>
      <c r="N3" s="230"/>
    </row>
    <row r="4" spans="1:14" x14ac:dyDescent="0.3">
      <c r="A4" s="12"/>
      <c r="B4" s="12"/>
      <c r="C4" s="12"/>
      <c r="D4" s="12"/>
      <c r="E4" s="12"/>
      <c r="F4" s="12"/>
      <c r="G4" s="12"/>
      <c r="H4" s="12"/>
      <c r="I4" s="12"/>
      <c r="J4" s="12"/>
      <c r="K4" s="12"/>
      <c r="L4" s="12"/>
      <c r="M4" s="12"/>
      <c r="N4" s="12"/>
    </row>
    <row r="5" spans="1:14" x14ac:dyDescent="0.3">
      <c r="A5" s="12"/>
      <c r="B5" s="12"/>
      <c r="C5" s="12"/>
      <c r="D5" s="12"/>
      <c r="E5" s="12"/>
      <c r="F5" s="12"/>
      <c r="G5" s="12"/>
      <c r="H5" s="12"/>
      <c r="I5" s="12"/>
      <c r="J5" s="12"/>
      <c r="K5" s="12"/>
      <c r="L5" s="12"/>
      <c r="M5" s="12"/>
      <c r="N5" s="12"/>
    </row>
    <row r="6" spans="1:14" x14ac:dyDescent="0.3">
      <c r="A6" s="12"/>
      <c r="B6" s="12"/>
      <c r="C6" s="12"/>
      <c r="D6" s="12"/>
      <c r="E6" s="12"/>
      <c r="F6" s="12"/>
      <c r="G6" s="12"/>
      <c r="H6" s="12"/>
      <c r="I6" s="12"/>
      <c r="J6" s="12"/>
      <c r="K6" s="12"/>
      <c r="L6" s="12"/>
      <c r="M6" s="12"/>
      <c r="N6" s="12"/>
    </row>
    <row r="7" spans="1:14" x14ac:dyDescent="0.3">
      <c r="A7" s="12"/>
      <c r="B7" s="12"/>
      <c r="C7" s="12"/>
      <c r="D7" s="12"/>
      <c r="E7" s="12"/>
      <c r="F7" s="12"/>
      <c r="G7" s="12"/>
      <c r="H7" s="12"/>
      <c r="I7" s="12"/>
      <c r="J7" s="12"/>
      <c r="K7" s="12"/>
      <c r="L7" s="12"/>
      <c r="M7" s="12"/>
      <c r="N7" s="12"/>
    </row>
    <row r="8" spans="1:14" x14ac:dyDescent="0.3">
      <c r="A8" s="12"/>
      <c r="B8" s="12"/>
      <c r="C8" s="12"/>
      <c r="D8" s="12"/>
      <c r="E8" s="12"/>
      <c r="F8" s="12"/>
      <c r="G8" s="12"/>
      <c r="H8" s="12"/>
      <c r="I8" s="12"/>
      <c r="J8" s="12"/>
      <c r="K8" s="12"/>
      <c r="L8" s="12"/>
      <c r="M8" s="12"/>
      <c r="N8" s="12"/>
    </row>
    <row r="9" spans="1:14" x14ac:dyDescent="0.3">
      <c r="A9" s="12"/>
      <c r="B9" s="12"/>
      <c r="C9" s="12"/>
      <c r="D9" s="12"/>
      <c r="E9" s="12"/>
      <c r="F9" s="12"/>
      <c r="G9" s="12"/>
      <c r="H9" s="12"/>
      <c r="I9" s="12"/>
      <c r="J9" s="12"/>
      <c r="K9" s="12"/>
      <c r="L9" s="12"/>
      <c r="M9" s="12"/>
      <c r="N9" s="12"/>
    </row>
    <row r="10" spans="1:14" x14ac:dyDescent="0.3">
      <c r="A10" s="12"/>
      <c r="B10" s="12"/>
      <c r="C10" s="12"/>
      <c r="D10" s="12"/>
      <c r="E10" s="12"/>
      <c r="F10" s="12"/>
      <c r="G10" s="12"/>
      <c r="H10" s="12"/>
      <c r="I10" s="12"/>
      <c r="J10" s="12"/>
      <c r="K10" s="12"/>
      <c r="L10" s="12"/>
      <c r="M10" s="12"/>
      <c r="N10" s="12"/>
    </row>
    <row r="11" spans="1:14" x14ac:dyDescent="0.3">
      <c r="A11" s="12"/>
      <c r="B11" s="12"/>
      <c r="C11" s="12"/>
      <c r="D11" s="12"/>
      <c r="E11" s="12"/>
      <c r="F11" s="12"/>
      <c r="G11" s="12"/>
      <c r="H11" s="12"/>
      <c r="I11" s="12"/>
      <c r="J11" s="12"/>
      <c r="K11" s="12"/>
      <c r="L11" s="12"/>
      <c r="M11" s="12"/>
      <c r="N11" s="12"/>
    </row>
    <row r="12" spans="1:14" x14ac:dyDescent="0.3">
      <c r="A12" s="12"/>
      <c r="B12" s="12"/>
      <c r="C12" s="12"/>
      <c r="D12" s="12"/>
      <c r="E12" s="12"/>
      <c r="F12" s="12"/>
      <c r="G12" s="12"/>
      <c r="H12" s="12"/>
      <c r="I12" s="12"/>
      <c r="J12" s="12"/>
      <c r="K12" s="12"/>
      <c r="L12" s="12"/>
      <c r="M12" s="12"/>
      <c r="N12" s="12"/>
    </row>
    <row r="13" spans="1:14" x14ac:dyDescent="0.3">
      <c r="A13" s="12"/>
      <c r="B13" s="12"/>
      <c r="C13" s="12"/>
      <c r="D13" s="12"/>
      <c r="E13" s="12"/>
      <c r="F13" s="12"/>
      <c r="G13" s="12"/>
      <c r="H13" s="12"/>
      <c r="I13" s="12"/>
      <c r="J13" s="12"/>
      <c r="K13" s="12"/>
      <c r="L13" s="12"/>
      <c r="M13" s="12"/>
      <c r="N13" s="12"/>
    </row>
    <row r="14" spans="1:14" x14ac:dyDescent="0.3">
      <c r="A14" s="12"/>
      <c r="B14" s="12"/>
      <c r="C14" s="12"/>
      <c r="D14" s="12"/>
      <c r="E14" s="12"/>
      <c r="F14" s="12"/>
      <c r="G14" s="12"/>
      <c r="H14" s="12"/>
      <c r="I14" s="12"/>
      <c r="J14" s="12"/>
      <c r="K14" s="12"/>
      <c r="L14" s="12"/>
      <c r="M14" s="12"/>
      <c r="N14" s="12"/>
    </row>
    <row r="15" spans="1:14" x14ac:dyDescent="0.3">
      <c r="A15" s="12"/>
      <c r="B15" s="12"/>
      <c r="C15" s="12"/>
      <c r="D15" s="12"/>
      <c r="E15" s="12"/>
      <c r="F15" s="12"/>
      <c r="G15" s="12"/>
      <c r="H15" s="12"/>
      <c r="I15" s="12"/>
      <c r="J15" s="12"/>
      <c r="K15" s="12"/>
      <c r="L15" s="12"/>
      <c r="M15" s="12"/>
      <c r="N15" s="12"/>
    </row>
    <row r="16" spans="1:14" x14ac:dyDescent="0.3">
      <c r="A16" s="12"/>
      <c r="B16" s="12"/>
      <c r="C16" s="12"/>
      <c r="D16" s="12"/>
      <c r="E16" s="12"/>
      <c r="F16" s="12"/>
      <c r="G16" s="12"/>
      <c r="H16" s="12"/>
      <c r="I16" s="12"/>
      <c r="J16" s="12"/>
      <c r="K16" s="12"/>
      <c r="L16" s="12"/>
      <c r="M16" s="12"/>
      <c r="N16" s="12"/>
    </row>
    <row r="17" spans="1:14" x14ac:dyDescent="0.3">
      <c r="A17" s="12"/>
      <c r="B17" s="12"/>
      <c r="C17" s="12"/>
      <c r="D17" s="12"/>
      <c r="E17" s="12"/>
      <c r="F17" s="12"/>
      <c r="G17" s="12"/>
      <c r="H17" s="12"/>
      <c r="I17" s="12"/>
      <c r="J17" s="12"/>
      <c r="K17" s="12"/>
      <c r="L17" s="12"/>
      <c r="M17" s="12"/>
      <c r="N17" s="12"/>
    </row>
    <row r="18" spans="1:14" x14ac:dyDescent="0.3">
      <c r="A18" s="12"/>
      <c r="B18" s="12"/>
      <c r="C18" s="12"/>
      <c r="D18" s="12"/>
      <c r="E18" s="12"/>
      <c r="F18" s="12"/>
      <c r="G18" s="12"/>
      <c r="H18" s="12"/>
      <c r="I18" s="12"/>
      <c r="J18" s="12"/>
      <c r="K18" s="12"/>
      <c r="L18" s="12"/>
      <c r="M18" s="12"/>
      <c r="N18" s="12"/>
    </row>
    <row r="19" spans="1:14" x14ac:dyDescent="0.3">
      <c r="A19" s="12"/>
      <c r="B19" s="12"/>
      <c r="C19" s="12"/>
      <c r="D19" s="12"/>
      <c r="E19" s="12"/>
      <c r="F19" s="12"/>
      <c r="G19" s="12"/>
      <c r="H19" s="12"/>
      <c r="I19" s="12"/>
      <c r="J19" s="12"/>
      <c r="K19" s="12"/>
      <c r="L19" s="12"/>
      <c r="M19" s="12"/>
      <c r="N19" s="12"/>
    </row>
    <row r="20" spans="1:14" x14ac:dyDescent="0.3">
      <c r="A20" s="12"/>
      <c r="B20" s="12"/>
      <c r="C20" s="12"/>
      <c r="D20" s="12"/>
      <c r="E20" s="12"/>
      <c r="F20" s="12"/>
      <c r="G20" s="12"/>
      <c r="H20" s="12"/>
      <c r="I20" s="12"/>
      <c r="J20" s="12"/>
      <c r="K20" s="12"/>
      <c r="L20" s="12"/>
      <c r="M20" s="12"/>
      <c r="N20" s="12"/>
    </row>
    <row r="21" spans="1:14" x14ac:dyDescent="0.3">
      <c r="A21" s="12"/>
      <c r="B21" s="12"/>
      <c r="C21" s="12"/>
      <c r="D21" s="12"/>
      <c r="E21" s="12"/>
      <c r="F21" s="12"/>
      <c r="G21" s="12"/>
      <c r="H21" s="12"/>
      <c r="I21" s="12"/>
      <c r="J21" s="12"/>
      <c r="K21" s="12"/>
      <c r="L21" s="12"/>
      <c r="M21" s="12"/>
      <c r="N21" s="12"/>
    </row>
    <row r="22" spans="1:14" x14ac:dyDescent="0.3">
      <c r="A22" s="12"/>
      <c r="B22" s="12"/>
      <c r="C22" s="12"/>
      <c r="D22" s="12"/>
      <c r="E22" s="12"/>
      <c r="F22" s="12"/>
      <c r="G22" s="12"/>
      <c r="H22" s="12"/>
      <c r="I22" s="12"/>
      <c r="J22" s="12"/>
      <c r="K22" s="12"/>
      <c r="L22" s="12"/>
      <c r="M22" s="12"/>
      <c r="N22" s="12"/>
    </row>
    <row r="23" spans="1:14" x14ac:dyDescent="0.3">
      <c r="A23" s="12"/>
      <c r="B23" s="12"/>
      <c r="C23" s="12"/>
      <c r="D23" s="12"/>
      <c r="E23" s="12"/>
      <c r="F23" s="12"/>
      <c r="G23" s="12"/>
      <c r="H23" s="12"/>
      <c r="I23" s="12"/>
      <c r="J23" s="12"/>
      <c r="K23" s="12"/>
      <c r="L23" s="12"/>
      <c r="M23" s="12"/>
      <c r="N23" s="12"/>
    </row>
    <row r="24" spans="1:14" x14ac:dyDescent="0.3">
      <c r="A24" s="12"/>
      <c r="B24" s="12"/>
      <c r="C24" s="12"/>
      <c r="D24" s="12"/>
      <c r="E24" s="12"/>
      <c r="F24" s="12"/>
      <c r="G24" s="12"/>
      <c r="H24" s="12"/>
      <c r="I24" s="12"/>
      <c r="J24" s="12"/>
      <c r="K24" s="12"/>
      <c r="L24" s="12"/>
      <c r="M24" s="12"/>
      <c r="N24" s="12"/>
    </row>
    <row r="25" spans="1:14" x14ac:dyDescent="0.3">
      <c r="A25" s="12"/>
      <c r="B25" s="12"/>
      <c r="C25" s="12"/>
      <c r="D25" s="12"/>
      <c r="E25" s="12"/>
      <c r="F25" s="12"/>
      <c r="G25" s="12"/>
      <c r="H25" s="12"/>
      <c r="I25" s="12"/>
      <c r="J25" s="12"/>
      <c r="K25" s="12"/>
      <c r="L25" s="12"/>
      <c r="M25" s="12"/>
      <c r="N25" s="12"/>
    </row>
    <row r="26" spans="1:14" x14ac:dyDescent="0.3">
      <c r="A26" s="12"/>
      <c r="B26" s="12"/>
      <c r="C26" s="12"/>
      <c r="D26" s="12"/>
      <c r="E26" s="12"/>
      <c r="F26" s="12"/>
      <c r="G26" s="12"/>
      <c r="H26" s="12"/>
      <c r="I26" s="12"/>
      <c r="J26" s="12"/>
      <c r="K26" s="12"/>
      <c r="L26" s="12"/>
      <c r="M26" s="12"/>
      <c r="N26" s="12"/>
    </row>
    <row r="27" spans="1:14" x14ac:dyDescent="0.3">
      <c r="A27" s="12"/>
      <c r="B27" s="12"/>
      <c r="C27" s="12"/>
      <c r="D27" s="12"/>
      <c r="E27" s="12"/>
      <c r="F27" s="12"/>
      <c r="G27" s="12"/>
      <c r="H27" s="12"/>
      <c r="I27" s="12"/>
      <c r="J27" s="12"/>
      <c r="K27" s="12"/>
      <c r="L27" s="12"/>
      <c r="M27" s="12"/>
      <c r="N27" s="12"/>
    </row>
    <row r="28" spans="1:14" x14ac:dyDescent="0.3">
      <c r="A28" s="12"/>
      <c r="B28" s="12"/>
      <c r="C28" s="12"/>
      <c r="D28" s="12"/>
      <c r="E28" s="12"/>
      <c r="F28" s="12"/>
      <c r="G28" s="12"/>
      <c r="H28" s="12"/>
      <c r="I28" s="12"/>
      <c r="J28" s="12"/>
      <c r="K28" s="12"/>
      <c r="L28" s="12"/>
      <c r="M28" s="12"/>
      <c r="N28" s="12"/>
    </row>
    <row r="29" spans="1:14" x14ac:dyDescent="0.3">
      <c r="A29" s="12"/>
      <c r="B29" s="12"/>
      <c r="C29" s="12"/>
      <c r="D29" s="12"/>
      <c r="E29" s="12"/>
      <c r="F29" s="12"/>
      <c r="G29" s="12"/>
      <c r="H29" s="12"/>
      <c r="I29" s="12"/>
      <c r="J29" s="12"/>
      <c r="K29" s="12"/>
      <c r="L29" s="12"/>
      <c r="M29" s="12"/>
      <c r="N29" s="12"/>
    </row>
    <row r="30" spans="1:14" x14ac:dyDescent="0.3">
      <c r="A30" s="12"/>
      <c r="B30" s="12"/>
      <c r="C30" s="12"/>
      <c r="D30" s="12"/>
      <c r="E30" s="12"/>
      <c r="F30" s="12"/>
      <c r="G30" s="12"/>
      <c r="H30" s="12"/>
      <c r="I30" s="12"/>
      <c r="J30" s="12"/>
      <c r="K30" s="12"/>
      <c r="L30" s="12"/>
      <c r="M30" s="12"/>
      <c r="N30" s="12"/>
    </row>
    <row r="31" spans="1:14" x14ac:dyDescent="0.3">
      <c r="A31" s="12"/>
      <c r="B31" s="12"/>
      <c r="C31" s="12"/>
      <c r="D31" s="12"/>
      <c r="E31" s="12"/>
      <c r="F31" s="12"/>
      <c r="G31" s="12"/>
      <c r="H31" s="12"/>
      <c r="I31" s="12"/>
      <c r="J31" s="12"/>
      <c r="K31" s="12"/>
      <c r="L31" s="12"/>
      <c r="M31" s="12"/>
      <c r="N31" s="12"/>
    </row>
    <row r="32" spans="1:14" x14ac:dyDescent="0.3">
      <c r="A32" s="12"/>
      <c r="B32" s="12"/>
      <c r="C32" s="12"/>
      <c r="D32" s="12"/>
      <c r="E32" s="12"/>
      <c r="F32" s="12"/>
      <c r="G32" s="12"/>
      <c r="H32" s="12"/>
      <c r="I32" s="12"/>
      <c r="J32" s="12"/>
      <c r="K32" s="12"/>
      <c r="L32" s="12"/>
      <c r="M32" s="12"/>
      <c r="N32" s="12"/>
    </row>
    <row r="33" spans="1:14" x14ac:dyDescent="0.3">
      <c r="A33" s="12"/>
      <c r="B33" s="12"/>
      <c r="C33" s="12"/>
      <c r="D33" s="12"/>
      <c r="E33" s="12"/>
      <c r="F33" s="12"/>
      <c r="G33" s="12"/>
      <c r="H33" s="12"/>
      <c r="I33" s="12"/>
      <c r="J33" s="12"/>
      <c r="K33" s="12"/>
      <c r="L33" s="12"/>
      <c r="M33" s="12"/>
      <c r="N33" s="12"/>
    </row>
    <row r="34" spans="1:14" x14ac:dyDescent="0.3">
      <c r="A34" s="12"/>
      <c r="B34" s="12"/>
      <c r="C34" s="12"/>
      <c r="D34" s="12"/>
      <c r="E34" s="12"/>
      <c r="F34" s="12"/>
      <c r="G34" s="12"/>
      <c r="H34" s="12"/>
      <c r="I34" s="12"/>
      <c r="J34" s="12"/>
      <c r="K34" s="12"/>
      <c r="L34" s="12"/>
      <c r="M34" s="12"/>
      <c r="N34" s="12"/>
    </row>
    <row r="35" spans="1:14" x14ac:dyDescent="0.3">
      <c r="A35" s="12"/>
      <c r="B35" s="12"/>
      <c r="C35" s="12"/>
      <c r="D35" s="12"/>
      <c r="E35" s="12"/>
      <c r="F35" s="12"/>
      <c r="G35" s="12"/>
      <c r="H35" s="12"/>
      <c r="I35" s="12"/>
      <c r="J35" s="12"/>
      <c r="K35" s="12"/>
      <c r="L35" s="12"/>
      <c r="M35" s="12"/>
      <c r="N35" s="12"/>
    </row>
    <row r="36" spans="1:14" x14ac:dyDescent="0.3">
      <c r="A36" s="12"/>
      <c r="B36" s="12"/>
      <c r="C36" s="12"/>
      <c r="D36" s="12"/>
      <c r="E36" s="12"/>
      <c r="F36" s="12"/>
      <c r="G36" s="12"/>
      <c r="H36" s="12"/>
      <c r="I36" s="12"/>
      <c r="J36" s="12"/>
      <c r="K36" s="12"/>
      <c r="L36" s="12"/>
      <c r="M36" s="12"/>
      <c r="N36" s="12"/>
    </row>
    <row r="37" spans="1:14" x14ac:dyDescent="0.3">
      <c r="A37" s="12"/>
      <c r="B37" s="12"/>
      <c r="C37" s="12"/>
      <c r="D37" s="12"/>
      <c r="E37" s="12"/>
      <c r="F37" s="12"/>
      <c r="G37" s="12"/>
      <c r="H37" s="12"/>
      <c r="I37" s="12"/>
      <c r="J37" s="12"/>
      <c r="K37" s="12"/>
      <c r="L37" s="12"/>
      <c r="M37" s="12"/>
      <c r="N37" s="12"/>
    </row>
    <row r="38" spans="1:14" x14ac:dyDescent="0.3">
      <c r="A38" s="12"/>
      <c r="B38" s="12"/>
      <c r="C38" s="12"/>
      <c r="D38" s="12"/>
      <c r="E38" s="12"/>
      <c r="F38" s="12"/>
      <c r="G38" s="12"/>
      <c r="H38" s="12"/>
      <c r="I38" s="12"/>
      <c r="J38" s="12"/>
      <c r="K38" s="12"/>
      <c r="L38" s="12"/>
      <c r="M38" s="12"/>
      <c r="N38" s="12"/>
    </row>
    <row r="39" spans="1:14" x14ac:dyDescent="0.3">
      <c r="A39" s="12"/>
      <c r="B39" s="12"/>
      <c r="C39" s="12"/>
      <c r="D39" s="12"/>
      <c r="E39" s="12"/>
      <c r="F39" s="12"/>
      <c r="G39" s="12"/>
      <c r="H39" s="12"/>
      <c r="I39" s="12"/>
      <c r="J39" s="12"/>
      <c r="K39" s="12"/>
      <c r="L39" s="12"/>
      <c r="M39" s="12"/>
      <c r="N39" s="12"/>
    </row>
    <row r="40" spans="1:14" x14ac:dyDescent="0.3">
      <c r="A40" s="12"/>
      <c r="B40" s="12"/>
      <c r="C40" s="12"/>
      <c r="D40" s="12"/>
      <c r="E40" s="12"/>
      <c r="F40" s="12"/>
      <c r="G40" s="12"/>
      <c r="H40" s="12"/>
      <c r="I40" s="12"/>
      <c r="J40" s="12"/>
      <c r="K40" s="12"/>
      <c r="L40" s="12"/>
      <c r="M40" s="12"/>
      <c r="N40" s="12"/>
    </row>
    <row r="41" spans="1:14" x14ac:dyDescent="0.3">
      <c r="A41" s="12"/>
      <c r="B41" s="12"/>
      <c r="C41" s="12"/>
      <c r="D41" s="12"/>
      <c r="E41" s="12"/>
      <c r="F41" s="12"/>
      <c r="G41" s="12"/>
      <c r="H41" s="12"/>
      <c r="I41" s="12"/>
      <c r="J41" s="12"/>
      <c r="K41" s="12"/>
      <c r="L41" s="12"/>
      <c r="M41" s="12"/>
      <c r="N41" s="12"/>
    </row>
    <row r="42" spans="1:14" x14ac:dyDescent="0.3">
      <c r="A42" s="12"/>
      <c r="B42" s="12"/>
      <c r="C42" s="12"/>
      <c r="D42" s="12"/>
      <c r="E42" s="12"/>
      <c r="F42" s="12"/>
      <c r="G42" s="12"/>
      <c r="H42" s="12"/>
      <c r="I42" s="12"/>
      <c r="J42" s="12"/>
      <c r="K42" s="12"/>
      <c r="L42" s="12"/>
      <c r="M42" s="12"/>
      <c r="N42" s="12"/>
    </row>
    <row r="43" spans="1:14" x14ac:dyDescent="0.3">
      <c r="A43" s="12"/>
      <c r="B43" s="12"/>
      <c r="C43" s="12"/>
      <c r="D43" s="12"/>
      <c r="E43" s="12"/>
      <c r="F43" s="12"/>
      <c r="G43" s="12"/>
      <c r="H43" s="12"/>
      <c r="I43" s="12"/>
      <c r="J43" s="12"/>
      <c r="K43" s="12"/>
      <c r="L43" s="12"/>
      <c r="M43" s="12"/>
      <c r="N43" s="12"/>
    </row>
    <row r="44" spans="1:14" x14ac:dyDescent="0.3">
      <c r="A44" s="12"/>
      <c r="B44" s="12"/>
      <c r="C44" s="12"/>
      <c r="D44" s="12"/>
      <c r="E44" s="12"/>
      <c r="F44" s="12"/>
      <c r="G44" s="12"/>
      <c r="H44" s="12"/>
      <c r="I44" s="12"/>
      <c r="J44" s="12"/>
      <c r="K44" s="12"/>
      <c r="L44" s="12"/>
      <c r="M44" s="12"/>
      <c r="N44" s="12"/>
    </row>
    <row r="45" spans="1:14" x14ac:dyDescent="0.3">
      <c r="A45" s="12"/>
      <c r="B45" s="12"/>
      <c r="C45" s="12"/>
      <c r="D45" s="12"/>
      <c r="E45" s="12"/>
      <c r="F45" s="12"/>
      <c r="G45" s="12"/>
      <c r="H45" s="12"/>
      <c r="I45" s="12"/>
      <c r="J45" s="12"/>
      <c r="K45" s="12"/>
      <c r="L45" s="12"/>
      <c r="M45" s="12"/>
      <c r="N45" s="12"/>
    </row>
    <row r="46" spans="1:14" x14ac:dyDescent="0.3">
      <c r="A46" s="12"/>
      <c r="B46" s="12"/>
      <c r="C46" s="12"/>
      <c r="D46" s="12"/>
      <c r="E46" s="12"/>
      <c r="F46" s="12"/>
      <c r="G46" s="12"/>
      <c r="H46" s="12"/>
      <c r="I46" s="12"/>
      <c r="J46" s="12"/>
      <c r="K46" s="12"/>
      <c r="L46" s="12"/>
      <c r="M46" s="12"/>
      <c r="N46" s="12"/>
    </row>
    <row r="47" spans="1:14" x14ac:dyDescent="0.3">
      <c r="A47" s="12"/>
      <c r="B47" s="12"/>
      <c r="C47" s="12"/>
      <c r="D47" s="12"/>
      <c r="E47" s="12"/>
      <c r="F47" s="12"/>
      <c r="G47" s="12"/>
      <c r="H47" s="12"/>
      <c r="I47" s="12"/>
      <c r="J47" s="12"/>
      <c r="K47" s="12"/>
      <c r="L47" s="12"/>
      <c r="M47" s="12"/>
      <c r="N47" s="12"/>
    </row>
    <row r="48" spans="1:14" x14ac:dyDescent="0.3">
      <c r="A48" s="12"/>
      <c r="B48" s="12"/>
      <c r="C48" s="12"/>
      <c r="D48" s="12"/>
      <c r="E48" s="12"/>
      <c r="F48" s="12"/>
      <c r="G48" s="12"/>
      <c r="H48" s="12"/>
      <c r="I48" s="12"/>
      <c r="J48" s="12"/>
      <c r="K48" s="12"/>
      <c r="L48" s="12"/>
      <c r="M48" s="12"/>
      <c r="N48" s="12"/>
    </row>
    <row r="49" spans="1:14" x14ac:dyDescent="0.3">
      <c r="A49" s="12"/>
      <c r="B49" s="12"/>
      <c r="C49" s="12"/>
      <c r="D49" s="12"/>
      <c r="E49" s="12"/>
      <c r="F49" s="12"/>
      <c r="G49" s="12"/>
      <c r="H49" s="12"/>
      <c r="I49" s="12"/>
      <c r="J49" s="12"/>
      <c r="K49" s="12"/>
      <c r="L49" s="12"/>
      <c r="M49" s="12"/>
      <c r="N49" s="12"/>
    </row>
    <row r="50" spans="1:14" x14ac:dyDescent="0.3">
      <c r="A50" s="12"/>
      <c r="B50" s="12"/>
      <c r="C50" s="12"/>
      <c r="D50" s="12"/>
      <c r="E50" s="12"/>
      <c r="F50" s="12"/>
      <c r="G50" s="12"/>
      <c r="H50" s="12"/>
      <c r="I50" s="12"/>
      <c r="J50" s="12"/>
      <c r="K50" s="12"/>
      <c r="L50" s="12"/>
      <c r="M50" s="12"/>
      <c r="N50" s="12"/>
    </row>
    <row r="51" spans="1:14" x14ac:dyDescent="0.3">
      <c r="A51" s="12"/>
      <c r="B51" s="12"/>
      <c r="C51" s="12"/>
      <c r="D51" s="12"/>
      <c r="E51" s="12"/>
      <c r="F51" s="12"/>
      <c r="G51" s="12"/>
      <c r="H51" s="12"/>
      <c r="I51" s="12"/>
      <c r="J51" s="12"/>
      <c r="K51" s="12"/>
      <c r="L51" s="12"/>
      <c r="M51" s="12"/>
      <c r="N51" s="12"/>
    </row>
    <row r="52" spans="1:14" x14ac:dyDescent="0.3">
      <c r="A52" s="12"/>
      <c r="B52" s="12"/>
      <c r="C52" s="12"/>
      <c r="D52" s="12"/>
      <c r="E52" s="12"/>
      <c r="F52" s="12"/>
      <c r="G52" s="12"/>
      <c r="H52" s="12"/>
      <c r="I52" s="12"/>
      <c r="J52" s="12"/>
      <c r="K52" s="12"/>
      <c r="L52" s="12"/>
      <c r="M52" s="12"/>
      <c r="N52" s="12"/>
    </row>
    <row r="53" spans="1:14" x14ac:dyDescent="0.3">
      <c r="A53" s="12"/>
      <c r="B53" s="12"/>
      <c r="C53" s="12"/>
      <c r="D53" s="12"/>
      <c r="E53" s="12"/>
      <c r="F53" s="12"/>
      <c r="G53" s="12"/>
      <c r="H53" s="12"/>
      <c r="I53" s="12"/>
      <c r="J53" s="12"/>
      <c r="K53" s="12"/>
      <c r="L53" s="12"/>
      <c r="M53" s="12"/>
      <c r="N53" s="12"/>
    </row>
    <row r="54" spans="1:14" x14ac:dyDescent="0.3">
      <c r="A54" s="12"/>
      <c r="B54" s="12"/>
      <c r="C54" s="12"/>
      <c r="D54" s="12"/>
      <c r="E54" s="12"/>
      <c r="F54" s="12"/>
      <c r="G54" s="12"/>
      <c r="H54" s="12"/>
      <c r="I54" s="12"/>
      <c r="J54" s="12"/>
      <c r="K54" s="12"/>
      <c r="L54" s="12"/>
      <c r="M54" s="12"/>
      <c r="N54" s="12"/>
    </row>
    <row r="55" spans="1:14" x14ac:dyDescent="0.3">
      <c r="A55" s="12"/>
      <c r="B55" s="12"/>
      <c r="C55" s="12"/>
      <c r="D55" s="12"/>
      <c r="E55" s="12"/>
      <c r="F55" s="12"/>
      <c r="G55" s="12"/>
      <c r="H55" s="12"/>
      <c r="I55" s="12"/>
      <c r="J55" s="12"/>
      <c r="K55" s="12"/>
      <c r="L55" s="12"/>
      <c r="M55" s="12"/>
      <c r="N55" s="12"/>
    </row>
    <row r="56" spans="1:14" x14ac:dyDescent="0.3">
      <c r="A56" s="12"/>
      <c r="B56" s="12"/>
      <c r="C56" s="12"/>
      <c r="D56" s="12"/>
      <c r="E56" s="12"/>
      <c r="F56" s="12"/>
      <c r="G56" s="12"/>
      <c r="H56" s="12"/>
      <c r="I56" s="12"/>
      <c r="J56" s="12"/>
      <c r="K56" s="12"/>
      <c r="L56" s="12"/>
      <c r="M56" s="12"/>
      <c r="N56" s="12"/>
    </row>
    <row r="57" spans="1:14" x14ac:dyDescent="0.3">
      <c r="A57" s="12"/>
      <c r="B57" s="12"/>
      <c r="C57" s="12"/>
      <c r="D57" s="12"/>
      <c r="E57" s="12"/>
      <c r="F57" s="12"/>
      <c r="G57" s="12"/>
      <c r="H57" s="12"/>
      <c r="I57" s="12"/>
      <c r="J57" s="12"/>
      <c r="K57" s="12"/>
      <c r="L57" s="12"/>
      <c r="M57" s="12"/>
      <c r="N57" s="12"/>
    </row>
    <row r="58" spans="1:14" x14ac:dyDescent="0.3">
      <c r="A58" s="12"/>
      <c r="B58" s="12"/>
      <c r="C58" s="12"/>
      <c r="D58" s="12"/>
      <c r="E58" s="12"/>
      <c r="F58" s="12"/>
      <c r="G58" s="12"/>
      <c r="H58" s="12"/>
      <c r="I58" s="12"/>
      <c r="J58" s="12"/>
      <c r="K58" s="12"/>
      <c r="L58" s="12"/>
      <c r="M58" s="12"/>
      <c r="N58" s="12"/>
    </row>
    <row r="59" spans="1:14" x14ac:dyDescent="0.3">
      <c r="A59" s="12"/>
      <c r="B59" s="12"/>
      <c r="C59" s="12"/>
      <c r="D59" s="12"/>
      <c r="E59" s="12"/>
      <c r="F59" s="12"/>
      <c r="G59" s="12"/>
      <c r="H59" s="12"/>
      <c r="I59" s="12"/>
      <c r="J59" s="12"/>
      <c r="K59" s="12"/>
      <c r="L59" s="12"/>
      <c r="M59" s="12"/>
      <c r="N59" s="12"/>
    </row>
    <row r="60" spans="1:14" x14ac:dyDescent="0.3">
      <c r="A60" s="12"/>
      <c r="B60" s="12"/>
      <c r="C60" s="12"/>
      <c r="D60" s="12"/>
      <c r="E60" s="12"/>
      <c r="F60" s="12"/>
      <c r="G60" s="12"/>
      <c r="H60" s="12"/>
      <c r="I60" s="12"/>
      <c r="J60" s="12"/>
      <c r="K60" s="12"/>
      <c r="L60" s="12"/>
      <c r="M60" s="12"/>
      <c r="N60" s="12"/>
    </row>
    <row r="61" spans="1:14" x14ac:dyDescent="0.3">
      <c r="A61" s="12"/>
      <c r="B61" s="12"/>
      <c r="C61" s="12"/>
      <c r="D61" s="12"/>
      <c r="E61" s="12"/>
      <c r="F61" s="12"/>
      <c r="G61" s="12"/>
      <c r="H61" s="12"/>
      <c r="I61" s="12"/>
      <c r="J61" s="12"/>
      <c r="K61" s="12"/>
      <c r="L61" s="12"/>
      <c r="M61" s="12"/>
      <c r="N61" s="12"/>
    </row>
    <row r="62" spans="1:14" x14ac:dyDescent="0.3">
      <c r="A62" s="12"/>
      <c r="B62" s="12"/>
      <c r="C62" s="12"/>
      <c r="D62" s="12"/>
      <c r="E62" s="12"/>
      <c r="F62" s="12"/>
      <c r="G62" s="12"/>
      <c r="H62" s="12"/>
      <c r="I62" s="12"/>
      <c r="J62" s="12"/>
      <c r="K62" s="12"/>
      <c r="L62" s="12"/>
      <c r="M62" s="12"/>
      <c r="N62" s="12"/>
    </row>
    <row r="63" spans="1:14" x14ac:dyDescent="0.3">
      <c r="A63" s="12"/>
      <c r="B63" s="12"/>
      <c r="C63" s="12"/>
      <c r="D63" s="12"/>
      <c r="E63" s="12"/>
      <c r="F63" s="12"/>
      <c r="G63" s="12"/>
      <c r="H63" s="12"/>
      <c r="I63" s="12"/>
      <c r="J63" s="12"/>
      <c r="K63" s="12"/>
      <c r="L63" s="12"/>
      <c r="M63" s="12"/>
      <c r="N63" s="12"/>
    </row>
    <row r="64" spans="1:14" x14ac:dyDescent="0.3">
      <c r="A64" s="12"/>
      <c r="B64" s="12"/>
      <c r="C64" s="12"/>
      <c r="D64" s="12"/>
      <c r="E64" s="12"/>
      <c r="F64" s="12"/>
      <c r="G64" s="12"/>
      <c r="H64" s="12"/>
      <c r="I64" s="12"/>
      <c r="J64" s="12"/>
      <c r="K64" s="12"/>
      <c r="L64" s="12"/>
      <c r="M64" s="12"/>
      <c r="N64" s="12"/>
    </row>
    <row r="65" spans="1:14" x14ac:dyDescent="0.3">
      <c r="A65" s="12"/>
      <c r="B65" s="12"/>
      <c r="C65" s="12"/>
      <c r="D65" s="12"/>
      <c r="E65" s="12"/>
      <c r="F65" s="12"/>
      <c r="G65" s="12"/>
      <c r="H65" s="12"/>
      <c r="I65" s="12"/>
      <c r="J65" s="12"/>
      <c r="K65" s="12"/>
      <c r="L65" s="12"/>
      <c r="M65" s="12"/>
      <c r="N65" s="12"/>
    </row>
    <row r="66" spans="1:14" x14ac:dyDescent="0.3">
      <c r="A66" s="12"/>
      <c r="B66" s="12"/>
      <c r="C66" s="12"/>
      <c r="D66" s="12"/>
      <c r="E66" s="12"/>
      <c r="F66" s="12"/>
      <c r="G66" s="12"/>
      <c r="H66" s="12"/>
      <c r="I66" s="12"/>
      <c r="J66" s="12"/>
      <c r="K66" s="12"/>
      <c r="L66" s="12"/>
      <c r="M66" s="12"/>
      <c r="N66" s="12"/>
    </row>
    <row r="67" spans="1:14" x14ac:dyDescent="0.3">
      <c r="A67" s="12"/>
      <c r="B67" s="12"/>
      <c r="C67" s="12"/>
      <c r="D67" s="12"/>
      <c r="E67" s="12"/>
      <c r="F67" s="12"/>
      <c r="G67" s="12"/>
      <c r="H67" s="12"/>
      <c r="I67" s="12"/>
      <c r="J67" s="12"/>
      <c r="K67" s="12"/>
      <c r="L67" s="12"/>
      <c r="M67" s="12"/>
      <c r="N67" s="12"/>
    </row>
    <row r="68" spans="1:14" x14ac:dyDescent="0.3">
      <c r="A68" s="17"/>
      <c r="B68" s="17"/>
      <c r="C68" s="17"/>
      <c r="D68" s="17"/>
      <c r="E68" s="17"/>
      <c r="F68" s="17"/>
      <c r="G68" s="17"/>
      <c r="H68" s="17"/>
      <c r="I68" s="17"/>
      <c r="J68" s="17"/>
      <c r="K68" s="17"/>
      <c r="L68" s="17"/>
      <c r="M68" s="17"/>
      <c r="N68" s="17"/>
    </row>
    <row r="69" spans="1:14" x14ac:dyDescent="0.3">
      <c r="A69" s="17"/>
      <c r="B69" s="17"/>
      <c r="C69" s="17"/>
      <c r="D69" s="17"/>
      <c r="E69" s="17"/>
      <c r="F69" s="17"/>
      <c r="G69" s="17"/>
      <c r="H69" s="17"/>
      <c r="I69" s="17"/>
      <c r="J69" s="17"/>
      <c r="K69" s="17"/>
      <c r="L69" s="17"/>
      <c r="M69" s="17"/>
      <c r="N69" s="17"/>
    </row>
    <row r="70" spans="1:14" x14ac:dyDescent="0.3">
      <c r="A70" s="17"/>
      <c r="B70" s="17"/>
      <c r="C70" s="17"/>
      <c r="D70" s="17"/>
      <c r="E70" s="17"/>
      <c r="F70" s="17"/>
      <c r="G70" s="17"/>
      <c r="H70" s="17"/>
      <c r="I70" s="17"/>
      <c r="J70" s="17"/>
      <c r="K70" s="17"/>
      <c r="L70" s="17"/>
      <c r="M70" s="17"/>
      <c r="N70" s="17"/>
    </row>
    <row r="71" spans="1:14" ht="16.5" customHeight="1" x14ac:dyDescent="0.3">
      <c r="A71" s="17"/>
      <c r="B71" s="17"/>
      <c r="C71" s="17"/>
      <c r="D71" s="17"/>
      <c r="E71" s="17"/>
      <c r="F71" s="17"/>
      <c r="G71" s="17"/>
      <c r="H71" s="17"/>
      <c r="I71" s="17"/>
      <c r="J71" s="17"/>
      <c r="K71" s="17"/>
      <c r="L71" s="17"/>
      <c r="M71" s="17"/>
      <c r="N71" s="17"/>
    </row>
    <row r="72" spans="1:14" x14ac:dyDescent="0.3">
      <c r="A72" s="17"/>
      <c r="B72" s="17"/>
      <c r="C72" s="17"/>
      <c r="D72" s="17"/>
      <c r="E72" s="17"/>
      <c r="F72" s="17"/>
      <c r="G72" s="17"/>
      <c r="H72" s="17"/>
      <c r="I72" s="17"/>
      <c r="J72" s="17"/>
      <c r="K72" s="17"/>
      <c r="L72" s="17"/>
      <c r="M72" s="17"/>
      <c r="N72" s="17"/>
    </row>
    <row r="73" spans="1:14" x14ac:dyDescent="0.3">
      <c r="A73" s="17"/>
      <c r="B73" s="17"/>
      <c r="C73" s="17"/>
      <c r="D73" s="17"/>
      <c r="E73" s="17"/>
      <c r="F73" s="17"/>
      <c r="G73" s="17"/>
      <c r="H73" s="17"/>
      <c r="I73" s="17"/>
      <c r="J73" s="17"/>
      <c r="K73" s="17"/>
      <c r="L73" s="17"/>
      <c r="M73" s="17"/>
      <c r="N73" s="17"/>
    </row>
    <row r="74" spans="1:14" ht="27.6" customHeight="1" x14ac:dyDescent="0.4">
      <c r="A74" s="17"/>
      <c r="B74" s="217" t="s">
        <v>4980</v>
      </c>
      <c r="C74" s="17"/>
      <c r="D74" s="17"/>
      <c r="E74" s="17"/>
      <c r="F74" s="17"/>
      <c r="G74" s="17"/>
      <c r="H74" s="17"/>
      <c r="I74" s="17"/>
      <c r="J74" s="17"/>
      <c r="K74" s="17"/>
      <c r="L74" s="17"/>
      <c r="M74" s="17"/>
      <c r="N74" s="17"/>
    </row>
    <row r="75" spans="1:14" x14ac:dyDescent="0.3">
      <c r="A75" s="17"/>
      <c r="B75" s="17"/>
      <c r="C75" s="17"/>
      <c r="D75" s="17"/>
      <c r="E75" s="17"/>
      <c r="F75" s="17"/>
      <c r="G75" s="17"/>
      <c r="H75" s="17"/>
      <c r="I75" s="17"/>
      <c r="J75" s="17"/>
      <c r="K75" s="17"/>
      <c r="L75" s="17"/>
      <c r="M75" s="17"/>
      <c r="N75" s="17"/>
    </row>
    <row r="76" spans="1:14" x14ac:dyDescent="0.3">
      <c r="A76" s="17"/>
      <c r="B76" s="17"/>
      <c r="C76" s="17"/>
      <c r="D76" s="17"/>
      <c r="E76" s="17"/>
      <c r="F76" s="17"/>
      <c r="G76" s="17"/>
      <c r="H76" s="17"/>
      <c r="I76" s="17"/>
      <c r="J76" s="17"/>
      <c r="K76" s="17"/>
      <c r="L76" s="17"/>
      <c r="M76" s="17"/>
      <c r="N76" s="17"/>
    </row>
    <row r="77" spans="1:14" x14ac:dyDescent="0.3">
      <c r="A77" s="17"/>
      <c r="B77" s="17"/>
      <c r="C77" s="17"/>
      <c r="D77" s="17"/>
      <c r="E77" s="17"/>
      <c r="F77" s="17"/>
      <c r="G77" s="17"/>
      <c r="H77" s="17"/>
      <c r="I77" s="17"/>
      <c r="J77" s="17"/>
      <c r="K77" s="17"/>
      <c r="L77" s="17"/>
      <c r="M77" s="17"/>
      <c r="N77" s="17"/>
    </row>
    <row r="78" spans="1:14" x14ac:dyDescent="0.3">
      <c r="A78" s="17"/>
      <c r="B78" s="17"/>
      <c r="C78" s="17"/>
      <c r="D78" s="17"/>
      <c r="E78" s="17"/>
      <c r="F78" s="17"/>
      <c r="G78" s="17"/>
      <c r="H78" s="17"/>
      <c r="I78" s="17"/>
      <c r="J78" s="17"/>
      <c r="K78" s="17"/>
      <c r="L78" s="17"/>
      <c r="M78" s="17"/>
      <c r="N78" s="17"/>
    </row>
    <row r="79" spans="1:14" x14ac:dyDescent="0.3">
      <c r="A79" s="17"/>
      <c r="B79" s="17"/>
      <c r="C79" s="17"/>
      <c r="D79" s="17"/>
      <c r="E79" s="17"/>
      <c r="F79" s="17"/>
      <c r="G79" s="17"/>
      <c r="H79" s="17"/>
      <c r="I79" s="17"/>
      <c r="J79" s="17"/>
      <c r="K79" s="17"/>
      <c r="L79" s="17"/>
      <c r="M79" s="17"/>
      <c r="N79" s="17"/>
    </row>
    <row r="80" spans="1:14" x14ac:dyDescent="0.3">
      <c r="A80" s="17"/>
      <c r="B80" s="17"/>
      <c r="C80" s="17"/>
      <c r="D80" s="17"/>
      <c r="E80" s="17"/>
      <c r="F80" s="17"/>
      <c r="G80" s="17"/>
      <c r="H80" s="17"/>
      <c r="I80" s="17"/>
      <c r="J80" s="17"/>
      <c r="K80" s="17"/>
      <c r="L80" s="17"/>
      <c r="M80" s="17"/>
      <c r="N80" s="17"/>
    </row>
    <row r="81" spans="1:14" x14ac:dyDescent="0.3">
      <c r="A81" s="17"/>
      <c r="B81" s="17"/>
      <c r="C81" s="17"/>
      <c r="D81" s="17"/>
      <c r="E81" s="17"/>
      <c r="F81" s="17"/>
      <c r="G81" s="17"/>
      <c r="H81" s="17"/>
      <c r="I81" s="17"/>
      <c r="J81" s="17"/>
      <c r="K81" s="17"/>
      <c r="L81" s="17"/>
      <c r="M81" s="17"/>
      <c r="N81" s="17"/>
    </row>
    <row r="82" spans="1:14" x14ac:dyDescent="0.3">
      <c r="A82" s="17"/>
      <c r="B82" s="17"/>
      <c r="C82" s="17"/>
      <c r="D82" s="17"/>
      <c r="E82" s="17"/>
      <c r="F82" s="17"/>
      <c r="G82" s="17"/>
      <c r="H82" s="17"/>
      <c r="I82" s="17"/>
      <c r="J82" s="17"/>
      <c r="K82" s="17"/>
      <c r="L82" s="17"/>
      <c r="M82" s="17"/>
      <c r="N82" s="17"/>
    </row>
    <row r="83" spans="1:14" x14ac:dyDescent="0.3">
      <c r="A83" s="17"/>
      <c r="B83" s="17"/>
      <c r="C83" s="17"/>
      <c r="D83" s="17"/>
      <c r="E83" s="17"/>
      <c r="F83" s="17"/>
      <c r="G83" s="17"/>
      <c r="H83" s="17"/>
      <c r="I83" s="17"/>
      <c r="J83" s="17"/>
      <c r="K83" s="17"/>
      <c r="L83" s="17"/>
      <c r="M83" s="17"/>
      <c r="N83" s="17"/>
    </row>
    <row r="84" spans="1:14" x14ac:dyDescent="0.3">
      <c r="A84" s="17"/>
      <c r="B84" s="17"/>
      <c r="C84" s="17"/>
      <c r="D84" s="17"/>
      <c r="E84" s="17"/>
      <c r="F84" s="17"/>
      <c r="G84" s="17"/>
      <c r="H84" s="17"/>
      <c r="I84" s="17"/>
      <c r="J84" s="17"/>
      <c r="K84" s="17"/>
      <c r="L84" s="17"/>
      <c r="M84" s="17"/>
      <c r="N84" s="17"/>
    </row>
    <row r="85" spans="1:14" x14ac:dyDescent="0.3">
      <c r="A85" s="17"/>
      <c r="B85" s="17"/>
      <c r="C85" s="17"/>
      <c r="D85" s="17"/>
      <c r="E85" s="17"/>
      <c r="F85" s="17"/>
      <c r="G85" s="17"/>
      <c r="H85" s="17"/>
      <c r="I85" s="17"/>
      <c r="J85" s="17"/>
      <c r="K85" s="17"/>
      <c r="L85" s="17"/>
      <c r="M85" s="17"/>
      <c r="N85" s="17"/>
    </row>
    <row r="86" spans="1:14" x14ac:dyDescent="0.3">
      <c r="A86" s="17"/>
      <c r="B86" s="17"/>
      <c r="C86" s="17"/>
      <c r="D86" s="17"/>
      <c r="E86" s="17"/>
      <c r="F86" s="17"/>
      <c r="G86" s="17"/>
      <c r="H86" s="17"/>
      <c r="I86" s="17"/>
      <c r="J86" s="17"/>
      <c r="K86" s="17"/>
      <c r="L86" s="17"/>
      <c r="M86" s="17"/>
      <c r="N86" s="17"/>
    </row>
    <row r="87" spans="1:14" x14ac:dyDescent="0.3">
      <c r="A87" s="17"/>
      <c r="B87" s="17"/>
      <c r="C87" s="17"/>
      <c r="D87" s="17"/>
      <c r="E87" s="17"/>
      <c r="F87" s="17"/>
      <c r="G87" s="17"/>
      <c r="H87" s="17"/>
      <c r="I87" s="17"/>
      <c r="J87" s="17"/>
      <c r="K87" s="17"/>
      <c r="L87" s="17"/>
      <c r="M87" s="17"/>
      <c r="N87" s="17"/>
    </row>
    <row r="88" spans="1:14" x14ac:dyDescent="0.3">
      <c r="A88" s="17"/>
      <c r="B88" s="17"/>
      <c r="C88" s="17"/>
      <c r="D88" s="17"/>
      <c r="E88" s="17"/>
      <c r="F88" s="17"/>
      <c r="G88" s="17"/>
      <c r="H88" s="17"/>
      <c r="I88" s="17"/>
      <c r="J88" s="17"/>
      <c r="K88" s="17"/>
      <c r="L88" s="17"/>
      <c r="M88" s="17"/>
      <c r="N88" s="17"/>
    </row>
    <row r="89" spans="1:14" x14ac:dyDescent="0.3">
      <c r="A89" s="17"/>
      <c r="B89" s="17"/>
      <c r="C89" s="17"/>
      <c r="D89" s="17"/>
      <c r="E89" s="17"/>
      <c r="F89" s="17"/>
      <c r="G89" s="17"/>
      <c r="H89" s="17"/>
      <c r="I89" s="17"/>
      <c r="J89" s="17"/>
      <c r="K89" s="17"/>
      <c r="L89" s="17"/>
      <c r="M89" s="17"/>
      <c r="N89" s="17"/>
    </row>
    <row r="90" spans="1:14" x14ac:dyDescent="0.3">
      <c r="A90" s="17"/>
      <c r="B90" s="17"/>
      <c r="C90" s="17"/>
      <c r="D90" s="17"/>
      <c r="E90" s="17"/>
      <c r="F90" s="17"/>
      <c r="G90" s="17"/>
      <c r="H90" s="17"/>
      <c r="I90" s="17"/>
      <c r="J90" s="17"/>
      <c r="K90" s="17"/>
      <c r="L90" s="17"/>
      <c r="M90" s="17"/>
      <c r="N90" s="17"/>
    </row>
    <row r="91" spans="1:14" x14ac:dyDescent="0.3">
      <c r="A91" s="17"/>
      <c r="B91" s="17"/>
      <c r="C91" s="17"/>
      <c r="D91" s="17"/>
      <c r="E91" s="17"/>
      <c r="F91" s="17"/>
      <c r="G91" s="17"/>
      <c r="H91" s="17"/>
      <c r="I91" s="17"/>
      <c r="J91" s="17"/>
      <c r="K91" s="17"/>
      <c r="L91" s="17"/>
      <c r="M91" s="17"/>
      <c r="N91" s="17"/>
    </row>
    <row r="144" spans="2:2" ht="21" x14ac:dyDescent="0.4">
      <c r="B144" s="217" t="s">
        <v>4980</v>
      </c>
    </row>
    <row r="147" spans="1:1" x14ac:dyDescent="0.3">
      <c r="A147" t="s">
        <v>5006</v>
      </c>
    </row>
  </sheetData>
  <sheetProtection password="CA05" sheet="1" objects="1" scenarios="1"/>
  <customSheetViews>
    <customSheetView guid="{77873A0A-440B-4CCC-A4C8-BBE1063693A8}" fitToPage="1">
      <selection activeCell="N21" sqref="N21"/>
      <pageMargins left="0.7" right="0.7" top="0.75" bottom="0.75" header="0.3" footer="0.3"/>
      <pageSetup scale="66" fitToHeight="2" orientation="portrait" r:id="rId1"/>
    </customSheetView>
  </customSheetViews>
  <mergeCells count="3">
    <mergeCell ref="M1:N1"/>
    <mergeCell ref="M2:N2"/>
    <mergeCell ref="M3:N3"/>
  </mergeCells>
  <pageMargins left="0.7" right="0.7" top="0.75" bottom="0.75" header="0.3" footer="0.3"/>
  <pageSetup scale="64" fitToHeight="0" orientation="portrait" r:id="rId2"/>
  <rowBreaks count="2" manualBreakCount="2">
    <brk id="73" max="13" man="1"/>
    <brk id="142" max="13" man="1"/>
  </rowBreaks>
  <drawing r:id="rId3"/>
  <legacyDrawing r:id="rId4"/>
  <oleObjects>
    <mc:AlternateContent xmlns:mc="http://schemas.openxmlformats.org/markup-compatibility/2006">
      <mc:Choice Requires="x14">
        <oleObject progId="Word.Document.8" shapeId="19465" r:id="rId5">
          <objectPr defaultSize="0" r:id="rId6">
            <anchor moveWithCells="1">
              <from>
                <xdr:col>0</xdr:col>
                <xdr:colOff>396240</xdr:colOff>
                <xdr:row>10</xdr:row>
                <xdr:rowOff>30480</xdr:rowOff>
              </from>
              <to>
                <xdr:col>13</xdr:col>
                <xdr:colOff>411480</xdr:colOff>
                <xdr:row>72</xdr:row>
                <xdr:rowOff>7620</xdr:rowOff>
              </to>
            </anchor>
          </objectPr>
        </oleObject>
      </mc:Choice>
      <mc:Fallback>
        <oleObject progId="Word.Document.8" shapeId="19465" r:id="rId5"/>
      </mc:Fallback>
    </mc:AlternateContent>
    <mc:AlternateContent xmlns:mc="http://schemas.openxmlformats.org/markup-compatibility/2006">
      <mc:Choice Requires="x14">
        <oleObject progId="Word.Document.8" shapeId="19466" r:id="rId7">
          <objectPr defaultSize="0" r:id="rId8">
            <anchor moveWithCells="1">
              <from>
                <xdr:col>0</xdr:col>
                <xdr:colOff>358140</xdr:colOff>
                <xdr:row>74</xdr:row>
                <xdr:rowOff>137160</xdr:rowOff>
              </from>
              <to>
                <xdr:col>13</xdr:col>
                <xdr:colOff>388620</xdr:colOff>
                <xdr:row>140</xdr:row>
                <xdr:rowOff>68580</xdr:rowOff>
              </to>
            </anchor>
          </objectPr>
        </oleObject>
      </mc:Choice>
      <mc:Fallback>
        <oleObject progId="Word.Document.8" shapeId="19466" r:id="rId7"/>
      </mc:Fallback>
    </mc:AlternateContent>
    <mc:AlternateContent xmlns:mc="http://schemas.openxmlformats.org/markup-compatibility/2006">
      <mc:Choice Requires="x14">
        <oleObject progId="Word.Document.8" shapeId="19467" r:id="rId9">
          <objectPr defaultSize="0" autoPict="0" r:id="rId10">
            <anchor moveWithCells="1">
              <from>
                <xdr:col>0</xdr:col>
                <xdr:colOff>396240</xdr:colOff>
                <xdr:row>145</xdr:row>
                <xdr:rowOff>30480</xdr:rowOff>
              </from>
              <to>
                <xdr:col>13</xdr:col>
                <xdr:colOff>396240</xdr:colOff>
                <xdr:row>208</xdr:row>
                <xdr:rowOff>152400</xdr:rowOff>
              </to>
            </anchor>
          </objectPr>
        </oleObject>
      </mc:Choice>
      <mc:Fallback>
        <oleObject progId="Word.Document.8" shapeId="19467"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38"/>
  <sheetViews>
    <sheetView showGridLines="0" zoomScale="85" zoomScaleNormal="85" workbookViewId="0"/>
  </sheetViews>
  <sheetFormatPr defaultRowHeight="14.4" x14ac:dyDescent="0.3"/>
  <cols>
    <col min="1" max="1" width="4.6640625" customWidth="1"/>
    <col min="2" max="2" width="12.44140625" customWidth="1"/>
    <col min="3" max="3" width="78.88671875" customWidth="1"/>
  </cols>
  <sheetData>
    <row r="1" spans="2:3" ht="25.8" x14ac:dyDescent="0.5">
      <c r="B1" s="18" t="s">
        <v>4016</v>
      </c>
    </row>
    <row r="2" spans="2:3" ht="18" x14ac:dyDescent="0.35">
      <c r="B2" s="14" t="s">
        <v>4018</v>
      </c>
    </row>
    <row r="4" spans="2:3" x14ac:dyDescent="0.3">
      <c r="B4" s="13" t="s">
        <v>3790</v>
      </c>
      <c r="C4" s="13" t="s">
        <v>3794</v>
      </c>
    </row>
    <row r="5" spans="2:3" x14ac:dyDescent="0.3">
      <c r="B5" s="208" t="s">
        <v>3830</v>
      </c>
      <c r="C5" s="209" t="s">
        <v>3831</v>
      </c>
    </row>
    <row r="6" spans="2:3" x14ac:dyDescent="0.3">
      <c r="B6" s="210" t="s">
        <v>3792</v>
      </c>
      <c r="C6" s="211" t="s">
        <v>3857</v>
      </c>
    </row>
    <row r="7" spans="2:3" x14ac:dyDescent="0.3">
      <c r="B7" s="208" t="s">
        <v>3829</v>
      </c>
      <c r="C7" s="209" t="s">
        <v>3832</v>
      </c>
    </row>
    <row r="8" spans="2:3" x14ac:dyDescent="0.3">
      <c r="B8" s="208" t="s">
        <v>4522</v>
      </c>
      <c r="C8" s="209" t="s">
        <v>4523</v>
      </c>
    </row>
    <row r="9" spans="2:3" x14ac:dyDescent="0.3">
      <c r="B9" s="208" t="s">
        <v>3849</v>
      </c>
      <c r="C9" s="209" t="s">
        <v>3850</v>
      </c>
    </row>
    <row r="10" spans="2:3" x14ac:dyDescent="0.3">
      <c r="B10" s="208" t="s">
        <v>4524</v>
      </c>
      <c r="C10" s="209" t="s">
        <v>4525</v>
      </c>
    </row>
    <row r="11" spans="2:3" x14ac:dyDescent="0.3">
      <c r="B11" s="208" t="s">
        <v>3875</v>
      </c>
      <c r="C11" s="209" t="s">
        <v>3876</v>
      </c>
    </row>
    <row r="12" spans="2:3" x14ac:dyDescent="0.3">
      <c r="B12" s="208" t="s">
        <v>3930</v>
      </c>
      <c r="C12" s="209" t="s">
        <v>3931</v>
      </c>
    </row>
    <row r="13" spans="2:3" x14ac:dyDescent="0.3">
      <c r="B13" s="208" t="s">
        <v>3837</v>
      </c>
      <c r="C13" s="209" t="s">
        <v>3859</v>
      </c>
    </row>
    <row r="14" spans="2:3" x14ac:dyDescent="0.3">
      <c r="B14" s="208" t="s">
        <v>3838</v>
      </c>
      <c r="C14" s="209" t="s">
        <v>3860</v>
      </c>
    </row>
    <row r="15" spans="2:3" x14ac:dyDescent="0.3">
      <c r="B15" s="208" t="s">
        <v>3836</v>
      </c>
      <c r="C15" s="209" t="s">
        <v>3861</v>
      </c>
    </row>
    <row r="16" spans="2:3" x14ac:dyDescent="0.3">
      <c r="B16" s="208" t="s">
        <v>3954</v>
      </c>
      <c r="C16" s="209" t="s">
        <v>3955</v>
      </c>
    </row>
    <row r="17" spans="2:3" x14ac:dyDescent="0.3">
      <c r="B17" s="208" t="s">
        <v>3996</v>
      </c>
      <c r="C17" s="209" t="s">
        <v>3997</v>
      </c>
    </row>
    <row r="18" spans="2:3" x14ac:dyDescent="0.3">
      <c r="B18" s="208" t="s">
        <v>4010</v>
      </c>
      <c r="C18" s="209" t="s">
        <v>4011</v>
      </c>
    </row>
    <row r="19" spans="2:3" x14ac:dyDescent="0.3">
      <c r="B19" s="208" t="s">
        <v>4012</v>
      </c>
      <c r="C19" s="209" t="s">
        <v>4013</v>
      </c>
    </row>
    <row r="20" spans="2:3" x14ac:dyDescent="0.3">
      <c r="B20" s="208" t="s">
        <v>3835</v>
      </c>
      <c r="C20" s="209" t="s">
        <v>3862</v>
      </c>
    </row>
    <row r="21" spans="2:3" x14ac:dyDescent="0.3">
      <c r="B21" s="208" t="s">
        <v>3863</v>
      </c>
      <c r="C21" s="209" t="s">
        <v>3864</v>
      </c>
    </row>
    <row r="22" spans="2:3" x14ac:dyDescent="0.3">
      <c r="B22" s="208" t="s">
        <v>4886</v>
      </c>
      <c r="C22" s="209" t="s">
        <v>4887</v>
      </c>
    </row>
    <row r="23" spans="2:3" x14ac:dyDescent="0.3">
      <c r="B23" s="208" t="s">
        <v>3847</v>
      </c>
      <c r="C23" s="209" t="s">
        <v>3848</v>
      </c>
    </row>
    <row r="24" spans="2:3" x14ac:dyDescent="0.3">
      <c r="B24" s="208" t="s">
        <v>3865</v>
      </c>
      <c r="C24" s="209" t="s">
        <v>4081</v>
      </c>
    </row>
    <row r="25" spans="2:3" x14ac:dyDescent="0.3">
      <c r="B25" s="208" t="s">
        <v>4888</v>
      </c>
      <c r="C25" s="209" t="s">
        <v>4889</v>
      </c>
    </row>
    <row r="26" spans="2:3" x14ac:dyDescent="0.3">
      <c r="B26" s="208" t="s">
        <v>3956</v>
      </c>
      <c r="C26" s="209" t="s">
        <v>3957</v>
      </c>
    </row>
    <row r="27" spans="2:3" x14ac:dyDescent="0.3">
      <c r="B27" s="208" t="s">
        <v>3833</v>
      </c>
      <c r="C27" s="209" t="s">
        <v>3856</v>
      </c>
    </row>
    <row r="28" spans="2:3" x14ac:dyDescent="0.3">
      <c r="B28" s="208" t="s">
        <v>3834</v>
      </c>
      <c r="C28" s="209" t="s">
        <v>3855</v>
      </c>
    </row>
    <row r="29" spans="2:3" x14ac:dyDescent="0.3">
      <c r="B29" s="208" t="s">
        <v>4890</v>
      </c>
      <c r="C29" s="209" t="s">
        <v>4891</v>
      </c>
    </row>
    <row r="30" spans="2:3" x14ac:dyDescent="0.3">
      <c r="B30" s="208" t="s">
        <v>4892</v>
      </c>
      <c r="C30" s="209" t="s">
        <v>4893</v>
      </c>
    </row>
    <row r="31" spans="2:3" x14ac:dyDescent="0.3">
      <c r="B31" s="208" t="s">
        <v>3840</v>
      </c>
      <c r="C31" s="209" t="s">
        <v>3854</v>
      </c>
    </row>
    <row r="32" spans="2:3" x14ac:dyDescent="0.3">
      <c r="B32" s="208" t="s">
        <v>3841</v>
      </c>
      <c r="C32" s="209" t="s">
        <v>3842</v>
      </c>
    </row>
    <row r="33" spans="2:3" x14ac:dyDescent="0.3">
      <c r="B33" s="208" t="s">
        <v>3843</v>
      </c>
      <c r="C33" s="209" t="s">
        <v>3844</v>
      </c>
    </row>
    <row r="34" spans="2:3" x14ac:dyDescent="0.3">
      <c r="B34" s="208" t="s">
        <v>3845</v>
      </c>
      <c r="C34" s="209" t="s">
        <v>3846</v>
      </c>
    </row>
    <row r="35" spans="2:3" x14ac:dyDescent="0.3">
      <c r="B35" s="208" t="s">
        <v>4894</v>
      </c>
      <c r="C35" s="209" t="s">
        <v>4895</v>
      </c>
    </row>
    <row r="36" spans="2:3" x14ac:dyDescent="0.3">
      <c r="B36" s="208" t="s">
        <v>3839</v>
      </c>
      <c r="C36" s="212" t="s">
        <v>3858</v>
      </c>
    </row>
    <row r="37" spans="2:3" x14ac:dyDescent="0.3">
      <c r="B37" s="213" t="s">
        <v>3851</v>
      </c>
      <c r="C37" s="212" t="s">
        <v>4082</v>
      </c>
    </row>
    <row r="38" spans="2:3" ht="15" thickBot="1" x14ac:dyDescent="0.35">
      <c r="B38" s="214" t="s">
        <v>3852</v>
      </c>
      <c r="C38" s="215" t="s">
        <v>3853</v>
      </c>
    </row>
  </sheetData>
  <sheetProtection password="CA05" sheet="1" objects="1" scenarios="1"/>
  <customSheetViews>
    <customSheetView guid="{77873A0A-440B-4CCC-A4C8-BBE1063693A8}" fitToPage="1">
      <selection activeCell="G15" sqref="G15"/>
      <pageMargins left="0.7" right="0.7" top="0.75" bottom="0.75" header="0.3" footer="0.3"/>
      <pageSetup scale="99" fitToHeight="2" orientation="portrait" r:id="rId1"/>
      <headerFooter>
        <oddHeader>&amp;A</oddHeader>
        <oddFooter>Page &amp;P of &amp;N</oddFooter>
      </headerFooter>
    </customSheetView>
  </customSheetViews>
  <pageMargins left="0.7" right="0.7" top="0.75" bottom="0.75" header="0.3" footer="0.3"/>
  <pageSetup scale="99" fitToHeight="2" orientation="portrait" r:id="rId2"/>
  <headerFooter>
    <oddHeade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55"/>
  <sheetViews>
    <sheetView zoomScale="85" zoomScaleNormal="85" workbookViewId="0"/>
  </sheetViews>
  <sheetFormatPr defaultColWidth="9.109375" defaultRowHeight="14.4" x14ac:dyDescent="0.3"/>
  <cols>
    <col min="1" max="1" width="4.44140625" style="91" customWidth="1"/>
    <col min="2" max="2" width="31.33203125" style="91" customWidth="1"/>
    <col min="3" max="3" width="117.6640625" style="91" customWidth="1"/>
    <col min="4" max="16384" width="9.109375" style="91"/>
  </cols>
  <sheetData>
    <row r="1" spans="2:3" ht="25.8" x14ac:dyDescent="0.5">
      <c r="B1" s="92" t="s">
        <v>4016</v>
      </c>
    </row>
    <row r="2" spans="2:3" ht="18" x14ac:dyDescent="0.35">
      <c r="B2" s="93" t="s">
        <v>4017</v>
      </c>
    </row>
    <row r="3" spans="2:3" ht="15" thickBot="1" x14ac:dyDescent="0.35"/>
    <row r="4" spans="2:3" x14ac:dyDescent="0.3">
      <c r="B4" s="100" t="s">
        <v>3793</v>
      </c>
      <c r="C4" s="101" t="s">
        <v>3794</v>
      </c>
    </row>
    <row r="5" spans="2:3" ht="28.8" x14ac:dyDescent="0.3">
      <c r="B5" s="94" t="s">
        <v>3888</v>
      </c>
      <c r="C5" s="95" t="s">
        <v>3889</v>
      </c>
    </row>
    <row r="6" spans="2:3" x14ac:dyDescent="0.3">
      <c r="B6" s="96" t="s">
        <v>4896</v>
      </c>
      <c r="C6" s="97" t="s">
        <v>4897</v>
      </c>
    </row>
    <row r="7" spans="2:3" ht="28.8" x14ac:dyDescent="0.3">
      <c r="B7" s="96" t="s">
        <v>3967</v>
      </c>
      <c r="C7" s="97" t="s">
        <v>3968</v>
      </c>
    </row>
    <row r="8" spans="2:3" ht="43.2" x14ac:dyDescent="0.3">
      <c r="B8" s="96" t="s">
        <v>25</v>
      </c>
      <c r="C8" s="97" t="s">
        <v>4521</v>
      </c>
    </row>
    <row r="9" spans="2:3" ht="28.8" x14ac:dyDescent="0.3">
      <c r="B9" s="96" t="s">
        <v>3872</v>
      </c>
      <c r="C9" s="97" t="s">
        <v>4464</v>
      </c>
    </row>
    <row r="10" spans="2:3" ht="28.8" x14ac:dyDescent="0.3">
      <c r="B10" s="96" t="s">
        <v>3795</v>
      </c>
      <c r="C10" s="97" t="s">
        <v>4465</v>
      </c>
    </row>
    <row r="11" spans="2:3" ht="28.8" x14ac:dyDescent="0.3">
      <c r="B11" s="96" t="s">
        <v>4139</v>
      </c>
      <c r="C11" s="97" t="s">
        <v>4898</v>
      </c>
    </row>
    <row r="12" spans="2:3" ht="28.8" x14ac:dyDescent="0.3">
      <c r="B12" s="96" t="s">
        <v>4678</v>
      </c>
      <c r="C12" s="97" t="s">
        <v>4899</v>
      </c>
    </row>
    <row r="13" spans="2:3" x14ac:dyDescent="0.3">
      <c r="B13" s="96" t="s">
        <v>3874</v>
      </c>
      <c r="C13" s="97" t="s">
        <v>4466</v>
      </c>
    </row>
    <row r="14" spans="2:3" ht="43.2" x14ac:dyDescent="0.3">
      <c r="B14" s="96" t="s">
        <v>4391</v>
      </c>
      <c r="C14" s="97" t="s">
        <v>4392</v>
      </c>
    </row>
    <row r="15" spans="2:3" ht="57.6" x14ac:dyDescent="0.3">
      <c r="B15" s="96" t="s">
        <v>3796</v>
      </c>
      <c r="C15" s="97" t="s">
        <v>3896</v>
      </c>
    </row>
    <row r="16" spans="2:3" ht="28.8" x14ac:dyDescent="0.3">
      <c r="B16" s="96" t="s">
        <v>3873</v>
      </c>
      <c r="C16" s="97" t="s">
        <v>4900</v>
      </c>
    </row>
    <row r="17" spans="2:3" x14ac:dyDescent="0.3">
      <c r="B17" s="96" t="s">
        <v>3961</v>
      </c>
      <c r="C17" s="97" t="s">
        <v>3962</v>
      </c>
    </row>
    <row r="18" spans="2:3" x14ac:dyDescent="0.3">
      <c r="B18" s="96" t="s">
        <v>3877</v>
      </c>
      <c r="C18" s="97" t="s">
        <v>4901</v>
      </c>
    </row>
    <row r="19" spans="2:3" ht="57.6" x14ac:dyDescent="0.3">
      <c r="B19" s="96" t="s">
        <v>4393</v>
      </c>
      <c r="C19" s="97" t="s">
        <v>4981</v>
      </c>
    </row>
    <row r="20" spans="2:3" ht="43.2" x14ac:dyDescent="0.3">
      <c r="B20" s="96" t="s">
        <v>3869</v>
      </c>
      <c r="C20" s="97" t="s">
        <v>3870</v>
      </c>
    </row>
    <row r="21" spans="2:3" x14ac:dyDescent="0.3">
      <c r="B21" s="96" t="s">
        <v>4085</v>
      </c>
      <c r="C21" s="97" t="s">
        <v>3878</v>
      </c>
    </row>
    <row r="22" spans="2:3" x14ac:dyDescent="0.3">
      <c r="B22" s="96" t="s">
        <v>3879</v>
      </c>
      <c r="C22" s="97" t="s">
        <v>3880</v>
      </c>
    </row>
    <row r="23" spans="2:3" ht="43.2" x14ac:dyDescent="0.3">
      <c r="B23" s="96" t="s">
        <v>4039</v>
      </c>
      <c r="C23" s="97" t="s">
        <v>4510</v>
      </c>
    </row>
    <row r="24" spans="2:3" x14ac:dyDescent="0.3">
      <c r="B24" s="94" t="s">
        <v>3797</v>
      </c>
      <c r="C24" s="97" t="s">
        <v>3798</v>
      </c>
    </row>
    <row r="25" spans="2:3" ht="28.8" x14ac:dyDescent="0.3">
      <c r="B25" s="94" t="s">
        <v>3871</v>
      </c>
      <c r="C25" s="97" t="s">
        <v>4902</v>
      </c>
    </row>
    <row r="26" spans="2:3" ht="28.8" x14ac:dyDescent="0.3">
      <c r="B26" s="94" t="s">
        <v>3799</v>
      </c>
      <c r="C26" s="95" t="s">
        <v>3800</v>
      </c>
    </row>
    <row r="27" spans="2:3" ht="72" x14ac:dyDescent="0.3">
      <c r="B27" s="94" t="s">
        <v>3904</v>
      </c>
      <c r="C27" s="95" t="s">
        <v>4467</v>
      </c>
    </row>
    <row r="28" spans="2:3" ht="28.8" x14ac:dyDescent="0.3">
      <c r="B28" s="94" t="s">
        <v>4903</v>
      </c>
      <c r="C28" s="95" t="s">
        <v>4904</v>
      </c>
    </row>
    <row r="29" spans="2:3" ht="28.8" x14ac:dyDescent="0.3">
      <c r="B29" s="94" t="s">
        <v>4677</v>
      </c>
      <c r="C29" s="95" t="s">
        <v>4905</v>
      </c>
    </row>
    <row r="30" spans="2:3" ht="57.6" x14ac:dyDescent="0.3">
      <c r="B30" s="94" t="s">
        <v>3802</v>
      </c>
      <c r="C30" s="95" t="s">
        <v>3801</v>
      </c>
    </row>
    <row r="31" spans="2:3" ht="28.8" x14ac:dyDescent="0.3">
      <c r="B31" s="94" t="s">
        <v>3804</v>
      </c>
      <c r="C31" s="95" t="s">
        <v>3803</v>
      </c>
    </row>
    <row r="32" spans="2:3" ht="57.6" x14ac:dyDescent="0.3">
      <c r="B32" s="94" t="s">
        <v>3891</v>
      </c>
      <c r="C32" s="95" t="s">
        <v>3892</v>
      </c>
    </row>
    <row r="33" spans="2:3" ht="28.8" x14ac:dyDescent="0.3">
      <c r="B33" s="94" t="s">
        <v>3881</v>
      </c>
      <c r="C33" s="95" t="s">
        <v>3890</v>
      </c>
    </row>
    <row r="34" spans="2:3" x14ac:dyDescent="0.3">
      <c r="B34" s="94" t="s">
        <v>4394</v>
      </c>
      <c r="C34" s="95" t="s">
        <v>4395</v>
      </c>
    </row>
    <row r="35" spans="2:3" x14ac:dyDescent="0.3">
      <c r="B35" s="94" t="s">
        <v>4040</v>
      </c>
      <c r="C35" s="95" t="s">
        <v>4041</v>
      </c>
    </row>
    <row r="36" spans="2:3" ht="57.6" x14ac:dyDescent="0.3">
      <c r="B36" s="94" t="s">
        <v>3780</v>
      </c>
      <c r="C36" s="95" t="s">
        <v>4086</v>
      </c>
    </row>
    <row r="37" spans="2:3" ht="28.8" x14ac:dyDescent="0.3">
      <c r="B37" s="94" t="s">
        <v>3806</v>
      </c>
      <c r="C37" s="95" t="s">
        <v>3805</v>
      </c>
    </row>
    <row r="38" spans="2:3" ht="172.8" x14ac:dyDescent="0.3">
      <c r="B38" s="94" t="s">
        <v>3791</v>
      </c>
      <c r="C38" s="95" t="s">
        <v>4906</v>
      </c>
    </row>
    <row r="39" spans="2:3" x14ac:dyDescent="0.3">
      <c r="B39" s="94" t="s">
        <v>4396</v>
      </c>
      <c r="C39" s="95" t="s">
        <v>4397</v>
      </c>
    </row>
    <row r="40" spans="2:3" x14ac:dyDescent="0.3">
      <c r="B40" s="94" t="s">
        <v>3807</v>
      </c>
      <c r="C40" s="95" t="s">
        <v>4511</v>
      </c>
    </row>
    <row r="41" spans="2:3" ht="28.8" x14ac:dyDescent="0.3">
      <c r="B41" s="94" t="s">
        <v>4907</v>
      </c>
      <c r="C41" s="95" t="s">
        <v>4908</v>
      </c>
    </row>
    <row r="42" spans="2:3" ht="28.8" x14ac:dyDescent="0.3">
      <c r="B42" s="94" t="s">
        <v>284</v>
      </c>
      <c r="C42" s="95" t="s">
        <v>3960</v>
      </c>
    </row>
    <row r="43" spans="2:3" ht="86.4" x14ac:dyDescent="0.3">
      <c r="B43" s="94" t="s">
        <v>3808</v>
      </c>
      <c r="C43" s="95" t="s">
        <v>4512</v>
      </c>
    </row>
    <row r="44" spans="2:3" ht="100.8" x14ac:dyDescent="0.3">
      <c r="B44" s="94" t="s">
        <v>4909</v>
      </c>
      <c r="C44" s="95" t="s">
        <v>4910</v>
      </c>
    </row>
    <row r="45" spans="2:3" ht="28.8" x14ac:dyDescent="0.3">
      <c r="B45" s="94" t="s">
        <v>3978</v>
      </c>
      <c r="C45" s="95" t="s">
        <v>4468</v>
      </c>
    </row>
    <row r="46" spans="2:3" ht="43.2" x14ac:dyDescent="0.3">
      <c r="B46" s="94" t="s">
        <v>3809</v>
      </c>
      <c r="C46" s="95" t="s">
        <v>4469</v>
      </c>
    </row>
    <row r="47" spans="2:3" ht="28.8" x14ac:dyDescent="0.3">
      <c r="B47" s="94" t="s">
        <v>4087</v>
      </c>
      <c r="C47" s="95" t="s">
        <v>4088</v>
      </c>
    </row>
    <row r="48" spans="2:3" x14ac:dyDescent="0.3">
      <c r="B48" s="94" t="s">
        <v>4911</v>
      </c>
      <c r="C48" s="95" t="s">
        <v>4912</v>
      </c>
    </row>
    <row r="49" spans="2:3" ht="28.8" x14ac:dyDescent="0.3">
      <c r="B49" s="94" t="s">
        <v>4022</v>
      </c>
      <c r="C49" s="95" t="s">
        <v>4089</v>
      </c>
    </row>
    <row r="50" spans="2:3" ht="43.2" x14ac:dyDescent="0.3">
      <c r="B50" s="94" t="s">
        <v>4913</v>
      </c>
      <c r="C50" s="95" t="s">
        <v>4914</v>
      </c>
    </row>
    <row r="51" spans="2:3" ht="72" x14ac:dyDescent="0.3">
      <c r="B51" s="94" t="s">
        <v>4915</v>
      </c>
      <c r="C51" s="95" t="s">
        <v>4916</v>
      </c>
    </row>
    <row r="52" spans="2:3" ht="28.8" x14ac:dyDescent="0.3">
      <c r="B52" s="94" t="s">
        <v>4917</v>
      </c>
      <c r="C52" s="95" t="s">
        <v>4918</v>
      </c>
    </row>
    <row r="53" spans="2:3" x14ac:dyDescent="0.3">
      <c r="B53" s="94" t="s">
        <v>4881</v>
      </c>
      <c r="C53" s="95" t="s">
        <v>4919</v>
      </c>
    </row>
    <row r="54" spans="2:3" ht="28.8" x14ac:dyDescent="0.3">
      <c r="B54" s="94" t="s">
        <v>3976</v>
      </c>
      <c r="C54" s="95" t="s">
        <v>4920</v>
      </c>
    </row>
    <row r="55" spans="2:3" x14ac:dyDescent="0.3">
      <c r="B55" s="94" t="s">
        <v>4921</v>
      </c>
      <c r="C55" s="95" t="s">
        <v>4922</v>
      </c>
    </row>
    <row r="56" spans="2:3" x14ac:dyDescent="0.3">
      <c r="B56" s="94" t="s">
        <v>4470</v>
      </c>
      <c r="C56" s="95" t="s">
        <v>4471</v>
      </c>
    </row>
    <row r="57" spans="2:3" x14ac:dyDescent="0.3">
      <c r="B57" s="94" t="s">
        <v>4090</v>
      </c>
      <c r="C57" s="95" t="s">
        <v>3893</v>
      </c>
    </row>
    <row r="58" spans="2:3" x14ac:dyDescent="0.3">
      <c r="B58" s="94" t="s">
        <v>3882</v>
      </c>
      <c r="C58" s="95" t="s">
        <v>3883</v>
      </c>
    </row>
    <row r="59" spans="2:3" ht="43.2" x14ac:dyDescent="0.3">
      <c r="B59" s="94" t="s">
        <v>3810</v>
      </c>
      <c r="C59" s="95" t="s">
        <v>4472</v>
      </c>
    </row>
    <row r="60" spans="2:3" x14ac:dyDescent="0.3">
      <c r="B60" s="94" t="s">
        <v>3811</v>
      </c>
      <c r="C60" s="95" t="s">
        <v>3812</v>
      </c>
    </row>
    <row r="61" spans="2:3" x14ac:dyDescent="0.3">
      <c r="B61" s="94" t="s">
        <v>4923</v>
      </c>
      <c r="C61" s="95" t="s">
        <v>4924</v>
      </c>
    </row>
    <row r="62" spans="2:3" ht="28.8" x14ac:dyDescent="0.3">
      <c r="B62" s="94" t="s">
        <v>3964</v>
      </c>
      <c r="C62" s="95" t="s">
        <v>3965</v>
      </c>
    </row>
    <row r="63" spans="2:3" x14ac:dyDescent="0.3">
      <c r="B63" s="94" t="s">
        <v>3905</v>
      </c>
      <c r="C63" s="95" t="s">
        <v>3906</v>
      </c>
    </row>
    <row r="64" spans="2:3" x14ac:dyDescent="0.3">
      <c r="B64" s="94" t="s">
        <v>3911</v>
      </c>
      <c r="C64" s="95" t="s">
        <v>3912</v>
      </c>
    </row>
    <row r="65" spans="2:3" x14ac:dyDescent="0.3">
      <c r="B65" s="94" t="s">
        <v>3813</v>
      </c>
      <c r="C65" s="95" t="s">
        <v>3814</v>
      </c>
    </row>
    <row r="66" spans="2:3" ht="28.8" x14ac:dyDescent="0.3">
      <c r="B66" s="94" t="s">
        <v>4462</v>
      </c>
      <c r="C66" s="95" t="s">
        <v>4473</v>
      </c>
    </row>
    <row r="67" spans="2:3" x14ac:dyDescent="0.3">
      <c r="B67" s="94" t="s">
        <v>4925</v>
      </c>
      <c r="C67" s="95" t="s">
        <v>4926</v>
      </c>
    </row>
    <row r="68" spans="2:3" ht="86.4" x14ac:dyDescent="0.3">
      <c r="B68" s="94" t="s">
        <v>4927</v>
      </c>
      <c r="C68" s="95" t="s">
        <v>4928</v>
      </c>
    </row>
    <row r="69" spans="2:3" x14ac:dyDescent="0.3">
      <c r="B69" s="94" t="s">
        <v>4474</v>
      </c>
      <c r="C69" s="95" t="s">
        <v>4475</v>
      </c>
    </row>
    <row r="70" spans="2:3" ht="28.8" x14ac:dyDescent="0.3">
      <c r="B70" s="94" t="s">
        <v>3913</v>
      </c>
      <c r="C70" s="95" t="s">
        <v>3915</v>
      </c>
    </row>
    <row r="71" spans="2:3" ht="57.6" x14ac:dyDescent="0.3">
      <c r="B71" s="94" t="s">
        <v>4463</v>
      </c>
      <c r="C71" s="95" t="s">
        <v>4513</v>
      </c>
    </row>
    <row r="72" spans="2:3" ht="28.8" x14ac:dyDescent="0.3">
      <c r="B72" s="94" t="s">
        <v>4929</v>
      </c>
      <c r="C72" s="95" t="s">
        <v>4930</v>
      </c>
    </row>
    <row r="73" spans="2:3" x14ac:dyDescent="0.3">
      <c r="B73" s="94" t="s">
        <v>4931</v>
      </c>
      <c r="C73" s="95" t="s">
        <v>4932</v>
      </c>
    </row>
    <row r="74" spans="2:3" x14ac:dyDescent="0.3">
      <c r="B74" s="94" t="s">
        <v>4933</v>
      </c>
      <c r="C74" s="95" t="s">
        <v>4934</v>
      </c>
    </row>
    <row r="75" spans="2:3" ht="28.8" x14ac:dyDescent="0.3">
      <c r="B75" s="94" t="s">
        <v>4476</v>
      </c>
      <c r="C75" s="95" t="s">
        <v>4477</v>
      </c>
    </row>
    <row r="76" spans="2:3" ht="43.2" x14ac:dyDescent="0.3">
      <c r="B76" s="94" t="s">
        <v>3815</v>
      </c>
      <c r="C76" s="95" t="s">
        <v>3816</v>
      </c>
    </row>
    <row r="77" spans="2:3" x14ac:dyDescent="0.3">
      <c r="B77" s="94" t="s">
        <v>4935</v>
      </c>
      <c r="C77" s="95" t="s">
        <v>4514</v>
      </c>
    </row>
    <row r="78" spans="2:3" x14ac:dyDescent="0.3">
      <c r="B78" s="94" t="s">
        <v>4936</v>
      </c>
      <c r="C78" s="95" t="s">
        <v>4937</v>
      </c>
    </row>
    <row r="79" spans="2:3" ht="28.8" x14ac:dyDescent="0.3">
      <c r="B79" s="94" t="s">
        <v>4938</v>
      </c>
      <c r="C79" s="95" t="s">
        <v>3971</v>
      </c>
    </row>
    <row r="80" spans="2:3" ht="28.8" x14ac:dyDescent="0.3">
      <c r="B80" s="94" t="s">
        <v>4939</v>
      </c>
      <c r="C80" s="95" t="s">
        <v>4940</v>
      </c>
    </row>
    <row r="81" spans="2:3" x14ac:dyDescent="0.3">
      <c r="B81" s="94" t="s">
        <v>4478</v>
      </c>
      <c r="C81" s="95" t="s">
        <v>4479</v>
      </c>
    </row>
    <row r="82" spans="2:3" ht="28.8" x14ac:dyDescent="0.3">
      <c r="B82" s="94" t="s">
        <v>4091</v>
      </c>
      <c r="C82" s="95" t="s">
        <v>4092</v>
      </c>
    </row>
    <row r="83" spans="2:3" x14ac:dyDescent="0.3">
      <c r="B83" s="94" t="s">
        <v>4024</v>
      </c>
      <c r="C83" s="95" t="s">
        <v>4941</v>
      </c>
    </row>
    <row r="84" spans="2:3" x14ac:dyDescent="0.3">
      <c r="B84" s="94" t="s">
        <v>3817</v>
      </c>
      <c r="C84" s="95" t="s">
        <v>3818</v>
      </c>
    </row>
    <row r="85" spans="2:3" ht="43.2" x14ac:dyDescent="0.3">
      <c r="B85" s="94" t="s">
        <v>4480</v>
      </c>
      <c r="C85" s="95" t="s">
        <v>4481</v>
      </c>
    </row>
    <row r="86" spans="2:3" ht="86.4" x14ac:dyDescent="0.3">
      <c r="B86" s="94" t="s">
        <v>4482</v>
      </c>
      <c r="C86" s="95" t="s">
        <v>4515</v>
      </c>
    </row>
    <row r="87" spans="2:3" ht="28.8" x14ac:dyDescent="0.3">
      <c r="B87" s="94" t="s">
        <v>4460</v>
      </c>
      <c r="C87" s="95" t="s">
        <v>4483</v>
      </c>
    </row>
    <row r="88" spans="2:3" ht="57.6" x14ac:dyDescent="0.3">
      <c r="B88" s="94" t="s">
        <v>4484</v>
      </c>
      <c r="C88" s="95" t="s">
        <v>4942</v>
      </c>
    </row>
    <row r="89" spans="2:3" ht="28.8" x14ac:dyDescent="0.3">
      <c r="B89" s="94" t="s">
        <v>4485</v>
      </c>
      <c r="C89" s="95" t="s">
        <v>4486</v>
      </c>
    </row>
    <row r="90" spans="2:3" ht="57.6" x14ac:dyDescent="0.3">
      <c r="B90" s="94" t="s">
        <v>4943</v>
      </c>
      <c r="C90" s="95" t="s">
        <v>4944</v>
      </c>
    </row>
    <row r="91" spans="2:3" ht="28.8" x14ac:dyDescent="0.3">
      <c r="B91" s="94" t="s">
        <v>3819</v>
      </c>
      <c r="C91" s="95" t="s">
        <v>3820</v>
      </c>
    </row>
    <row r="92" spans="2:3" x14ac:dyDescent="0.3">
      <c r="B92" s="94" t="s">
        <v>4093</v>
      </c>
      <c r="C92" s="95" t="s">
        <v>4023</v>
      </c>
    </row>
    <row r="93" spans="2:3" ht="43.2" x14ac:dyDescent="0.3">
      <c r="B93" s="94" t="s">
        <v>4679</v>
      </c>
      <c r="C93" s="95" t="s">
        <v>4945</v>
      </c>
    </row>
    <row r="94" spans="2:3" ht="28.8" x14ac:dyDescent="0.3">
      <c r="B94" s="94" t="s">
        <v>4946</v>
      </c>
      <c r="C94" s="95" t="s">
        <v>4487</v>
      </c>
    </row>
    <row r="95" spans="2:3" ht="28.8" x14ac:dyDescent="0.3">
      <c r="B95" s="94" t="s">
        <v>3897</v>
      </c>
      <c r="C95" s="95" t="s">
        <v>3914</v>
      </c>
    </row>
    <row r="96" spans="2:3" x14ac:dyDescent="0.3">
      <c r="B96" s="94" t="s">
        <v>3902</v>
      </c>
      <c r="C96" s="95" t="s">
        <v>4094</v>
      </c>
    </row>
    <row r="97" spans="2:3" ht="28.8" x14ac:dyDescent="0.3">
      <c r="B97" s="94" t="s">
        <v>3903</v>
      </c>
      <c r="C97" s="95" t="s">
        <v>4095</v>
      </c>
    </row>
    <row r="98" spans="2:3" ht="28.8" x14ac:dyDescent="0.3">
      <c r="B98" s="94" t="s">
        <v>3909</v>
      </c>
      <c r="C98" s="95" t="s">
        <v>3910</v>
      </c>
    </row>
    <row r="99" spans="2:3" ht="28.8" x14ac:dyDescent="0.3">
      <c r="B99" s="94" t="s">
        <v>4947</v>
      </c>
      <c r="C99" s="95" t="s">
        <v>4948</v>
      </c>
    </row>
    <row r="100" spans="2:3" ht="28.8" x14ac:dyDescent="0.3">
      <c r="B100" s="94" t="s">
        <v>3998</v>
      </c>
      <c r="C100" s="95" t="s">
        <v>3999</v>
      </c>
    </row>
    <row r="101" spans="2:3" x14ac:dyDescent="0.3">
      <c r="B101" s="94" t="s">
        <v>3866</v>
      </c>
      <c r="C101" s="95" t="s">
        <v>4516</v>
      </c>
    </row>
    <row r="102" spans="2:3" x14ac:dyDescent="0.3">
      <c r="B102" s="94" t="s">
        <v>4949</v>
      </c>
      <c r="C102" s="95" t="s">
        <v>4950</v>
      </c>
    </row>
    <row r="103" spans="2:3" x14ac:dyDescent="0.3">
      <c r="B103" s="94" t="s">
        <v>3900</v>
      </c>
      <c r="C103" s="95" t="s">
        <v>3901</v>
      </c>
    </row>
    <row r="104" spans="2:3" ht="28.8" x14ac:dyDescent="0.3">
      <c r="B104" s="94" t="s">
        <v>4951</v>
      </c>
      <c r="C104" s="95" t="s">
        <v>4952</v>
      </c>
    </row>
    <row r="105" spans="2:3" ht="28.8" x14ac:dyDescent="0.3">
      <c r="B105" s="94" t="s">
        <v>3867</v>
      </c>
      <c r="C105" s="95" t="s">
        <v>3868</v>
      </c>
    </row>
    <row r="106" spans="2:3" ht="28.8" x14ac:dyDescent="0.3">
      <c r="B106" s="94" t="s">
        <v>4953</v>
      </c>
      <c r="C106" s="95" t="s">
        <v>4954</v>
      </c>
    </row>
    <row r="107" spans="2:3" ht="43.2" x14ac:dyDescent="0.3">
      <c r="B107" s="94" t="s">
        <v>3918</v>
      </c>
      <c r="C107" s="95" t="s">
        <v>3919</v>
      </c>
    </row>
    <row r="108" spans="2:3" ht="28.8" x14ac:dyDescent="0.3">
      <c r="B108" s="94" t="s">
        <v>4955</v>
      </c>
      <c r="C108" s="95" t="s">
        <v>4956</v>
      </c>
    </row>
    <row r="109" spans="2:3" x14ac:dyDescent="0.3">
      <c r="B109" s="94" t="s">
        <v>4957</v>
      </c>
      <c r="C109" s="95" t="s">
        <v>4958</v>
      </c>
    </row>
    <row r="110" spans="2:3" ht="28.8" x14ac:dyDescent="0.3">
      <c r="B110" s="94" t="s">
        <v>4488</v>
      </c>
      <c r="C110" s="95" t="s">
        <v>4489</v>
      </c>
    </row>
    <row r="111" spans="2:3" ht="43.2" x14ac:dyDescent="0.3">
      <c r="B111" s="94" t="s">
        <v>3886</v>
      </c>
      <c r="C111" s="95" t="s">
        <v>3887</v>
      </c>
    </row>
    <row r="112" spans="2:3" ht="43.2" x14ac:dyDescent="0.3">
      <c r="B112" s="231" t="s">
        <v>4959</v>
      </c>
      <c r="C112" s="216" t="s">
        <v>4960</v>
      </c>
    </row>
    <row r="113" spans="2:3" ht="100.8" x14ac:dyDescent="0.3">
      <c r="B113" s="232"/>
      <c r="C113" s="216" t="s">
        <v>5005</v>
      </c>
    </row>
    <row r="114" spans="2:3" ht="43.2" x14ac:dyDescent="0.3">
      <c r="B114" s="94" t="s">
        <v>3916</v>
      </c>
      <c r="C114" s="95" t="s">
        <v>4961</v>
      </c>
    </row>
    <row r="115" spans="2:3" x14ac:dyDescent="0.3">
      <c r="B115" s="94" t="s">
        <v>4019</v>
      </c>
      <c r="C115" s="95" t="s">
        <v>4517</v>
      </c>
    </row>
    <row r="116" spans="2:3" ht="43.2" x14ac:dyDescent="0.3">
      <c r="B116" s="94" t="s">
        <v>3821</v>
      </c>
      <c r="C116" s="95" t="s">
        <v>4518</v>
      </c>
    </row>
    <row r="117" spans="2:3" x14ac:dyDescent="0.3">
      <c r="B117" s="94" t="s">
        <v>3822</v>
      </c>
      <c r="C117" s="95" t="s">
        <v>3823</v>
      </c>
    </row>
    <row r="118" spans="2:3" ht="28.8" x14ac:dyDescent="0.3">
      <c r="B118" s="94" t="s">
        <v>3969</v>
      </c>
      <c r="C118" s="95" t="s">
        <v>3970</v>
      </c>
    </row>
    <row r="119" spans="2:3" x14ac:dyDescent="0.3">
      <c r="B119" s="94" t="s">
        <v>4962</v>
      </c>
      <c r="C119" s="95" t="s">
        <v>4963</v>
      </c>
    </row>
    <row r="120" spans="2:3" ht="57.6" x14ac:dyDescent="0.3">
      <c r="B120" s="94" t="s">
        <v>3975</v>
      </c>
      <c r="C120" s="95" t="s">
        <v>4964</v>
      </c>
    </row>
    <row r="121" spans="2:3" x14ac:dyDescent="0.3">
      <c r="B121" s="94" t="s">
        <v>4490</v>
      </c>
      <c r="C121" s="95" t="s">
        <v>4491</v>
      </c>
    </row>
    <row r="122" spans="2:3" x14ac:dyDescent="0.3">
      <c r="B122" s="94" t="s">
        <v>4965</v>
      </c>
      <c r="C122" s="95" t="s">
        <v>4966</v>
      </c>
    </row>
    <row r="123" spans="2:3" ht="28.8" x14ac:dyDescent="0.3">
      <c r="B123" s="94" t="s">
        <v>4492</v>
      </c>
      <c r="C123" s="95" t="s">
        <v>4493</v>
      </c>
    </row>
    <row r="124" spans="2:3" ht="43.2" x14ac:dyDescent="0.3">
      <c r="B124" s="94" t="s">
        <v>4494</v>
      </c>
      <c r="C124" s="95" t="s">
        <v>4495</v>
      </c>
    </row>
    <row r="125" spans="2:3" ht="28.8" x14ac:dyDescent="0.3">
      <c r="B125" s="94" t="s">
        <v>3966</v>
      </c>
      <c r="C125" s="95" t="s">
        <v>4096</v>
      </c>
    </row>
    <row r="126" spans="2:3" ht="28.8" x14ac:dyDescent="0.3">
      <c r="B126" s="94" t="s">
        <v>4079</v>
      </c>
      <c r="C126" s="95" t="s">
        <v>4080</v>
      </c>
    </row>
    <row r="127" spans="2:3" ht="43.2" x14ac:dyDescent="0.3">
      <c r="B127" s="94" t="s">
        <v>3917</v>
      </c>
      <c r="C127" s="95" t="s">
        <v>4967</v>
      </c>
    </row>
    <row r="128" spans="2:3" x14ac:dyDescent="0.3">
      <c r="B128" s="94" t="s">
        <v>4097</v>
      </c>
      <c r="C128" s="95" t="s">
        <v>3894</v>
      </c>
    </row>
    <row r="129" spans="2:3" x14ac:dyDescent="0.3">
      <c r="B129" s="94" t="s">
        <v>3824</v>
      </c>
      <c r="C129" s="95" t="s">
        <v>4496</v>
      </c>
    </row>
    <row r="130" spans="2:3" ht="28.8" x14ac:dyDescent="0.3">
      <c r="B130" s="94" t="s">
        <v>4497</v>
      </c>
      <c r="C130" s="95" t="s">
        <v>4498</v>
      </c>
    </row>
    <row r="131" spans="2:3" ht="57.6" x14ac:dyDescent="0.3">
      <c r="B131" s="94" t="s">
        <v>4499</v>
      </c>
      <c r="C131" s="95" t="s">
        <v>4982</v>
      </c>
    </row>
    <row r="132" spans="2:3" x14ac:dyDescent="0.3">
      <c r="B132" s="94" t="s">
        <v>3898</v>
      </c>
      <c r="C132" s="95" t="s">
        <v>3899</v>
      </c>
    </row>
    <row r="133" spans="2:3" ht="28.8" x14ac:dyDescent="0.3">
      <c r="B133" s="94" t="s">
        <v>3920</v>
      </c>
      <c r="C133" s="95" t="s">
        <v>4500</v>
      </c>
    </row>
    <row r="134" spans="2:3" ht="43.2" x14ac:dyDescent="0.3">
      <c r="B134" s="94" t="s">
        <v>4501</v>
      </c>
      <c r="C134" s="95" t="s">
        <v>4502</v>
      </c>
    </row>
    <row r="135" spans="2:3" x14ac:dyDescent="0.3">
      <c r="B135" s="94" t="s">
        <v>4968</v>
      </c>
      <c r="C135" s="95" t="s">
        <v>4969</v>
      </c>
    </row>
    <row r="136" spans="2:3" ht="28.8" x14ac:dyDescent="0.3">
      <c r="B136" s="94" t="s">
        <v>3973</v>
      </c>
      <c r="C136" s="95" t="s">
        <v>3974</v>
      </c>
    </row>
    <row r="137" spans="2:3" x14ac:dyDescent="0.3">
      <c r="B137" s="94" t="s">
        <v>3825</v>
      </c>
      <c r="C137" s="95" t="s">
        <v>4519</v>
      </c>
    </row>
    <row r="138" spans="2:3" x14ac:dyDescent="0.3">
      <c r="B138" s="94" t="s">
        <v>4503</v>
      </c>
      <c r="C138" s="95" t="s">
        <v>4098</v>
      </c>
    </row>
    <row r="139" spans="2:3" ht="28.8" x14ac:dyDescent="0.3">
      <c r="B139" s="94" t="s">
        <v>4970</v>
      </c>
      <c r="C139" s="95" t="s">
        <v>4971</v>
      </c>
    </row>
    <row r="140" spans="2:3" x14ac:dyDescent="0.3">
      <c r="B140" s="94" t="s">
        <v>3884</v>
      </c>
      <c r="C140" s="95" t="s">
        <v>3885</v>
      </c>
    </row>
    <row r="141" spans="2:3" ht="43.2" x14ac:dyDescent="0.3">
      <c r="B141" s="94" t="s">
        <v>3972</v>
      </c>
      <c r="C141" s="95" t="s">
        <v>4083</v>
      </c>
    </row>
    <row r="142" spans="2:3" x14ac:dyDescent="0.3">
      <c r="B142" s="94" t="s">
        <v>4972</v>
      </c>
      <c r="C142" s="95" t="s">
        <v>4973</v>
      </c>
    </row>
    <row r="143" spans="2:3" x14ac:dyDescent="0.3">
      <c r="B143" s="94" t="s">
        <v>4974</v>
      </c>
      <c r="C143" s="95" t="s">
        <v>4975</v>
      </c>
    </row>
    <row r="144" spans="2:3" x14ac:dyDescent="0.3">
      <c r="B144" s="94" t="s">
        <v>3826</v>
      </c>
      <c r="C144" s="95" t="s">
        <v>4099</v>
      </c>
    </row>
    <row r="145" spans="2:3" ht="28.8" x14ac:dyDescent="0.3">
      <c r="B145" s="94" t="s">
        <v>3929</v>
      </c>
      <c r="C145" s="95" t="s">
        <v>4084</v>
      </c>
    </row>
    <row r="146" spans="2:3" ht="28.8" x14ac:dyDescent="0.3">
      <c r="B146" s="94" t="s">
        <v>3828</v>
      </c>
      <c r="C146" s="95" t="s">
        <v>3827</v>
      </c>
    </row>
    <row r="147" spans="2:3" x14ac:dyDescent="0.3">
      <c r="B147" s="94" t="s">
        <v>3922</v>
      </c>
      <c r="C147" s="95" t="s">
        <v>3928</v>
      </c>
    </row>
    <row r="148" spans="2:3" ht="43.2" x14ac:dyDescent="0.3">
      <c r="B148" s="94" t="s">
        <v>3921</v>
      </c>
      <c r="C148" s="95" t="s">
        <v>4520</v>
      </c>
    </row>
    <row r="149" spans="2:3" x14ac:dyDescent="0.3">
      <c r="B149" s="94" t="s">
        <v>3927</v>
      </c>
      <c r="C149" s="95" t="s">
        <v>4504</v>
      </c>
    </row>
    <row r="150" spans="2:3" ht="57.6" x14ac:dyDescent="0.3">
      <c r="B150" s="94" t="s">
        <v>4505</v>
      </c>
      <c r="C150" s="95" t="s">
        <v>4976</v>
      </c>
    </row>
    <row r="151" spans="2:3" ht="72" x14ac:dyDescent="0.3">
      <c r="B151" s="94" t="s">
        <v>4506</v>
      </c>
      <c r="C151" s="95" t="s">
        <v>4977</v>
      </c>
    </row>
    <row r="152" spans="2:3" ht="28.8" x14ac:dyDescent="0.3">
      <c r="B152" s="94" t="s">
        <v>4978</v>
      </c>
      <c r="C152" s="95" t="s">
        <v>4979</v>
      </c>
    </row>
    <row r="153" spans="2:3" ht="28.8" x14ac:dyDescent="0.3">
      <c r="B153" s="94" t="s">
        <v>4507</v>
      </c>
      <c r="C153" s="95" t="s">
        <v>4508</v>
      </c>
    </row>
    <row r="154" spans="2:3" ht="43.2" x14ac:dyDescent="0.3">
      <c r="B154" s="94" t="s">
        <v>3895</v>
      </c>
      <c r="C154" s="95" t="s">
        <v>4509</v>
      </c>
    </row>
    <row r="155" spans="2:3" ht="29.4" thickBot="1" x14ac:dyDescent="0.35">
      <c r="B155" s="98" t="s">
        <v>3907</v>
      </c>
      <c r="C155" s="99" t="s">
        <v>3908</v>
      </c>
    </row>
  </sheetData>
  <sheetProtection password="CA05" sheet="1" objects="1" scenarios="1"/>
  <customSheetViews>
    <customSheetView guid="{77873A0A-440B-4CCC-A4C8-BBE1063693A8}" fitToPage="1" topLeftCell="A10">
      <selection activeCell="E12" sqref="E12"/>
      <pageMargins left="1" right="1" top="1" bottom="1" header="0.55000000000000004" footer="0.55000000000000004"/>
      <pageSetup scale="57" fitToHeight="6" orientation="portrait" r:id="rId1"/>
      <headerFooter>
        <oddHeader>&amp;A</oddHeader>
        <oddFooter>Page &amp;P of &amp;N</oddFooter>
      </headerFooter>
    </customSheetView>
  </customSheetViews>
  <mergeCells count="1">
    <mergeCell ref="B112:B113"/>
  </mergeCells>
  <pageMargins left="1" right="1" top="1" bottom="1" header="0.55000000000000004" footer="0.55000000000000004"/>
  <pageSetup scale="55" fitToHeight="6" orientation="portrait" r:id="rId2"/>
  <headerFooter>
    <oddHeader>&amp;A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95"/>
  <sheetViews>
    <sheetView showGridLines="0" zoomScale="85" zoomScaleNormal="85" workbookViewId="0"/>
  </sheetViews>
  <sheetFormatPr defaultColWidth="8.88671875" defaultRowHeight="14.4" x14ac:dyDescent="0.3"/>
  <cols>
    <col min="1" max="1" width="3" style="196" customWidth="1"/>
    <col min="2" max="2" width="67.33203125" style="113" customWidth="1"/>
    <col min="3" max="3" width="46.6640625" style="113" customWidth="1"/>
    <col min="4" max="4" width="44.44140625" style="113" customWidth="1"/>
    <col min="5" max="7" width="8.88671875" style="113"/>
    <col min="8" max="8" width="13" style="113" bestFit="1" customWidth="1"/>
    <col min="9" max="9" width="11.6640625" style="113" bestFit="1" customWidth="1"/>
    <col min="10" max="11" width="8.88671875" style="113"/>
    <col min="12" max="12" width="9" style="113" bestFit="1" customWidth="1"/>
    <col min="13" max="16384" width="8.88671875" style="113"/>
  </cols>
  <sheetData>
    <row r="1" spans="1:12" ht="15.6" x14ac:dyDescent="0.3">
      <c r="B1" s="7" t="s">
        <v>4005</v>
      </c>
      <c r="C1" s="112"/>
      <c r="H1" s="107" t="s">
        <v>4545</v>
      </c>
      <c r="I1" s="108">
        <v>42683</v>
      </c>
      <c r="J1" s="107"/>
      <c r="K1" s="109" t="s">
        <v>4546</v>
      </c>
      <c r="L1" s="110">
        <v>8</v>
      </c>
    </row>
    <row r="2" spans="1:12" x14ac:dyDescent="0.3">
      <c r="A2" s="196">
        <v>1</v>
      </c>
      <c r="B2" s="114" t="s">
        <v>303</v>
      </c>
      <c r="C2" s="24"/>
    </row>
    <row r="3" spans="1:12" s="112" customFormat="1" ht="15" customHeight="1" x14ac:dyDescent="0.3">
      <c r="A3" s="198">
        <v>2</v>
      </c>
      <c r="B3" s="114" t="s">
        <v>4372</v>
      </c>
      <c r="C3" s="24"/>
    </row>
    <row r="4" spans="1:12" ht="15" customHeight="1" x14ac:dyDescent="0.3">
      <c r="A4" s="196">
        <v>3</v>
      </c>
      <c r="B4" s="114" t="s">
        <v>304</v>
      </c>
      <c r="C4" s="24"/>
    </row>
    <row r="5" spans="1:12" x14ac:dyDescent="0.3">
      <c r="C5" s="112"/>
    </row>
    <row r="6" spans="1:12" x14ac:dyDescent="0.3">
      <c r="A6" s="196">
        <v>1</v>
      </c>
      <c r="B6" s="114" t="s">
        <v>309</v>
      </c>
      <c r="C6" s="24"/>
    </row>
    <row r="7" spans="1:12" x14ac:dyDescent="0.3">
      <c r="A7" s="196">
        <v>2</v>
      </c>
      <c r="B7" s="114" t="s">
        <v>310</v>
      </c>
      <c r="C7" s="24"/>
    </row>
    <row r="8" spans="1:12" x14ac:dyDescent="0.3">
      <c r="A8" s="196">
        <v>3</v>
      </c>
      <c r="B8" s="114" t="s">
        <v>311</v>
      </c>
      <c r="C8" s="24"/>
    </row>
    <row r="9" spans="1:12" x14ac:dyDescent="0.3">
      <c r="A9" s="196">
        <v>4</v>
      </c>
      <c r="B9" s="114" t="s">
        <v>312</v>
      </c>
      <c r="C9" s="24"/>
    </row>
    <row r="10" spans="1:12" x14ac:dyDescent="0.3">
      <c r="C10" s="112"/>
    </row>
    <row r="11" spans="1:12" x14ac:dyDescent="0.3">
      <c r="A11" s="196">
        <v>1</v>
      </c>
      <c r="B11" s="114" t="s">
        <v>313</v>
      </c>
      <c r="C11" s="24"/>
    </row>
    <row r="12" spans="1:12" x14ac:dyDescent="0.3">
      <c r="A12" s="196">
        <v>2</v>
      </c>
      <c r="B12" s="114" t="s">
        <v>314</v>
      </c>
      <c r="C12" s="24"/>
    </row>
    <row r="13" spans="1:12" x14ac:dyDescent="0.3">
      <c r="A13" s="196">
        <v>3</v>
      </c>
      <c r="B13" s="114" t="s">
        <v>315</v>
      </c>
      <c r="C13" s="115"/>
    </row>
    <row r="14" spans="1:12" x14ac:dyDescent="0.3">
      <c r="A14" s="196">
        <v>4</v>
      </c>
      <c r="B14" s="114" t="s">
        <v>316</v>
      </c>
      <c r="C14" s="116"/>
    </row>
    <row r="15" spans="1:12" x14ac:dyDescent="0.3">
      <c r="A15" s="196">
        <v>5</v>
      </c>
      <c r="B15" s="114" t="s">
        <v>317</v>
      </c>
      <c r="C15" s="24"/>
    </row>
    <row r="16" spans="1:12" x14ac:dyDescent="0.3">
      <c r="A16" s="196">
        <v>6</v>
      </c>
      <c r="B16" s="114" t="s">
        <v>318</v>
      </c>
      <c r="C16" s="24"/>
    </row>
    <row r="17" spans="1:4" x14ac:dyDescent="0.3">
      <c r="C17" s="112"/>
    </row>
    <row r="18" spans="1:4" ht="15.6" x14ac:dyDescent="0.3">
      <c r="B18" s="7" t="s">
        <v>4006</v>
      </c>
      <c r="C18" s="112"/>
    </row>
    <row r="19" spans="1:4" x14ac:dyDescent="0.3">
      <c r="A19" s="196">
        <v>1</v>
      </c>
      <c r="B19" s="114" t="s">
        <v>319</v>
      </c>
      <c r="C19" s="24"/>
    </row>
    <row r="20" spans="1:4" x14ac:dyDescent="0.3">
      <c r="A20" s="196">
        <v>2</v>
      </c>
      <c r="B20" s="114" t="s">
        <v>3747</v>
      </c>
      <c r="C20" s="24"/>
    </row>
    <row r="21" spans="1:4" ht="29.25" customHeight="1" x14ac:dyDescent="0.3">
      <c r="A21" s="196">
        <v>3</v>
      </c>
      <c r="B21" s="117" t="s">
        <v>323</v>
      </c>
      <c r="C21" s="118"/>
      <c r="D21" s="79"/>
    </row>
    <row r="22" spans="1:4" ht="29.25" customHeight="1" x14ac:dyDescent="0.3">
      <c r="A22" s="196">
        <v>4</v>
      </c>
      <c r="B22" s="117" t="s">
        <v>4162</v>
      </c>
      <c r="C22" s="118"/>
    </row>
    <row r="23" spans="1:4" ht="28.8" x14ac:dyDescent="0.3">
      <c r="A23" s="196">
        <v>5</v>
      </c>
      <c r="B23" s="119" t="s">
        <v>4163</v>
      </c>
      <c r="C23" s="24"/>
    </row>
    <row r="24" spans="1:4" x14ac:dyDescent="0.3">
      <c r="A24" s="196">
        <v>6</v>
      </c>
      <c r="B24" s="114" t="s">
        <v>320</v>
      </c>
      <c r="C24" s="24"/>
    </row>
    <row r="25" spans="1:4" x14ac:dyDescent="0.3">
      <c r="A25" s="196">
        <v>7</v>
      </c>
      <c r="B25" s="114" t="s">
        <v>305</v>
      </c>
      <c r="C25" s="24"/>
    </row>
    <row r="26" spans="1:4" x14ac:dyDescent="0.3">
      <c r="A26" s="196">
        <v>8</v>
      </c>
      <c r="B26" s="114" t="s">
        <v>306</v>
      </c>
      <c r="C26" s="24"/>
    </row>
    <row r="27" spans="1:4" x14ac:dyDescent="0.3">
      <c r="A27" s="196">
        <v>9</v>
      </c>
      <c r="B27" s="114" t="s">
        <v>307</v>
      </c>
      <c r="C27" s="24"/>
    </row>
    <row r="28" spans="1:4" x14ac:dyDescent="0.3">
      <c r="A28" s="196">
        <v>10</v>
      </c>
      <c r="B28" s="114" t="s">
        <v>308</v>
      </c>
      <c r="C28" s="24"/>
    </row>
    <row r="29" spans="1:4" x14ac:dyDescent="0.3">
      <c r="A29" s="196">
        <v>11</v>
      </c>
      <c r="B29" s="114" t="s">
        <v>3745</v>
      </c>
      <c r="C29" s="24"/>
    </row>
    <row r="30" spans="1:4" x14ac:dyDescent="0.3">
      <c r="A30" s="196">
        <v>12</v>
      </c>
      <c r="B30" s="114" t="s">
        <v>321</v>
      </c>
      <c r="C30" s="24"/>
    </row>
    <row r="31" spans="1:4" x14ac:dyDescent="0.3">
      <c r="A31" s="196">
        <v>13</v>
      </c>
      <c r="B31" s="114" t="s">
        <v>322</v>
      </c>
      <c r="C31" s="24"/>
    </row>
    <row r="32" spans="1:4" x14ac:dyDescent="0.3">
      <c r="C32" s="112"/>
    </row>
    <row r="33" spans="1:4" x14ac:dyDescent="0.3">
      <c r="A33" s="196">
        <v>1</v>
      </c>
      <c r="B33" s="114" t="s">
        <v>309</v>
      </c>
      <c r="C33" s="24"/>
    </row>
    <row r="34" spans="1:4" x14ac:dyDescent="0.3">
      <c r="A34" s="196">
        <v>2</v>
      </c>
      <c r="B34" s="114" t="s">
        <v>310</v>
      </c>
      <c r="C34" s="24"/>
    </row>
    <row r="35" spans="1:4" x14ac:dyDescent="0.3">
      <c r="A35" s="196">
        <v>3</v>
      </c>
      <c r="B35" s="114" t="s">
        <v>311</v>
      </c>
      <c r="C35" s="24"/>
    </row>
    <row r="36" spans="1:4" x14ac:dyDescent="0.3">
      <c r="A36" s="196">
        <v>4</v>
      </c>
      <c r="B36" s="114" t="s">
        <v>312</v>
      </c>
      <c r="C36" s="24"/>
    </row>
    <row r="37" spans="1:4" x14ac:dyDescent="0.3">
      <c r="C37" s="112"/>
    </row>
    <row r="38" spans="1:4" x14ac:dyDescent="0.3">
      <c r="A38" s="196">
        <v>1</v>
      </c>
      <c r="B38" s="114" t="s">
        <v>313</v>
      </c>
      <c r="C38" s="24"/>
    </row>
    <row r="39" spans="1:4" x14ac:dyDescent="0.3">
      <c r="A39" s="196">
        <v>2</v>
      </c>
      <c r="B39" s="114" t="s">
        <v>314</v>
      </c>
      <c r="C39" s="24"/>
    </row>
    <row r="40" spans="1:4" x14ac:dyDescent="0.3">
      <c r="A40" s="196">
        <v>3</v>
      </c>
      <c r="B40" s="114" t="s">
        <v>315</v>
      </c>
      <c r="C40" s="115"/>
    </row>
    <row r="41" spans="1:4" x14ac:dyDescent="0.3">
      <c r="A41" s="196">
        <v>4</v>
      </c>
      <c r="B41" s="114" t="s">
        <v>316</v>
      </c>
      <c r="C41" s="116"/>
    </row>
    <row r="42" spans="1:4" x14ac:dyDescent="0.3">
      <c r="A42" s="196">
        <v>5</v>
      </c>
      <c r="B42" s="114" t="s">
        <v>317</v>
      </c>
      <c r="C42" s="24"/>
    </row>
    <row r="43" spans="1:4" x14ac:dyDescent="0.3">
      <c r="A43" s="196">
        <v>6</v>
      </c>
      <c r="B43" s="114" t="s">
        <v>318</v>
      </c>
      <c r="C43" s="24"/>
    </row>
    <row r="44" spans="1:4" ht="19.2" customHeight="1" x14ac:dyDescent="0.3">
      <c r="B44" s="175" t="s">
        <v>4780</v>
      </c>
    </row>
    <row r="45" spans="1:4" x14ac:dyDescent="0.3">
      <c r="A45" s="196">
        <v>1</v>
      </c>
      <c r="B45" s="114" t="s">
        <v>4564</v>
      </c>
      <c r="C45" s="24"/>
    </row>
    <row r="46" spans="1:4" x14ac:dyDescent="0.3">
      <c r="A46" s="196">
        <v>2</v>
      </c>
      <c r="B46" s="119" t="s">
        <v>4565</v>
      </c>
      <c r="C46" s="24"/>
    </row>
    <row r="47" spans="1:4" x14ac:dyDescent="0.3">
      <c r="A47" s="196">
        <v>3</v>
      </c>
      <c r="B47" s="119" t="s">
        <v>4821</v>
      </c>
      <c r="C47" s="120"/>
      <c r="D47" s="137" t="s">
        <v>4638</v>
      </c>
    </row>
    <row r="48" spans="1:4" ht="46.2" customHeight="1" x14ac:dyDescent="0.3">
      <c r="A48" s="196">
        <v>4</v>
      </c>
      <c r="B48" s="119" t="s">
        <v>4822</v>
      </c>
      <c r="C48" s="24"/>
      <c r="D48" s="24"/>
    </row>
    <row r="49" spans="1:4" ht="87.6" customHeight="1" x14ac:dyDescent="0.3">
      <c r="A49" s="196">
        <v>5</v>
      </c>
      <c r="B49" s="119" t="s">
        <v>4823</v>
      </c>
      <c r="C49" s="24"/>
      <c r="D49" s="24"/>
    </row>
    <row r="50" spans="1:4" ht="34.200000000000003" customHeight="1" x14ac:dyDescent="0.3">
      <c r="A50" s="196">
        <v>6</v>
      </c>
      <c r="B50" s="119" t="s">
        <v>4824</v>
      </c>
      <c r="C50" s="24"/>
      <c r="D50" s="24"/>
    </row>
    <row r="51" spans="1:4" ht="72" x14ac:dyDescent="0.3">
      <c r="A51" s="196">
        <v>7</v>
      </c>
      <c r="B51" s="142" t="s">
        <v>4825</v>
      </c>
      <c r="C51" s="24"/>
      <c r="D51" s="24"/>
    </row>
    <row r="52" spans="1:4" ht="28.8" x14ac:dyDescent="0.3">
      <c r="A52" s="196">
        <v>8</v>
      </c>
      <c r="B52" s="119" t="s">
        <v>4826</v>
      </c>
      <c r="C52" s="24"/>
    </row>
    <row r="53" spans="1:4" ht="28.8" x14ac:dyDescent="0.3">
      <c r="A53" s="196">
        <v>9</v>
      </c>
      <c r="B53" s="119" t="s">
        <v>4827</v>
      </c>
      <c r="C53" s="24"/>
    </row>
    <row r="54" spans="1:4" ht="58.95" customHeight="1" x14ac:dyDescent="0.3">
      <c r="A54" s="196">
        <v>10</v>
      </c>
      <c r="B54" s="23" t="s">
        <v>4885</v>
      </c>
      <c r="C54" s="24"/>
    </row>
    <row r="55" spans="1:4" x14ac:dyDescent="0.3">
      <c r="A55" s="196">
        <v>11</v>
      </c>
      <c r="B55" s="23" t="s">
        <v>4796</v>
      </c>
      <c r="C55" s="24"/>
    </row>
    <row r="56" spans="1:4" x14ac:dyDescent="0.3">
      <c r="A56" s="196">
        <v>12</v>
      </c>
      <c r="B56" s="23" t="s">
        <v>4566</v>
      </c>
      <c r="C56" s="24"/>
    </row>
    <row r="57" spans="1:4" ht="31.2" x14ac:dyDescent="0.35">
      <c r="A57" s="196">
        <v>13</v>
      </c>
      <c r="B57" s="119" t="s">
        <v>4552</v>
      </c>
      <c r="C57" s="24"/>
      <c r="D57" s="79"/>
    </row>
    <row r="58" spans="1:4" ht="31.2" x14ac:dyDescent="0.35">
      <c r="A58" s="196">
        <v>14</v>
      </c>
      <c r="B58" s="119" t="s">
        <v>4553</v>
      </c>
      <c r="C58" s="24"/>
    </row>
    <row r="59" spans="1:4" x14ac:dyDescent="0.3">
      <c r="D59" s="79"/>
    </row>
    <row r="60" spans="1:4" ht="15.6" x14ac:dyDescent="0.3">
      <c r="B60" s="78"/>
      <c r="D60" s="79"/>
    </row>
    <row r="61" spans="1:4" ht="15.6" x14ac:dyDescent="0.3">
      <c r="B61" s="80" t="s">
        <v>4416</v>
      </c>
      <c r="C61" s="81"/>
    </row>
    <row r="62" spans="1:4" x14ac:dyDescent="0.3">
      <c r="A62" s="196">
        <v>1</v>
      </c>
      <c r="B62" s="138" t="s">
        <v>4542</v>
      </c>
      <c r="C62" s="102"/>
      <c r="D62" s="102"/>
    </row>
    <row r="63" spans="1:4" x14ac:dyDescent="0.3">
      <c r="A63" s="196">
        <v>2</v>
      </c>
      <c r="B63" s="138" t="s">
        <v>4567</v>
      </c>
      <c r="C63" s="139" t="s">
        <v>4568</v>
      </c>
      <c r="D63" s="139" t="s">
        <v>4569</v>
      </c>
    </row>
    <row r="64" spans="1:4" x14ac:dyDescent="0.3">
      <c r="A64" s="196">
        <v>3</v>
      </c>
      <c r="B64" s="82" t="s">
        <v>4304</v>
      </c>
      <c r="C64" s="82" t="s">
        <v>4303</v>
      </c>
      <c r="D64" s="181" t="s">
        <v>4303</v>
      </c>
    </row>
    <row r="65" spans="1:4" x14ac:dyDescent="0.3">
      <c r="A65" s="196">
        <v>4</v>
      </c>
      <c r="B65" s="89" t="s">
        <v>4297</v>
      </c>
      <c r="C65" s="134"/>
      <c r="D65" s="134"/>
    </row>
    <row r="66" spans="1:4" x14ac:dyDescent="0.3">
      <c r="A66" s="196">
        <v>5</v>
      </c>
      <c r="B66" s="89" t="s">
        <v>4291</v>
      </c>
      <c r="C66" s="134"/>
      <c r="D66" s="134"/>
    </row>
    <row r="67" spans="1:4" x14ac:dyDescent="0.3">
      <c r="A67" s="196">
        <v>6</v>
      </c>
      <c r="B67" s="89" t="s">
        <v>4292</v>
      </c>
      <c r="C67" s="134"/>
      <c r="D67" s="134"/>
    </row>
    <row r="68" spans="1:4" x14ac:dyDescent="0.3">
      <c r="A68" s="196">
        <v>7</v>
      </c>
      <c r="B68" s="89" t="s">
        <v>4293</v>
      </c>
      <c r="C68" s="134"/>
      <c r="D68" s="134"/>
    </row>
    <row r="69" spans="1:4" x14ac:dyDescent="0.3">
      <c r="A69" s="196">
        <v>8</v>
      </c>
      <c r="B69" s="89" t="s">
        <v>4298</v>
      </c>
      <c r="C69" s="134"/>
      <c r="D69" s="134"/>
    </row>
    <row r="70" spans="1:4" x14ac:dyDescent="0.3">
      <c r="A70" s="196">
        <v>9</v>
      </c>
      <c r="B70" s="89" t="s">
        <v>4305</v>
      </c>
      <c r="C70" s="134"/>
      <c r="D70" s="134"/>
    </row>
    <row r="71" spans="1:4" x14ac:dyDescent="0.3">
      <c r="A71" s="196">
        <v>10</v>
      </c>
      <c r="B71" s="89" t="s">
        <v>4296</v>
      </c>
      <c r="C71" s="134"/>
      <c r="D71" s="134"/>
    </row>
    <row r="72" spans="1:4" x14ac:dyDescent="0.3">
      <c r="A72" s="196">
        <v>11</v>
      </c>
      <c r="B72" s="89" t="s">
        <v>4306</v>
      </c>
      <c r="C72" s="134"/>
      <c r="D72" s="134"/>
    </row>
    <row r="73" spans="1:4" x14ac:dyDescent="0.3">
      <c r="A73" s="196">
        <v>12</v>
      </c>
      <c r="B73" s="89" t="s">
        <v>4299</v>
      </c>
      <c r="C73" s="134"/>
      <c r="D73" s="134"/>
    </row>
    <row r="74" spans="1:4" x14ac:dyDescent="0.3">
      <c r="A74" s="196">
        <v>13</v>
      </c>
      <c r="B74" s="89" t="s">
        <v>4307</v>
      </c>
      <c r="C74" s="134"/>
      <c r="D74" s="134"/>
    </row>
    <row r="75" spans="1:4" x14ac:dyDescent="0.3">
      <c r="A75" s="196">
        <v>14</v>
      </c>
      <c r="B75" s="89" t="s">
        <v>4300</v>
      </c>
      <c r="C75" s="134"/>
      <c r="D75" s="134"/>
    </row>
    <row r="76" spans="1:4" x14ac:dyDescent="0.3">
      <c r="A76" s="196">
        <v>15</v>
      </c>
      <c r="B76" s="89" t="s">
        <v>4301</v>
      </c>
      <c r="C76" s="134"/>
      <c r="D76" s="134"/>
    </row>
    <row r="77" spans="1:4" x14ac:dyDescent="0.3">
      <c r="A77" s="196">
        <v>16</v>
      </c>
      <c r="B77" s="89" t="s">
        <v>4308</v>
      </c>
      <c r="C77" s="134"/>
      <c r="D77" s="134"/>
    </row>
    <row r="78" spans="1:4" x14ac:dyDescent="0.3">
      <c r="A78" s="196">
        <v>17</v>
      </c>
      <c r="B78" s="89" t="s">
        <v>4309</v>
      </c>
      <c r="C78" s="134"/>
      <c r="D78" s="134"/>
    </row>
    <row r="79" spans="1:4" x14ac:dyDescent="0.3">
      <c r="A79" s="196">
        <v>18</v>
      </c>
      <c r="B79" s="89" t="s">
        <v>4288</v>
      </c>
      <c r="C79" s="134"/>
      <c r="D79" s="134"/>
    </row>
    <row r="80" spans="1:4" x14ac:dyDescent="0.3">
      <c r="A80" s="196">
        <v>19</v>
      </c>
      <c r="B80" s="89" t="s">
        <v>4294</v>
      </c>
      <c r="C80" s="134"/>
      <c r="D80" s="134"/>
    </row>
    <row r="81" spans="1:4" x14ac:dyDescent="0.3">
      <c r="A81" s="196">
        <v>20</v>
      </c>
      <c r="B81" s="89" t="s">
        <v>4295</v>
      </c>
      <c r="C81" s="134"/>
      <c r="D81" s="134"/>
    </row>
    <row r="82" spans="1:4" x14ac:dyDescent="0.3">
      <c r="A82" s="196">
        <v>21</v>
      </c>
      <c r="B82" s="89" t="s">
        <v>4320</v>
      </c>
      <c r="C82" s="134"/>
      <c r="D82" s="134"/>
    </row>
    <row r="83" spans="1:4" x14ac:dyDescent="0.3">
      <c r="A83" s="196">
        <v>22</v>
      </c>
      <c r="B83" s="89" t="s">
        <v>4317</v>
      </c>
      <c r="C83" s="134"/>
      <c r="D83" s="134"/>
    </row>
    <row r="84" spans="1:4" x14ac:dyDescent="0.3">
      <c r="A84" s="196">
        <v>23</v>
      </c>
      <c r="B84" s="89" t="s">
        <v>4318</v>
      </c>
      <c r="C84" s="134"/>
      <c r="D84" s="134"/>
    </row>
    <row r="85" spans="1:4" x14ac:dyDescent="0.3">
      <c r="A85" s="196">
        <v>24</v>
      </c>
      <c r="B85" s="89" t="s">
        <v>4319</v>
      </c>
      <c r="C85" s="134"/>
      <c r="D85" s="134"/>
    </row>
    <row r="86" spans="1:4" x14ac:dyDescent="0.3">
      <c r="A86" s="196">
        <v>25</v>
      </c>
      <c r="B86" s="89" t="s">
        <v>4310</v>
      </c>
      <c r="C86" s="134"/>
      <c r="D86" s="134"/>
    </row>
    <row r="87" spans="1:4" x14ac:dyDescent="0.3">
      <c r="A87" s="196">
        <v>26</v>
      </c>
      <c r="B87" s="89" t="s">
        <v>4311</v>
      </c>
      <c r="C87" s="134"/>
      <c r="D87" s="134"/>
    </row>
    <row r="88" spans="1:4" x14ac:dyDescent="0.3">
      <c r="A88" s="196">
        <v>27</v>
      </c>
      <c r="B88" s="89" t="s">
        <v>4312</v>
      </c>
      <c r="C88" s="134"/>
      <c r="D88" s="134"/>
    </row>
    <row r="89" spans="1:4" x14ac:dyDescent="0.3">
      <c r="A89" s="196">
        <v>28</v>
      </c>
      <c r="B89" s="89" t="s">
        <v>4313</v>
      </c>
      <c r="C89" s="134"/>
      <c r="D89" s="134"/>
    </row>
    <row r="90" spans="1:4" x14ac:dyDescent="0.3">
      <c r="A90" s="196">
        <v>29</v>
      </c>
      <c r="B90" s="89" t="s">
        <v>4314</v>
      </c>
      <c r="C90" s="134"/>
      <c r="D90" s="134"/>
    </row>
    <row r="91" spans="1:4" x14ac:dyDescent="0.3">
      <c r="A91" s="196">
        <v>30</v>
      </c>
      <c r="B91" s="89" t="s">
        <v>4315</v>
      </c>
      <c r="C91" s="134"/>
      <c r="D91" s="134"/>
    </row>
    <row r="92" spans="1:4" x14ac:dyDescent="0.3">
      <c r="A92" s="196">
        <v>31</v>
      </c>
      <c r="B92" s="89" t="s">
        <v>4781</v>
      </c>
      <c r="C92" s="134"/>
      <c r="D92" s="134"/>
    </row>
    <row r="95" spans="1:4" ht="15.6" x14ac:dyDescent="0.3">
      <c r="B95" s="80"/>
    </row>
  </sheetData>
  <sheetProtection password="CA05" sheet="1" objects="1" scenarios="1"/>
  <conditionalFormatting sqref="C24">
    <cfRule type="expression" dxfId="180" priority="14">
      <formula>$C$23&lt;&gt;"Yes"</formula>
    </cfRule>
  </conditionalFormatting>
  <conditionalFormatting sqref="C55">
    <cfRule type="expression" dxfId="179" priority="13">
      <formula>$C$21&lt;&gt;"Onshore natural gas transmission pipeline"</formula>
    </cfRule>
  </conditionalFormatting>
  <conditionalFormatting sqref="C22">
    <cfRule type="expression" dxfId="178" priority="12">
      <formula>$C$21&lt;&gt;"Other"</formula>
    </cfRule>
  </conditionalFormatting>
  <conditionalFormatting sqref="C50">
    <cfRule type="expression" dxfId="177" priority="8">
      <formula>$C$21="Onshore natural gas transmission compressor station and underground natural gas storage facility"</formula>
    </cfRule>
  </conditionalFormatting>
  <conditionalFormatting sqref="C51">
    <cfRule type="expression" dxfId="176" priority="7">
      <formula>$C$21="Onshore natural gas transmission compressor station and underground natural gas storage facility"</formula>
    </cfRule>
  </conditionalFormatting>
  <conditionalFormatting sqref="C50:C51">
    <cfRule type="expression" dxfId="175" priority="6">
      <formula>$C$21="Onshore natural gas transmission compressor station "</formula>
    </cfRule>
  </conditionalFormatting>
  <conditionalFormatting sqref="C53">
    <cfRule type="expression" dxfId="174" priority="5">
      <formula>$C$21&lt;&gt;"Onshore petroleum and natural gas production"</formula>
    </cfRule>
  </conditionalFormatting>
  <conditionalFormatting sqref="C54">
    <cfRule type="expression" dxfId="173" priority="4">
      <formula>$C$21&lt;&gt;"Onshore petroleum and natural gas gathering and boosting"</formula>
    </cfRule>
  </conditionalFormatting>
  <conditionalFormatting sqref="D48:D51">
    <cfRule type="expression" dxfId="172" priority="3">
      <formula>$C$21&lt;&gt;"Onshore petroleum and natural gas production"</formula>
    </cfRule>
  </conditionalFormatting>
  <conditionalFormatting sqref="D62 D65:D92">
    <cfRule type="expression" dxfId="171" priority="2">
      <formula>NOT($C$21="Onshore natural gas processing")</formula>
    </cfRule>
  </conditionalFormatting>
  <conditionalFormatting sqref="D63:D64">
    <cfRule type="expression" dxfId="170" priority="1">
      <formula>NOT($C$21="Onshore natural gas processing")</formula>
    </cfRule>
  </conditionalFormatting>
  <dataValidations count="18">
    <dataValidation type="list" allowBlank="1" showInputMessage="1" showErrorMessage="1" sqref="C47">
      <formula1>Months</formula1>
    </dataValidation>
    <dataValidation type="list" allowBlank="1" showInputMessage="1" showErrorMessage="1" sqref="C21">
      <formula1>FacilityType</formula1>
    </dataValidation>
    <dataValidation type="list" allowBlank="1" showInputMessage="1" showErrorMessage="1" sqref="C23 C3">
      <formula1>YN</formula1>
    </dataValidation>
    <dataValidation type="list" allowBlank="1" showInputMessage="1" showErrorMessage="1" sqref="C35 C8 C27">
      <formula1>State</formula1>
    </dataValidation>
    <dataValidation type="list" allowBlank="1" showInputMessage="1" showErrorMessage="1" sqref="C45">
      <formula1>Manned</formula1>
    </dataValidation>
    <dataValidation type="list" allowBlank="1" showInputMessage="1" showErrorMessage="1" sqref="C46">
      <formula1>Power</formula1>
    </dataValidation>
    <dataValidation type="decimal" operator="greaterThanOrEqual" allowBlank="1" showInputMessage="1" showErrorMessage="1" errorTitle="Non-Negative Value" error="This input must be equal to or greater than 0." sqref="C48:C58 D48:D51">
      <formula1>0</formula1>
    </dataValidation>
    <dataValidation type="textLength" operator="equal" allowBlank="1" showInputMessage="1" showErrorMessage="1" errorTitle="Invalid Entry" error="You have entered the date format wrong.  Please enter as 000-000-0000" sqref="C13:C14">
      <formula1>12</formula1>
    </dataValidation>
    <dataValidation type="textLength" operator="equal" allowBlank="1" showInputMessage="1" showErrorMessage="1" errorTitle="Invalid Entry" error="You have entered an invalid number, please enter a number with 9 digits" sqref="C4">
      <formula1>9</formula1>
    </dataValidation>
    <dataValidation type="textLength" operator="equal" allowBlank="1" showInputMessage="1" showErrorMessage="1" errorTitle="Invalid Entry" error="You have entered an invalid number, please enter a GHGRP ID number with 6 digits" sqref="C24">
      <formula1>6</formula1>
    </dataValidation>
    <dataValidation type="decimal" allowBlank="1" showInputMessage="1" showErrorMessage="1" errorTitle="Concentration (vol %)" error="This input is a percentage value between 0-100" promptTitle="Percent" prompt="Note that entering “20” or “0.2” will be entered as 20%. If you need to enter 0.2%, please enter “0.002" sqref="D65:D92">
      <formula1>0</formula1>
      <formula2>1</formula2>
    </dataValidation>
    <dataValidation type="date" allowBlank="1" showInputMessage="1" showErrorMessage="1" errorTitle="Date" error="Date must be between 1/1/1900 and 12/31/2016.  If operations started prior to 1900, please enter 1/1/1900." sqref="C62">
      <formula1>1</formula1>
      <formula2>42735</formula2>
    </dataValidation>
    <dataValidation type="textLength" operator="equal" allowBlank="1" showInputMessage="1" showErrorMessage="1" errorTitle="Invalid Entry" error="You have entered the phone number format wrong.  Please enter as 000-000-0000" sqref="C40">
      <formula1>12</formula1>
    </dataValidation>
    <dataValidation type="textLength" operator="equal" allowBlank="1" showInputMessage="1" showErrorMessage="1" errorTitle="Invalid Entry" error="You have entered the phone number format wrong.  Please enter as 000-000-0000" sqref="C41">
      <formula1>12</formula1>
    </dataValidation>
    <dataValidation type="date" allowBlank="1" showInputMessage="1" showErrorMessage="1" errorTitle="Date" error="Year must be between 1900 and 2016.  If operations started prior to 1900, please enter 1900." sqref="D62">
      <formula1>1</formula1>
      <formula2>42735</formula2>
    </dataValidation>
    <dataValidation type="decimal" allowBlank="1" showInputMessage="1" showErrorMessage="1" errorTitle="Latitude" error="Enter a decimal number between 15 and 75" sqref="C30">
      <formula1>15</formula1>
      <formula2>75</formula2>
    </dataValidation>
    <dataValidation type="decimal" allowBlank="1" showInputMessage="1" showErrorMessage="1" errorTitle="Longitude" error="Enter a decimal value between -60 and -180" sqref="C31">
      <formula1>-180</formula1>
      <formula2>-60</formula2>
    </dataValidation>
    <dataValidation type="decimal" allowBlank="1" showInputMessage="1" showErrorMessage="1" errorTitle="Concentration (vol %)" error="This input is a percentage value between 0-100" promptTitle="Percent" prompt="Note that entering “20” or “0.2” will be entered as 20%. If you need to enter 0.2%, please enter “0.002" sqref="C65:C92">
      <formula1>0</formula1>
      <formula2>1</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45"/>
  <sheetViews>
    <sheetView zoomScale="85" zoomScaleNormal="85" workbookViewId="0"/>
  </sheetViews>
  <sheetFormatPr defaultColWidth="9.109375" defaultRowHeight="14.4" x14ac:dyDescent="0.3"/>
  <cols>
    <col min="1" max="1" width="4.109375" style="193" customWidth="1"/>
    <col min="2" max="2" width="38.5546875" style="17" customWidth="1"/>
    <col min="3" max="3" width="31.6640625" style="17" customWidth="1"/>
    <col min="4" max="4" width="22.6640625" style="17" customWidth="1"/>
    <col min="5" max="9" width="18.6640625" style="17" customWidth="1"/>
    <col min="10" max="13" width="21.44140625" style="17" customWidth="1"/>
    <col min="14" max="14" width="22.88671875" style="17" customWidth="1"/>
    <col min="15" max="15" width="18.33203125" style="17" bestFit="1" customWidth="1"/>
    <col min="16" max="19" width="18.6640625" style="17" customWidth="1"/>
    <col min="20" max="20" width="22.88671875" style="17" customWidth="1"/>
    <col min="21" max="21" width="21.33203125" style="17" customWidth="1"/>
    <col min="22" max="22" width="19.109375" style="17" bestFit="1" customWidth="1"/>
    <col min="23" max="23" width="21.6640625" style="17" bestFit="1" customWidth="1"/>
    <col min="24" max="24" width="22.5546875" style="17" bestFit="1" customWidth="1"/>
    <col min="25" max="25" width="23.5546875" style="17" bestFit="1" customWidth="1"/>
    <col min="26" max="26" width="23.44140625" style="17" bestFit="1" customWidth="1"/>
    <col min="27" max="27" width="23.5546875" style="17" bestFit="1" customWidth="1"/>
    <col min="28" max="28" width="30.44140625" style="17" customWidth="1"/>
    <col min="29" max="29" width="25.109375" style="17" customWidth="1"/>
    <col min="30" max="30" width="25" style="17" customWidth="1"/>
    <col min="31" max="33" width="9.109375" style="17"/>
    <col min="34" max="36" width="9.109375" style="17" hidden="1" customWidth="1"/>
    <col min="37" max="37" width="16.33203125" style="17" hidden="1" customWidth="1"/>
    <col min="38" max="38" width="17" style="17" hidden="1" customWidth="1"/>
    <col min="39" max="39" width="25.33203125" style="17" hidden="1" customWidth="1"/>
    <col min="40" max="42" width="13.33203125" style="17" hidden="1" customWidth="1"/>
    <col min="43" max="43" width="13.33203125" style="17" customWidth="1"/>
    <col min="44" max="16384" width="9.109375" style="17"/>
  </cols>
  <sheetData>
    <row r="1" spans="1:39" ht="15.6" x14ac:dyDescent="0.3">
      <c r="B1" s="31" t="s">
        <v>3984</v>
      </c>
      <c r="E1" s="170" t="str">
        <f>IF(AND(NOT(ISBLANK($C$3)),$C$3=0),"This tab is not required to be completed.  This source or equipment was indicated as not present at the facility.","")</f>
        <v/>
      </c>
    </row>
    <row r="2" spans="1:39" x14ac:dyDescent="0.3">
      <c r="A2" s="193">
        <v>1</v>
      </c>
      <c r="B2" s="21" t="s">
        <v>3755</v>
      </c>
      <c r="C2" s="21" t="str">
        <f>IF(ICR_ID="","",ICR_ID)</f>
        <v/>
      </c>
    </row>
    <row r="3" spans="1:39" ht="28.8" x14ac:dyDescent="0.3">
      <c r="A3" s="193">
        <v>2</v>
      </c>
      <c r="B3" s="23" t="s">
        <v>4758</v>
      </c>
      <c r="C3" s="22"/>
      <c r="D3" s="169" t="str">
        <f>IF(ISBLANK($C$3),"This data element is required. If there are no control devices at the facility, you must enter 0","")</f>
        <v>This data element is required. If there are no control devices at the facility, you must enter 0</v>
      </c>
    </row>
    <row r="5" spans="1:39" x14ac:dyDescent="0.3">
      <c r="B5" s="31" t="s">
        <v>4055</v>
      </c>
      <c r="AK5" s="17" t="s">
        <v>4676</v>
      </c>
      <c r="AL5" s="17" t="s">
        <v>4675</v>
      </c>
      <c r="AM5" s="17" t="s">
        <v>5003</v>
      </c>
    </row>
    <row r="6" spans="1:39" ht="104.4" customHeight="1" x14ac:dyDescent="0.3">
      <c r="B6" s="148" t="s">
        <v>3779</v>
      </c>
      <c r="C6" s="148" t="s">
        <v>3783</v>
      </c>
      <c r="D6" s="148" t="s">
        <v>3784</v>
      </c>
      <c r="E6" s="148" t="s">
        <v>3785</v>
      </c>
      <c r="F6" s="148" t="s">
        <v>3786</v>
      </c>
      <c r="G6" s="149" t="s">
        <v>4071</v>
      </c>
      <c r="H6" s="146" t="s">
        <v>4828</v>
      </c>
      <c r="I6" s="159" t="s">
        <v>4829</v>
      </c>
      <c r="J6" s="149" t="s">
        <v>3789</v>
      </c>
      <c r="K6" s="204" t="s">
        <v>4882</v>
      </c>
      <c r="L6" s="204" t="s">
        <v>4883</v>
      </c>
      <c r="M6" s="204" t="s">
        <v>4884</v>
      </c>
      <c r="N6" s="159" t="s">
        <v>4447</v>
      </c>
      <c r="O6" s="159" t="s">
        <v>4448</v>
      </c>
      <c r="P6" s="149" t="s">
        <v>4759</v>
      </c>
      <c r="Q6" s="159" t="s">
        <v>4760</v>
      </c>
      <c r="R6" s="173" t="s">
        <v>4761</v>
      </c>
      <c r="S6" s="159" t="s">
        <v>4263</v>
      </c>
      <c r="T6" s="148" t="s">
        <v>4264</v>
      </c>
      <c r="U6" s="159" t="s">
        <v>4265</v>
      </c>
      <c r="V6" s="146" t="s">
        <v>3963</v>
      </c>
      <c r="W6" s="146" t="s">
        <v>4268</v>
      </c>
      <c r="X6" s="146" t="s">
        <v>4269</v>
      </c>
      <c r="Y6" s="149" t="s">
        <v>4133</v>
      </c>
      <c r="Z6" s="149" t="s">
        <v>3932</v>
      </c>
      <c r="AA6" s="172" t="s">
        <v>4762</v>
      </c>
      <c r="AB6" s="149" t="s">
        <v>4449</v>
      </c>
      <c r="AC6" s="147" t="s">
        <v>4134</v>
      </c>
      <c r="AD6" s="174" t="s">
        <v>4763</v>
      </c>
      <c r="AI6" t="s">
        <v>4544</v>
      </c>
      <c r="AK6" s="156" t="s">
        <v>4658</v>
      </c>
      <c r="AL6" s="156" t="s">
        <v>4674</v>
      </c>
      <c r="AM6" s="149" t="s">
        <v>3779</v>
      </c>
    </row>
    <row r="7" spans="1:39" x14ac:dyDescent="0.3">
      <c r="A7" s="193">
        <v>1</v>
      </c>
      <c r="B7" s="33"/>
      <c r="C7" s="72"/>
      <c r="D7" s="33"/>
      <c r="E7" s="33"/>
      <c r="F7" s="33"/>
      <c r="G7" s="33"/>
      <c r="H7" s="33"/>
      <c r="I7" s="33"/>
      <c r="J7" s="33"/>
      <c r="K7" s="33"/>
      <c r="L7" s="33"/>
      <c r="M7" s="33"/>
      <c r="N7" s="33"/>
      <c r="O7" s="33"/>
      <c r="P7" s="33"/>
      <c r="Q7" s="33"/>
      <c r="R7" s="33"/>
      <c r="S7" s="33"/>
      <c r="T7" s="33"/>
      <c r="U7" s="33"/>
      <c r="V7" s="33"/>
      <c r="W7" s="33"/>
      <c r="X7" s="33"/>
      <c r="Y7" s="33"/>
      <c r="Z7" s="33"/>
      <c r="AA7" s="33"/>
      <c r="AB7" s="22"/>
      <c r="AC7" s="33" t="s">
        <v>0</v>
      </c>
      <c r="AD7" s="22"/>
      <c r="AI7">
        <f>SUMPRODUCT(($AM$7:$AM$24&lt;&gt;"")+0)</f>
        <v>0</v>
      </c>
      <c r="AK7" s="156" t="str">
        <f t="array" ref="AK7">IFERROR(INDEX(CntrlID, MATCH(0,IF(ISBLANK(CntrlID),1,COUNTIF($AM$6:AM6, CntrlID)), 0)),"")</f>
        <v/>
      </c>
      <c r="AL7" s="156" t="str">
        <f t="array" ref="AL7">IFERROR(INDEX(CntrlID, MATCH(0,IF(ISBLANK(CntrlID),1,COUNTIF($AM$6:AM6, CntrlID)), 0)),"")</f>
        <v/>
      </c>
      <c r="AM7" s="57" t="str">
        <f t="array" ref="AM7">IFERROR(INDEX(CntrlID, MATCH(0,IF(ISBLANK(CntrlID),1,COUNTIF($AM$6:AM6, CntrlID)), 0)),"")</f>
        <v/>
      </c>
    </row>
    <row r="8" spans="1:39" x14ac:dyDescent="0.3">
      <c r="A8" s="193">
        <v>2</v>
      </c>
      <c r="B8" s="33"/>
      <c r="C8" s="72"/>
      <c r="D8" s="33"/>
      <c r="E8" s="33"/>
      <c r="F8" s="33"/>
      <c r="G8" s="33"/>
      <c r="H8" s="33"/>
      <c r="I8" s="33"/>
      <c r="J8" s="33"/>
      <c r="K8" s="33"/>
      <c r="L8" s="33"/>
      <c r="M8" s="33"/>
      <c r="N8" s="33"/>
      <c r="O8" s="33"/>
      <c r="P8" s="33"/>
      <c r="Q8" s="33"/>
      <c r="R8" s="33"/>
      <c r="S8" s="33"/>
      <c r="T8" s="33"/>
      <c r="U8" s="33"/>
      <c r="V8" s="33"/>
      <c r="W8" s="33"/>
      <c r="X8" s="33"/>
      <c r="Y8" s="33"/>
      <c r="Z8" s="33"/>
      <c r="AA8" s="33"/>
      <c r="AB8" s="22"/>
      <c r="AC8" s="33"/>
      <c r="AD8" s="22"/>
      <c r="AK8" s="156" t="str">
        <f t="array" ref="AK8">IFERROR(INDEX(CntrlID, MATCH(0,IF(ISBLANK(CntrlID),1,COUNTIF($AM$6:AM7, CntrlID)), 0)),"")</f>
        <v/>
      </c>
      <c r="AL8" s="156" t="str">
        <f t="array" ref="AL8">IFERROR(INDEX(CntrlID, MATCH(0,IF(ISBLANK(CntrlID),1,COUNTIF($AM$6:AM7, CntrlID)), 0)),"")</f>
        <v/>
      </c>
      <c r="AM8" s="57" t="str">
        <f t="array" ref="AM8">IFERROR(INDEX(CntrlID, MATCH(0,IF(ISBLANK(CntrlID),1,COUNTIF($AM$6:AM7, CntrlID)), 0)),"")</f>
        <v/>
      </c>
    </row>
    <row r="9" spans="1:39" x14ac:dyDescent="0.3">
      <c r="A9" s="193">
        <v>3</v>
      </c>
      <c r="B9" s="33"/>
      <c r="C9" s="72"/>
      <c r="D9" s="33"/>
      <c r="E9" s="33"/>
      <c r="F9" s="33"/>
      <c r="G9" s="33"/>
      <c r="H9" s="33"/>
      <c r="I9" s="33"/>
      <c r="J9" s="33"/>
      <c r="K9" s="33"/>
      <c r="L9" s="33"/>
      <c r="M9" s="33"/>
      <c r="N9" s="33"/>
      <c r="O9" s="33"/>
      <c r="P9" s="33"/>
      <c r="Q9" s="33"/>
      <c r="R9" s="33"/>
      <c r="S9" s="33"/>
      <c r="T9" s="33"/>
      <c r="U9" s="33"/>
      <c r="V9" s="33"/>
      <c r="W9" s="33"/>
      <c r="X9" s="33"/>
      <c r="Y9" s="33"/>
      <c r="Z9" s="33"/>
      <c r="AA9" s="33"/>
      <c r="AB9" s="22"/>
      <c r="AC9" s="33"/>
      <c r="AD9" s="22"/>
      <c r="AK9" s="156" t="str">
        <f t="array" ref="AK9">IFERROR(INDEX(CntrlID, MATCH(0,IF(ISBLANK(CntrlID),1,COUNTIF($AM$6:AM8, CntrlID)), 0)),"")</f>
        <v/>
      </c>
      <c r="AL9" s="156" t="str">
        <f t="array" ref="AL9">IFERROR(INDEX(CntrlID, MATCH(0,IF(ISBLANK(CntrlID),1,COUNTIF($AM$6:AM8, CntrlID)), 0)),"")</f>
        <v/>
      </c>
      <c r="AM9" s="57" t="str">
        <f t="array" ref="AM9">IFERROR(INDEX(CntrlID, MATCH(0,IF(ISBLANK(CntrlID),1,COUNTIF($AM$6:AM8, CntrlID)), 0)),"")</f>
        <v/>
      </c>
    </row>
    <row r="10" spans="1:39" x14ac:dyDescent="0.3">
      <c r="A10" s="193">
        <v>4</v>
      </c>
      <c r="B10" s="33"/>
      <c r="C10" s="72"/>
      <c r="D10" s="33"/>
      <c r="E10" s="33"/>
      <c r="F10" s="33"/>
      <c r="G10" s="33"/>
      <c r="H10" s="33"/>
      <c r="I10" s="33"/>
      <c r="J10" s="33"/>
      <c r="K10" s="33"/>
      <c r="L10" s="33"/>
      <c r="M10" s="33"/>
      <c r="N10" s="33"/>
      <c r="O10" s="33"/>
      <c r="P10" s="33"/>
      <c r="Q10" s="33"/>
      <c r="R10" s="33"/>
      <c r="S10" s="33"/>
      <c r="T10" s="33"/>
      <c r="U10" s="33"/>
      <c r="V10" s="33"/>
      <c r="W10" s="33"/>
      <c r="X10" s="33"/>
      <c r="Y10" s="33"/>
      <c r="Z10" s="33"/>
      <c r="AA10" s="33"/>
      <c r="AB10" s="22"/>
      <c r="AC10" s="33"/>
      <c r="AD10" s="22"/>
      <c r="AK10" s="156" t="str">
        <f t="array" ref="AK10">IFERROR(INDEX(CntrlID, MATCH(0,IF(ISBLANK(CntrlID),1,COUNTIF($AM$6:AM9, CntrlID)), 0)),"")</f>
        <v/>
      </c>
      <c r="AL10" s="156" t="str">
        <f t="array" ref="AL10">IFERROR(INDEX(CntrlID, MATCH(0,IF(ISBLANK(CntrlID),1,COUNTIF($AM$6:AM9, CntrlID)), 0)),"")</f>
        <v/>
      </c>
      <c r="AM10" s="57" t="str">
        <f t="array" ref="AM10">IFERROR(INDEX(CntrlID, MATCH(0,IF(ISBLANK(CntrlID),1,COUNTIF($AM$6:AM9, CntrlID)), 0)),"")</f>
        <v/>
      </c>
    </row>
    <row r="11" spans="1:39" x14ac:dyDescent="0.3">
      <c r="A11" s="193">
        <v>5</v>
      </c>
      <c r="B11" s="33"/>
      <c r="C11" s="72"/>
      <c r="D11" s="33"/>
      <c r="E11" s="33"/>
      <c r="F11" s="33"/>
      <c r="G11" s="33"/>
      <c r="H11" s="33"/>
      <c r="I11" s="33"/>
      <c r="J11" s="33"/>
      <c r="K11" s="33"/>
      <c r="L11" s="33"/>
      <c r="M11" s="33"/>
      <c r="N11" s="33"/>
      <c r="O11" s="33"/>
      <c r="P11" s="33"/>
      <c r="Q11" s="33"/>
      <c r="R11" s="33"/>
      <c r="S11" s="33"/>
      <c r="T11" s="33"/>
      <c r="U11" s="33"/>
      <c r="V11" s="33"/>
      <c r="W11" s="33"/>
      <c r="X11" s="33"/>
      <c r="Y11" s="33"/>
      <c r="Z11" s="33"/>
      <c r="AA11" s="33"/>
      <c r="AB11" s="22"/>
      <c r="AC11" s="33"/>
      <c r="AD11" s="22"/>
      <c r="AK11" s="156" t="str">
        <f t="array" ref="AK11">IFERROR(INDEX(CntrlID, MATCH(0,IF(ISBLANK(CntrlID),1,COUNTIF($AM$6:AM10, CntrlID)), 0)),"")</f>
        <v/>
      </c>
      <c r="AL11" s="156" t="str">
        <f t="array" ref="AL11">IFERROR(INDEX(CntrlID, MATCH(0,IF(ISBLANK(CntrlID),1,COUNTIF($AM$6:AM10, CntrlID)), 0)),"")</f>
        <v/>
      </c>
      <c r="AM11" s="57" t="str">
        <f t="array" ref="AM11">IFERROR(INDEX(CntrlID, MATCH(0,IF(ISBLANK(CntrlID),1,COUNTIF($AM$6:AM10, CntrlID)), 0)),"")</f>
        <v/>
      </c>
    </row>
    <row r="12" spans="1:39" x14ac:dyDescent="0.3">
      <c r="A12" s="193">
        <v>6</v>
      </c>
      <c r="B12" s="33"/>
      <c r="C12" s="72"/>
      <c r="D12" s="33"/>
      <c r="E12" s="33"/>
      <c r="F12" s="33"/>
      <c r="G12" s="33"/>
      <c r="H12" s="33"/>
      <c r="I12" s="33"/>
      <c r="J12" s="33"/>
      <c r="K12" s="33"/>
      <c r="L12" s="33"/>
      <c r="M12" s="33"/>
      <c r="N12" s="33"/>
      <c r="O12" s="33"/>
      <c r="P12" s="33"/>
      <c r="Q12" s="33"/>
      <c r="R12" s="33"/>
      <c r="S12" s="33"/>
      <c r="T12" s="33"/>
      <c r="U12" s="33"/>
      <c r="V12" s="33"/>
      <c r="W12" s="33"/>
      <c r="X12" s="33"/>
      <c r="Y12" s="33"/>
      <c r="Z12" s="33"/>
      <c r="AA12" s="33"/>
      <c r="AB12" s="22"/>
      <c r="AC12" s="33"/>
      <c r="AD12" s="22"/>
      <c r="AK12" s="156" t="str">
        <f t="array" ref="AK12">IFERROR(INDEX(CntrlID, MATCH(0,IF(ISBLANK(CntrlID),1,COUNTIF($AM$6:AM11, CntrlID)), 0)),"")</f>
        <v/>
      </c>
      <c r="AL12" s="156" t="str">
        <f t="array" ref="AL12">IFERROR(INDEX(CntrlID, MATCH(0,IF(ISBLANK(CntrlID),1,COUNTIF($AM$6:AM11, CntrlID)), 0)),"")</f>
        <v/>
      </c>
      <c r="AM12" s="57" t="str">
        <f t="array" ref="AM12">IFERROR(INDEX(CntrlID, MATCH(0,IF(ISBLANK(CntrlID),1,COUNTIF($AM$6:AM11, CntrlID)), 0)),"")</f>
        <v/>
      </c>
    </row>
    <row r="13" spans="1:39" x14ac:dyDescent="0.3">
      <c r="A13" s="193">
        <v>7</v>
      </c>
      <c r="B13" s="33"/>
      <c r="C13" s="72"/>
      <c r="D13" s="33"/>
      <c r="E13" s="33"/>
      <c r="F13" s="33"/>
      <c r="G13" s="33"/>
      <c r="H13" s="33"/>
      <c r="I13" s="33"/>
      <c r="J13" s="33"/>
      <c r="K13" s="33"/>
      <c r="L13" s="33"/>
      <c r="M13" s="33"/>
      <c r="N13" s="33"/>
      <c r="O13" s="33"/>
      <c r="P13" s="33"/>
      <c r="Q13" s="33"/>
      <c r="R13" s="33"/>
      <c r="S13" s="33"/>
      <c r="T13" s="33"/>
      <c r="U13" s="33"/>
      <c r="V13" s="33"/>
      <c r="W13" s="33"/>
      <c r="X13" s="33"/>
      <c r="Y13" s="33"/>
      <c r="Z13" s="33"/>
      <c r="AA13" s="33"/>
      <c r="AB13" s="22"/>
      <c r="AC13" s="33"/>
      <c r="AD13" s="22"/>
      <c r="AK13" s="156" t="str">
        <f t="array" ref="AK13">IFERROR(INDEX(CntrlID, MATCH(0,IF(ISBLANK(CntrlID),1,COUNTIF($AM$6:AM12, CntrlID)), 0)),"")</f>
        <v/>
      </c>
      <c r="AL13" s="156" t="str">
        <f t="array" ref="AL13">IFERROR(INDEX(CntrlID, MATCH(0,IF(ISBLANK(CntrlID),1,COUNTIF($AM$6:AM12, CntrlID)), 0)),"")</f>
        <v/>
      </c>
      <c r="AM13" s="57" t="str">
        <f t="array" ref="AM13">IFERROR(INDEX(CntrlID, MATCH(0,IF(ISBLANK(CntrlID),1,COUNTIF($AM$6:AM12, CntrlID)), 0)),"")</f>
        <v/>
      </c>
    </row>
    <row r="14" spans="1:39" x14ac:dyDescent="0.3">
      <c r="A14" s="193">
        <v>8</v>
      </c>
      <c r="B14" s="33"/>
      <c r="C14" s="72"/>
      <c r="D14" s="33"/>
      <c r="E14" s="33"/>
      <c r="F14" s="33"/>
      <c r="G14" s="33"/>
      <c r="H14" s="33"/>
      <c r="I14" s="33"/>
      <c r="J14" s="33"/>
      <c r="K14" s="33"/>
      <c r="L14" s="33"/>
      <c r="M14" s="33"/>
      <c r="N14" s="33"/>
      <c r="O14" s="33"/>
      <c r="P14" s="33"/>
      <c r="Q14" s="33"/>
      <c r="R14" s="33"/>
      <c r="S14" s="33"/>
      <c r="T14" s="33"/>
      <c r="U14" s="33"/>
      <c r="V14" s="33"/>
      <c r="W14" s="33"/>
      <c r="X14" s="33"/>
      <c r="Y14" s="33"/>
      <c r="Z14" s="33"/>
      <c r="AA14" s="33"/>
      <c r="AB14" s="22"/>
      <c r="AC14" s="33"/>
      <c r="AD14" s="22"/>
      <c r="AK14" s="156" t="str">
        <f t="array" ref="AK14">IFERROR(INDEX(CntrlID, MATCH(0,IF(ISBLANK(CntrlID),1,COUNTIF($AM$6:AM13, CntrlID)), 0)),"")</f>
        <v/>
      </c>
      <c r="AL14" s="156" t="str">
        <f t="array" ref="AL14">IFERROR(INDEX(CntrlID, MATCH(0,IF(ISBLANK(CntrlID),1,COUNTIF($AM$6:AM13, CntrlID)), 0)),"")</f>
        <v/>
      </c>
      <c r="AM14" s="57" t="str">
        <f t="array" ref="AM14">IFERROR(INDEX(CntrlID, MATCH(0,IF(ISBLANK(CntrlID),1,COUNTIF($AM$6:AM13, CntrlID)), 0)),"")</f>
        <v/>
      </c>
    </row>
    <row r="15" spans="1:39" x14ac:dyDescent="0.3">
      <c r="A15" s="193">
        <v>9</v>
      </c>
      <c r="B15" s="33"/>
      <c r="C15" s="72"/>
      <c r="D15" s="33"/>
      <c r="E15" s="33"/>
      <c r="F15" s="33"/>
      <c r="G15" s="33"/>
      <c r="H15" s="33"/>
      <c r="I15" s="33"/>
      <c r="J15" s="33"/>
      <c r="K15" s="33"/>
      <c r="L15" s="33"/>
      <c r="M15" s="33"/>
      <c r="N15" s="33"/>
      <c r="O15" s="33"/>
      <c r="P15" s="33"/>
      <c r="Q15" s="33"/>
      <c r="R15" s="33"/>
      <c r="S15" s="33"/>
      <c r="T15" s="33"/>
      <c r="U15" s="33"/>
      <c r="V15" s="33"/>
      <c r="W15" s="33"/>
      <c r="X15" s="33"/>
      <c r="Y15" s="33"/>
      <c r="Z15" s="33"/>
      <c r="AA15" s="33"/>
      <c r="AB15" s="22"/>
      <c r="AC15" s="33"/>
      <c r="AD15" s="22"/>
      <c r="AK15" s="156" t="str">
        <f t="array" ref="AK15">IFERROR(INDEX(CntrlID, MATCH(0,IF(ISBLANK(CntrlID),1,COUNTIF($AM$6:AM14, CntrlID)), 0)),"")</f>
        <v/>
      </c>
      <c r="AL15" s="156" t="str">
        <f t="array" ref="AL15">IFERROR(INDEX(CntrlID, MATCH(0,IF(ISBLANK(CntrlID),1,COUNTIF($AM$6:AM14, CntrlID)), 0)),"")</f>
        <v/>
      </c>
      <c r="AM15" s="57" t="str">
        <f t="array" ref="AM15">IFERROR(INDEX(CntrlID, MATCH(0,IF(ISBLANK(CntrlID),1,COUNTIF($AM$6:AM14, CntrlID)), 0)),"")</f>
        <v/>
      </c>
    </row>
    <row r="16" spans="1:39" x14ac:dyDescent="0.3">
      <c r="A16" s="193">
        <v>10</v>
      </c>
      <c r="B16" s="33"/>
      <c r="C16" s="72"/>
      <c r="D16" s="33"/>
      <c r="E16" s="33"/>
      <c r="F16" s="33"/>
      <c r="G16" s="33"/>
      <c r="H16" s="33"/>
      <c r="I16" s="33"/>
      <c r="J16" s="33"/>
      <c r="K16" s="33"/>
      <c r="L16" s="33"/>
      <c r="M16" s="33"/>
      <c r="N16" s="33"/>
      <c r="O16" s="33"/>
      <c r="P16" s="33"/>
      <c r="Q16" s="33"/>
      <c r="R16" s="33"/>
      <c r="S16" s="33"/>
      <c r="T16" s="33"/>
      <c r="U16" s="33"/>
      <c r="V16" s="33"/>
      <c r="W16" s="33"/>
      <c r="X16" s="33"/>
      <c r="Y16" s="33"/>
      <c r="Z16" s="33"/>
      <c r="AA16" s="33"/>
      <c r="AB16" s="22"/>
      <c r="AC16" s="33"/>
      <c r="AD16" s="22"/>
      <c r="AK16" s="156" t="str">
        <f t="array" ref="AK16">IFERROR(INDEX(CntrlID, MATCH(0,IF(ISBLANK(CntrlID),1,COUNTIF($AM$6:AM15, CntrlID)), 0)),"")</f>
        <v/>
      </c>
      <c r="AL16" s="156" t="str">
        <f t="array" ref="AL16">IFERROR(INDEX(CntrlID, MATCH(0,IF(ISBLANK(CntrlID),1,COUNTIF($AM$6:AM15, CntrlID)), 0)),"")</f>
        <v/>
      </c>
      <c r="AM16" s="57" t="str">
        <f t="array" ref="AM16">IFERROR(INDEX(CntrlID, MATCH(0,IF(ISBLANK(CntrlID),1,COUNTIF($AM$6:AM15, CntrlID)), 0)),"")</f>
        <v/>
      </c>
    </row>
    <row r="17" spans="1:39" x14ac:dyDescent="0.3">
      <c r="A17" s="193">
        <v>11</v>
      </c>
      <c r="B17" s="33"/>
      <c r="C17" s="72"/>
      <c r="D17" s="33"/>
      <c r="E17" s="33"/>
      <c r="F17" s="33"/>
      <c r="G17" s="33"/>
      <c r="H17" s="33"/>
      <c r="I17" s="33"/>
      <c r="J17" s="33"/>
      <c r="K17" s="33"/>
      <c r="L17" s="33"/>
      <c r="M17" s="33"/>
      <c r="N17" s="33"/>
      <c r="O17" s="33"/>
      <c r="P17" s="33"/>
      <c r="Q17" s="33"/>
      <c r="R17" s="33"/>
      <c r="S17" s="33"/>
      <c r="T17" s="33"/>
      <c r="U17" s="33"/>
      <c r="V17" s="33"/>
      <c r="W17" s="33"/>
      <c r="X17" s="33"/>
      <c r="Y17" s="33"/>
      <c r="Z17" s="33"/>
      <c r="AA17" s="33"/>
      <c r="AB17" s="22"/>
      <c r="AC17" s="33"/>
      <c r="AD17" s="22"/>
      <c r="AK17" s="156" t="str">
        <f t="array" ref="AK17">IFERROR(INDEX(CntrlID, MATCH(0,IF(ISBLANK(CntrlID),1,COUNTIF($AM$6:AM16, CntrlID)), 0)),"")</f>
        <v/>
      </c>
      <c r="AL17" s="156" t="str">
        <f t="array" ref="AL17">IFERROR(INDEX(CntrlID, MATCH(0,IF(ISBLANK(CntrlID),1,COUNTIF($AM$6:AM16, CntrlID)), 0)),"")</f>
        <v/>
      </c>
      <c r="AM17" s="57" t="str">
        <f t="array" ref="AM17">IFERROR(INDEX(CntrlID, MATCH(0,IF(ISBLANK(CntrlID),1,COUNTIF($AM$6:AM16, CntrlID)), 0)),"")</f>
        <v/>
      </c>
    </row>
    <row r="18" spans="1:39" x14ac:dyDescent="0.3">
      <c r="A18" s="193">
        <v>12</v>
      </c>
      <c r="B18" s="33"/>
      <c r="C18" s="72"/>
      <c r="D18" s="33"/>
      <c r="E18" s="33"/>
      <c r="F18" s="33"/>
      <c r="G18" s="33"/>
      <c r="H18" s="33"/>
      <c r="I18" s="33"/>
      <c r="J18" s="33"/>
      <c r="K18" s="33"/>
      <c r="L18" s="33"/>
      <c r="M18" s="33"/>
      <c r="N18" s="33"/>
      <c r="O18" s="33"/>
      <c r="P18" s="33"/>
      <c r="Q18" s="33"/>
      <c r="R18" s="33"/>
      <c r="S18" s="33"/>
      <c r="T18" s="33"/>
      <c r="U18" s="33"/>
      <c r="V18" s="33"/>
      <c r="W18" s="33"/>
      <c r="X18" s="33"/>
      <c r="Y18" s="33"/>
      <c r="Z18" s="33"/>
      <c r="AA18" s="33"/>
      <c r="AB18" s="22"/>
      <c r="AC18" s="33"/>
      <c r="AD18" s="22"/>
      <c r="AK18" s="156" t="str">
        <f t="array" ref="AK18">IFERROR(INDEX(CntrlID, MATCH(0,IF(ISBLANK(CntrlID),1,COUNTIF($AM$6:AM17, CntrlID)), 0)),"")</f>
        <v/>
      </c>
      <c r="AL18" s="156" t="str">
        <f t="array" ref="AL18">IFERROR(INDEX(CntrlID, MATCH(0,IF(ISBLANK(CntrlID),1,COUNTIF($AM$6:AM17, CntrlID)), 0)),"")</f>
        <v/>
      </c>
      <c r="AM18" s="57" t="str">
        <f t="array" ref="AM18">IFERROR(INDEX(CntrlID, MATCH(0,IF(ISBLANK(CntrlID),1,COUNTIF($AM$6:AM17, CntrlID)), 0)),"")</f>
        <v/>
      </c>
    </row>
    <row r="19" spans="1:39" x14ac:dyDescent="0.3">
      <c r="A19" s="193">
        <v>13</v>
      </c>
      <c r="B19" s="33"/>
      <c r="C19" s="72"/>
      <c r="D19" s="33"/>
      <c r="E19" s="33"/>
      <c r="F19" s="33"/>
      <c r="G19" s="33"/>
      <c r="H19" s="33"/>
      <c r="I19" s="33"/>
      <c r="J19" s="33"/>
      <c r="K19" s="33"/>
      <c r="L19" s="33"/>
      <c r="M19" s="33"/>
      <c r="N19" s="33"/>
      <c r="O19" s="33"/>
      <c r="P19" s="33"/>
      <c r="Q19" s="33"/>
      <c r="R19" s="33"/>
      <c r="S19" s="33"/>
      <c r="T19" s="33"/>
      <c r="U19" s="33"/>
      <c r="V19" s="33"/>
      <c r="W19" s="33"/>
      <c r="X19" s="33"/>
      <c r="Y19" s="33"/>
      <c r="Z19" s="33"/>
      <c r="AA19" s="33"/>
      <c r="AB19" s="22"/>
      <c r="AC19" s="33"/>
      <c r="AD19" s="22"/>
      <c r="AK19" s="156" t="str">
        <f t="array" ref="AK19">IFERROR(INDEX(CntrlID, MATCH(0,IF(ISBLANK(CntrlID),1,COUNTIF($AM$6:AM18, CntrlID)), 0)),"")</f>
        <v/>
      </c>
      <c r="AL19" s="156" t="str">
        <f t="array" ref="AL19">IFERROR(INDEX(CntrlID, MATCH(0,IF(ISBLANK(CntrlID),1,COUNTIF($AM$6:AM18, CntrlID)), 0)),"")</f>
        <v/>
      </c>
      <c r="AM19" s="57" t="str">
        <f t="array" ref="AM19">IFERROR(INDEX(CntrlID, MATCH(0,IF(ISBLANK(CntrlID),1,COUNTIF($AM$6:AM18, CntrlID)), 0)),"")</f>
        <v/>
      </c>
    </row>
    <row r="20" spans="1:39" x14ac:dyDescent="0.3">
      <c r="A20" s="193">
        <v>14</v>
      </c>
      <c r="B20" s="33"/>
      <c r="C20" s="72"/>
      <c r="D20" s="33"/>
      <c r="E20" s="33"/>
      <c r="F20" s="33"/>
      <c r="G20" s="33"/>
      <c r="H20" s="33"/>
      <c r="I20" s="33"/>
      <c r="J20" s="33"/>
      <c r="K20" s="33"/>
      <c r="L20" s="33"/>
      <c r="M20" s="33"/>
      <c r="N20" s="33"/>
      <c r="O20" s="33"/>
      <c r="P20" s="33"/>
      <c r="Q20" s="33"/>
      <c r="R20" s="33"/>
      <c r="S20" s="33"/>
      <c r="T20" s="33"/>
      <c r="U20" s="33"/>
      <c r="V20" s="33"/>
      <c r="W20" s="33"/>
      <c r="X20" s="33"/>
      <c r="Y20" s="33"/>
      <c r="Z20" s="33"/>
      <c r="AA20" s="33"/>
      <c r="AB20" s="22"/>
      <c r="AC20" s="33"/>
      <c r="AD20" s="22"/>
      <c r="AK20" s="156" t="str">
        <f t="array" ref="AK20">IFERROR(INDEX(CntrlID, MATCH(0,IF(ISBLANK(CntrlID),1,COUNTIF($AM$6:AM19, CntrlID)), 0)),"")</f>
        <v/>
      </c>
      <c r="AL20" s="156" t="str">
        <f t="array" ref="AL20">IFERROR(INDEX(CntrlID, MATCH(0,IF(ISBLANK(CntrlID),1,COUNTIF($AM$6:AM19, CntrlID)), 0)),"")</f>
        <v/>
      </c>
      <c r="AM20" s="57" t="str">
        <f t="array" ref="AM20">IFERROR(INDEX(CntrlID, MATCH(0,IF(ISBLANK(CntrlID),1,COUNTIF($AM$6:AM19, CntrlID)), 0)),"")</f>
        <v/>
      </c>
    </row>
    <row r="21" spans="1:39" x14ac:dyDescent="0.3">
      <c r="A21" s="193">
        <v>15</v>
      </c>
      <c r="B21" s="33"/>
      <c r="C21" s="72"/>
      <c r="D21" s="33"/>
      <c r="E21" s="33"/>
      <c r="F21" s="33"/>
      <c r="G21" s="33"/>
      <c r="H21" s="33"/>
      <c r="I21" s="33"/>
      <c r="J21" s="33"/>
      <c r="K21" s="33"/>
      <c r="L21" s="33"/>
      <c r="M21" s="33"/>
      <c r="N21" s="33"/>
      <c r="O21" s="33"/>
      <c r="P21" s="33"/>
      <c r="Q21" s="33"/>
      <c r="R21" s="33"/>
      <c r="S21" s="33"/>
      <c r="T21" s="33"/>
      <c r="U21" s="33"/>
      <c r="V21" s="33"/>
      <c r="W21" s="33"/>
      <c r="X21" s="33"/>
      <c r="Y21" s="33"/>
      <c r="Z21" s="33"/>
      <c r="AA21" s="33"/>
      <c r="AB21" s="22"/>
      <c r="AC21" s="33"/>
      <c r="AD21" s="22"/>
      <c r="AK21" s="156" t="str">
        <f t="array" ref="AK21">IFERROR(INDEX(CntrlID, MATCH(0,IF(ISBLANK(CntrlID),1,COUNTIF($AM$6:AM20, CntrlID)), 0)),"")</f>
        <v/>
      </c>
      <c r="AL21" s="156" t="str">
        <f t="array" ref="AL21">IFERROR(INDEX(CntrlID, MATCH(0,IF(ISBLANK(CntrlID),1,COUNTIF($AM$6:AM20, CntrlID)), 0)),"")</f>
        <v/>
      </c>
      <c r="AM21" s="57" t="str">
        <f t="array" ref="AM21">IFERROR(INDEX(CntrlID, MATCH(0,IF(ISBLANK(CntrlID),1,COUNTIF($AM$6:AM20, CntrlID)), 0)),"")</f>
        <v/>
      </c>
    </row>
    <row r="22" spans="1:39" x14ac:dyDescent="0.3">
      <c r="A22" s="193">
        <v>16</v>
      </c>
      <c r="B22" s="33"/>
      <c r="C22" s="72"/>
      <c r="D22" s="33"/>
      <c r="E22" s="33"/>
      <c r="F22" s="33"/>
      <c r="G22" s="33"/>
      <c r="H22" s="33"/>
      <c r="I22" s="33"/>
      <c r="J22" s="33"/>
      <c r="K22" s="33"/>
      <c r="L22" s="33"/>
      <c r="M22" s="33"/>
      <c r="N22" s="33"/>
      <c r="O22" s="33"/>
      <c r="P22" s="33"/>
      <c r="Q22" s="33"/>
      <c r="R22" s="33"/>
      <c r="S22" s="33"/>
      <c r="T22" s="33"/>
      <c r="U22" s="33"/>
      <c r="V22" s="33"/>
      <c r="W22" s="33"/>
      <c r="X22" s="33"/>
      <c r="Y22" s="33"/>
      <c r="Z22" s="33"/>
      <c r="AA22" s="33"/>
      <c r="AB22" s="22"/>
      <c r="AC22" s="33"/>
      <c r="AD22" s="22"/>
      <c r="AK22" s="156" t="str">
        <f t="array" ref="AK22">IFERROR(INDEX(CntrlID, MATCH(0,IF(ISBLANK(CntrlID),1,COUNTIF($AM$6:AM21, CntrlID)), 0)),"")</f>
        <v/>
      </c>
      <c r="AL22" s="156" t="str">
        <f t="array" ref="AL22">IFERROR(INDEX(CntrlID, MATCH(0,IF(ISBLANK(CntrlID),1,COUNTIF($AM$6:AM21, CntrlID)), 0)),"")</f>
        <v/>
      </c>
      <c r="AM22" s="57" t="str">
        <f t="array" ref="AM22">IFERROR(INDEX(CntrlID, MATCH(0,IF(ISBLANK(CntrlID),1,COUNTIF($AM$6:AM21, CntrlID)), 0)),"")</f>
        <v/>
      </c>
    </row>
    <row r="23" spans="1:39" x14ac:dyDescent="0.3">
      <c r="A23" s="193">
        <v>17</v>
      </c>
      <c r="B23" s="33"/>
      <c r="C23" s="72"/>
      <c r="D23" s="33"/>
      <c r="E23" s="33"/>
      <c r="F23" s="33"/>
      <c r="G23" s="33"/>
      <c r="H23" s="33"/>
      <c r="I23" s="33"/>
      <c r="J23" s="33"/>
      <c r="K23" s="33"/>
      <c r="L23" s="33"/>
      <c r="M23" s="33"/>
      <c r="N23" s="33"/>
      <c r="O23" s="33"/>
      <c r="P23" s="33"/>
      <c r="Q23" s="33"/>
      <c r="R23" s="33"/>
      <c r="S23" s="33"/>
      <c r="T23" s="33"/>
      <c r="U23" s="33"/>
      <c r="V23" s="33"/>
      <c r="W23" s="33"/>
      <c r="X23" s="33"/>
      <c r="Y23" s="33"/>
      <c r="Z23" s="33"/>
      <c r="AA23" s="33"/>
      <c r="AB23" s="22"/>
      <c r="AC23" s="33"/>
      <c r="AD23" s="22"/>
      <c r="AK23" s="156" t="str">
        <f t="array" ref="AK23">IFERROR(INDEX(CntrlID, MATCH(0,IF(ISBLANK(CntrlID),1,COUNTIF($AM$6:AM22, CntrlID)), 0)),"")</f>
        <v/>
      </c>
      <c r="AL23" s="156" t="str">
        <f t="array" ref="AL23">IFERROR(INDEX(CntrlID, MATCH(0,IF(ISBLANK(CntrlID),1,COUNTIF($AM$6:AM22, CntrlID)), 0)),"")</f>
        <v/>
      </c>
      <c r="AM23" s="57" t="str">
        <f t="array" ref="AM23">IFERROR(INDEX(CntrlID, MATCH(0,IF(ISBLANK(CntrlID),1,COUNTIF($AM$6:AM22, CntrlID)), 0)),"")</f>
        <v/>
      </c>
    </row>
    <row r="24" spans="1:39" x14ac:dyDescent="0.3">
      <c r="A24" s="193">
        <v>18</v>
      </c>
      <c r="B24" s="33"/>
      <c r="C24" s="72"/>
      <c r="D24" s="33"/>
      <c r="E24" s="33"/>
      <c r="F24" s="33"/>
      <c r="G24" s="33"/>
      <c r="H24" s="33"/>
      <c r="I24" s="33"/>
      <c r="J24" s="33"/>
      <c r="K24" s="33"/>
      <c r="L24" s="33"/>
      <c r="M24" s="33"/>
      <c r="N24" s="33"/>
      <c r="O24" s="33"/>
      <c r="P24" s="33"/>
      <c r="Q24" s="33"/>
      <c r="R24" s="33"/>
      <c r="S24" s="33"/>
      <c r="T24" s="33"/>
      <c r="U24" s="33"/>
      <c r="V24" s="33"/>
      <c r="W24" s="33"/>
      <c r="X24" s="33"/>
      <c r="Y24" s="33"/>
      <c r="Z24" s="33"/>
      <c r="AA24" s="33"/>
      <c r="AB24" s="22"/>
      <c r="AC24" s="33"/>
      <c r="AD24" s="22"/>
      <c r="AK24" s="156" t="str">
        <f t="array" ref="AK24">IFERROR(INDEX(CntrlID, MATCH(0,IF(ISBLANK(CntrlID),1,COUNTIF($AM$6:AM23, CntrlID)), 0)),"")</f>
        <v/>
      </c>
      <c r="AL24" s="156" t="str">
        <f t="array" ref="AL24">IFERROR(INDEX(CntrlID, MATCH(0,IF(ISBLANK(CntrlID),1,COUNTIF($AM$6:AM23, CntrlID)), 0)),"")</f>
        <v/>
      </c>
      <c r="AM24" s="57" t="str">
        <f t="array" ref="AM24">IFERROR(INDEX(CntrlID, MATCH(0,IF(ISBLANK(CntrlID),1,COUNTIF($AM$6:AM23, CntrlID)), 0)),"")</f>
        <v/>
      </c>
    </row>
    <row r="26" spans="1:39" x14ac:dyDescent="0.3">
      <c r="B26" s="31" t="s">
        <v>5010</v>
      </c>
    </row>
    <row r="27" spans="1:39" ht="43.2" x14ac:dyDescent="0.3">
      <c r="B27" s="219" t="s">
        <v>3779</v>
      </c>
      <c r="C27" s="149" t="s">
        <v>5002</v>
      </c>
      <c r="D27" s="146" t="s">
        <v>4412</v>
      </c>
      <c r="E27" s="149" t="s">
        <v>4056</v>
      </c>
      <c r="F27" s="149" t="s">
        <v>4057</v>
      </c>
      <c r="G27" s="149" t="s">
        <v>4830</v>
      </c>
      <c r="H27" s="149" t="s">
        <v>4058</v>
      </c>
    </row>
    <row r="28" spans="1:39" x14ac:dyDescent="0.3">
      <c r="A28" s="193">
        <v>1</v>
      </c>
      <c r="B28" s="22"/>
      <c r="C28" s="33"/>
      <c r="D28" s="33"/>
      <c r="E28" s="54"/>
      <c r="F28" s="54"/>
      <c r="G28" s="54"/>
      <c r="H28" s="58"/>
    </row>
    <row r="29" spans="1:39" x14ac:dyDescent="0.3">
      <c r="A29" s="193">
        <v>2</v>
      </c>
      <c r="B29" s="22"/>
      <c r="C29" s="33"/>
      <c r="D29" s="33"/>
      <c r="E29" s="54"/>
      <c r="F29" s="54"/>
      <c r="G29" s="54"/>
      <c r="H29" s="58"/>
    </row>
    <row r="30" spans="1:39" x14ac:dyDescent="0.3">
      <c r="A30" s="193">
        <v>3</v>
      </c>
      <c r="B30" s="22"/>
      <c r="C30" s="33"/>
      <c r="D30" s="33"/>
      <c r="E30" s="54"/>
      <c r="F30" s="54"/>
      <c r="G30" s="54"/>
      <c r="H30" s="58"/>
    </row>
    <row r="31" spans="1:39" x14ac:dyDescent="0.3">
      <c r="A31" s="193">
        <v>4</v>
      </c>
      <c r="B31" s="22"/>
      <c r="C31" s="33"/>
      <c r="D31" s="33"/>
      <c r="E31" s="54"/>
      <c r="F31" s="54"/>
      <c r="G31" s="54"/>
      <c r="H31" s="58"/>
    </row>
    <row r="32" spans="1:39" x14ac:dyDescent="0.3">
      <c r="A32" s="193">
        <v>5</v>
      </c>
      <c r="B32" s="22"/>
      <c r="C32" s="33"/>
      <c r="D32" s="33"/>
      <c r="E32" s="54"/>
      <c r="F32" s="54"/>
      <c r="G32" s="54"/>
      <c r="H32" s="58"/>
    </row>
    <row r="33" spans="1:8" x14ac:dyDescent="0.3">
      <c r="A33" s="193">
        <v>6</v>
      </c>
      <c r="B33" s="22"/>
      <c r="C33" s="33"/>
      <c r="D33" s="33"/>
      <c r="E33" s="54"/>
      <c r="F33" s="54"/>
      <c r="G33" s="54"/>
      <c r="H33" s="58"/>
    </row>
    <row r="34" spans="1:8" x14ac:dyDescent="0.3">
      <c r="A34" s="193">
        <v>7</v>
      </c>
      <c r="B34" s="22"/>
      <c r="C34" s="33"/>
      <c r="D34" s="33"/>
      <c r="E34" s="54"/>
      <c r="F34" s="54"/>
      <c r="G34" s="54"/>
      <c r="H34" s="58"/>
    </row>
    <row r="35" spans="1:8" x14ac:dyDescent="0.3">
      <c r="A35" s="193">
        <v>8</v>
      </c>
      <c r="B35" s="22"/>
      <c r="C35" s="33"/>
      <c r="D35" s="33"/>
      <c r="E35" s="54"/>
      <c r="F35" s="54"/>
      <c r="G35" s="54"/>
      <c r="H35" s="58"/>
    </row>
    <row r="36" spans="1:8" x14ac:dyDescent="0.3">
      <c r="A36" s="193">
        <v>9</v>
      </c>
      <c r="B36" s="22"/>
      <c r="C36" s="33"/>
      <c r="D36" s="33"/>
      <c r="E36" s="54"/>
      <c r="F36" s="54"/>
      <c r="G36" s="54"/>
      <c r="H36" s="58"/>
    </row>
    <row r="37" spans="1:8" x14ac:dyDescent="0.3">
      <c r="A37" s="193">
        <v>10</v>
      </c>
      <c r="B37" s="22"/>
      <c r="C37" s="33"/>
      <c r="D37" s="33"/>
      <c r="E37" s="54"/>
      <c r="F37" s="54"/>
      <c r="G37" s="54"/>
      <c r="H37" s="58"/>
    </row>
    <row r="38" spans="1:8" x14ac:dyDescent="0.3">
      <c r="A38" s="193">
        <v>11</v>
      </c>
      <c r="B38" s="22"/>
      <c r="C38" s="33"/>
      <c r="D38" s="33"/>
      <c r="E38" s="54"/>
      <c r="F38" s="54"/>
      <c r="G38" s="54"/>
      <c r="H38" s="58"/>
    </row>
    <row r="39" spans="1:8" x14ac:dyDescent="0.3">
      <c r="A39" s="193">
        <v>12</v>
      </c>
      <c r="B39" s="22"/>
      <c r="C39" s="33"/>
      <c r="D39" s="33"/>
      <c r="E39" s="54"/>
      <c r="F39" s="54"/>
      <c r="G39" s="54"/>
      <c r="H39" s="58"/>
    </row>
    <row r="40" spans="1:8" x14ac:dyDescent="0.3">
      <c r="A40" s="193">
        <v>13</v>
      </c>
      <c r="B40" s="22"/>
      <c r="C40" s="33"/>
      <c r="D40" s="33"/>
      <c r="E40" s="54"/>
      <c r="F40" s="54"/>
      <c r="G40" s="54"/>
      <c r="H40" s="58"/>
    </row>
    <row r="41" spans="1:8" x14ac:dyDescent="0.3">
      <c r="A41" s="193">
        <v>14</v>
      </c>
      <c r="B41" s="22"/>
      <c r="C41" s="33"/>
      <c r="D41" s="33"/>
      <c r="E41" s="54"/>
      <c r="F41" s="54"/>
      <c r="G41" s="54"/>
      <c r="H41" s="58"/>
    </row>
    <row r="42" spans="1:8" x14ac:dyDescent="0.3">
      <c r="A42" s="193">
        <v>15</v>
      </c>
      <c r="B42" s="22"/>
      <c r="C42" s="33"/>
      <c r="D42" s="33"/>
      <c r="E42" s="54"/>
      <c r="F42" s="54"/>
      <c r="G42" s="54"/>
      <c r="H42" s="58"/>
    </row>
    <row r="43" spans="1:8" x14ac:dyDescent="0.3">
      <c r="A43" s="193">
        <v>16</v>
      </c>
      <c r="B43" s="22"/>
      <c r="C43" s="33"/>
      <c r="D43" s="33"/>
      <c r="E43" s="54"/>
      <c r="F43" s="54"/>
      <c r="G43" s="54"/>
      <c r="H43" s="58"/>
    </row>
    <row r="44" spans="1:8" x14ac:dyDescent="0.3">
      <c r="A44" s="193">
        <v>17</v>
      </c>
      <c r="B44" s="22"/>
      <c r="C44" s="33"/>
      <c r="D44" s="33"/>
      <c r="E44" s="54"/>
      <c r="F44" s="54"/>
      <c r="G44" s="54"/>
      <c r="H44" s="58"/>
    </row>
    <row r="45" spans="1:8" x14ac:dyDescent="0.3">
      <c r="A45" s="193">
        <v>18</v>
      </c>
      <c r="B45" s="22"/>
      <c r="C45" s="33"/>
      <c r="D45" s="33"/>
      <c r="E45" s="54"/>
      <c r="F45" s="54"/>
      <c r="G45" s="54"/>
      <c r="H45" s="58"/>
    </row>
  </sheetData>
  <sheetProtection password="CA05" sheet="1" objects="1" scenarios="1"/>
  <customSheetViews>
    <customSheetView guid="{77873A0A-440B-4CCC-A4C8-BBE1063693A8}" topLeftCell="E1">
      <selection activeCell="H6" sqref="H6"/>
      <pageMargins left="0.7" right="0.7" top="0.75" bottom="0.75" header="0.3" footer="0.3"/>
    </customSheetView>
  </customSheetViews>
  <conditionalFormatting sqref="B7:B24">
    <cfRule type="expression" dxfId="169" priority="18">
      <formula>NOT(#REF!="yes")</formula>
    </cfRule>
  </conditionalFormatting>
  <conditionalFormatting sqref="D7:D24">
    <cfRule type="expression" dxfId="168" priority="17">
      <formula>NOT($C7="Other (specify)")</formula>
    </cfRule>
  </conditionalFormatting>
  <conditionalFormatting sqref="E7:F24 K7:M24 P7:AD24">
    <cfRule type="expression" dxfId="167" priority="16">
      <formula>$C7="Vapor recovery unit"</formula>
    </cfRule>
  </conditionalFormatting>
  <conditionalFormatting sqref="L7:AB24">
    <cfRule type="expression" dxfId="166" priority="15">
      <formula>$C7="Other (specify)"</formula>
    </cfRule>
  </conditionalFormatting>
  <conditionalFormatting sqref="Z7:Z24">
    <cfRule type="expression" dxfId="165" priority="14">
      <formula>NOT($C7="Air-assisted candlestick flare")</formula>
    </cfRule>
  </conditionalFormatting>
  <conditionalFormatting sqref="AM7:AM24">
    <cfRule type="expression" dxfId="164" priority="13">
      <formula>NOT(#REF!="yes")</formula>
    </cfRule>
  </conditionalFormatting>
  <conditionalFormatting sqref="N7:O24">
    <cfRule type="expression" dxfId="163" priority="8">
      <formula>NOT($C7="Vapor recovery unit")</formula>
    </cfRule>
  </conditionalFormatting>
  <conditionalFormatting sqref="B28:H45 B7:AC24">
    <cfRule type="expression" dxfId="162" priority="7">
      <formula>AND(NOT(ISBLANK($C$3)),$C$3=0)</formula>
    </cfRule>
  </conditionalFormatting>
  <conditionalFormatting sqref="AB7:AB24">
    <cfRule type="expression" dxfId="161" priority="141">
      <formula>$AA7="No"</formula>
    </cfRule>
  </conditionalFormatting>
  <conditionalFormatting sqref="AB7:AB24">
    <cfRule type="expression" dxfId="160" priority="142">
      <formula>$AA7&lt;&gt;"Yes"</formula>
    </cfRule>
  </conditionalFormatting>
  <conditionalFormatting sqref="AD7:AD24">
    <cfRule type="expression" dxfId="159" priority="6">
      <formula>$AC7&lt;&gt;"Yes"</formula>
    </cfRule>
  </conditionalFormatting>
  <conditionalFormatting sqref="K7:M24">
    <cfRule type="expression" dxfId="158" priority="5">
      <formula>OR($C7="Unassisted candlestick flare",$C7="Air-assisted candlestick flare",$C7="Steam-assisted candlestick flare")</formula>
    </cfRule>
  </conditionalFormatting>
  <conditionalFormatting sqref="L7:O24">
    <cfRule type="expression" dxfId="157" priority="4">
      <formula>OR($C7="Enclosed flare/combustor",$C7="Thermal oxidizer/incinerator")</formula>
    </cfRule>
  </conditionalFormatting>
  <conditionalFormatting sqref="L7:Z24">
    <cfRule type="expression" dxfId="156" priority="3">
      <formula>$C7="Condenser"</formula>
    </cfRule>
  </conditionalFormatting>
  <conditionalFormatting sqref="N7:Z24">
    <cfRule type="expression" dxfId="155" priority="2">
      <formula>OR($C7="Carbon Adsorber - Canisters",$C7="Carbon Adsorber - Regenerable")</formula>
    </cfRule>
  </conditionalFormatting>
  <conditionalFormatting sqref="D28:H45">
    <cfRule type="expression" dxfId="154" priority="1">
      <formula>ISBLANK($C28)</formula>
    </cfRule>
  </conditionalFormatting>
  <dataValidations count="27">
    <dataValidation type="list" allowBlank="1" showInputMessage="1" showErrorMessage="1" sqref="C7:C24">
      <formula1>CntrlDevice</formula1>
    </dataValidation>
    <dataValidation type="list" allowBlank="1" showInputMessage="1" showErrorMessage="1" sqref="W7:Y24 AC7:AC24 AA7:AA24 D28:D45">
      <formula1>YN</formula1>
    </dataValidation>
    <dataValidation type="list" allowBlank="1" showInputMessage="1" showErrorMessage="1" sqref="Z7:Z24">
      <formula1>FanType</formula1>
    </dataValidation>
    <dataValidation type="whole" allowBlank="1" showInputMessage="1" showErrorMessage="1" errorTitle="Number" error="Input must be an integer equal to or greater than 0." sqref="C3">
      <formula1>0</formula1>
      <formula2>1000</formula2>
    </dataValidation>
    <dataValidation type="whole" allowBlank="1" showInputMessage="1" showErrorMessage="1" errorTitle="Year Installed" error="Expect Year Installed to be an integer between 1900 and 2017." sqref="C28:C45">
      <formula1>1900</formula1>
      <formula2>2017</formula2>
    </dataValidation>
    <dataValidation type="decimal" allowBlank="1" showInputMessage="1" showErrorMessage="1" errorTitle="Operating costs" error="Restricted to values between + or - $100,000,000." promptTitle="Operating Costs" prompt="Enter operating costs for 2016 or last operating year. If operation of control device yielded a net savings, enter a negative number equivalent to the annual net savings." sqref="G28:G45">
      <formula1>-100000000</formula1>
      <formula2>100000000</formula2>
    </dataValidation>
    <dataValidation type="decimal" allowBlank="1" showInputMessage="1" showErrorMessage="1" errorTitle="NG Consumption" error="Values restricted to + or - 100,000,000 MMscf/yr." promptTitle="Natural Gas Consumption Rate" prompt="Provide the natural gas consumption rate (e.g., supplemental fuel use rates) for the control device.  For recovery compressors that yield a net natural gas savings, enter a negative value reflective of the net annual quantity of natural gas recovered." sqref="H28:H45">
      <formula1>-100000000</formula1>
      <formula2>100000000</formula2>
    </dataValidation>
    <dataValidation type="decimal" operator="greaterThanOrEqual" allowBlank="1" showInputMessage="1" showErrorMessage="1" errorTitle="Release hieght (ft)" error="This input value must be a numeric value greater than or equal to 0." sqref="E7:E24">
      <formula1>0</formula1>
    </dataValidation>
    <dataValidation type="decimal" operator="greaterThanOrEqual" allowBlank="1" showInputMessage="1" showErrorMessage="1" errorTitle="Diameter (ft)" error="This input value must be a numeric value greater than or equal to 0." sqref="F7:F24">
      <formula1>0</formula1>
    </dataValidation>
    <dataValidation type="decimal" operator="greaterThanOrEqual" allowBlank="1" showInputMessage="1" showErrorMessage="1" errorTitle="Gas stream heat value (btu/scf)" error="This input value must be a numeric value greater than or equal to 0." sqref="P7:P24">
      <formula1>0</formula1>
    </dataValidation>
    <dataValidation type="decimal" operator="greaterThanOrEqual" allowBlank="1" showInputMessage="1" showErrorMessage="1" errorTitle="Flow capacity (scfm)" error="This input value must be a numeric value greater than or equal to 0." sqref="G7:G24">
      <formula1>0</formula1>
    </dataValidation>
    <dataValidation type="decimal" operator="greaterThanOrEqual" allowBlank="1" showInputMessage="1" showErrorMessage="1" errorTitle="Equipment Cost ($)" error="This input value must be a numeric value greater than or equal to 0." promptTitle="Equipment Costs" prompt="Equipment costs should be provided in &quot;Year Installed&quot; dollars. If equipment is rented, enter $0 and include rental costs in annual operating costs. " sqref="E28:E45">
      <formula1>0</formula1>
    </dataValidation>
    <dataValidation type="decimal" operator="greaterThanOrEqual" allowBlank="1" showInputMessage="1" showErrorMessage="1" errorTitle="Capital Install Cost ($)" error="This input value must be a numeric value greater than or equal to 0." promptTitle="Equipment Costs" prompt="Equipment costs should be provided in &quot;Year Installed&quot; dollars. If equipment is rented, enter $0 and include rental costs in annual operating costs. " sqref="F28:F45">
      <formula1>0</formula1>
    </dataValidation>
    <dataValidation type="list" allowBlank="1" showInputMessage="1" showErrorMessage="1" sqref="V7:V24">
      <formula1>Pilot</formula1>
    </dataValidation>
    <dataValidation type="decimal" operator="greaterThanOrEqual" allowBlank="1" showInputMessage="1" showErrorMessage="1" errorTitle="Flow (scf/hr)" error="This input value must be a numeric value greater than or equal to 0." sqref="R7:S24">
      <formula1>0</formula1>
    </dataValidation>
    <dataValidation type="decimal" operator="greaterThanOrEqual" allowBlank="1" showInputMessage="1" showErrorMessage="1" errorTitle="Net Heating Value (Btu/scf)" error="This input value must be a numeric value greater than or equal to 0." sqref="Q7:Q24">
      <formula1>0</formula1>
    </dataValidation>
    <dataValidation type="whole" allowBlank="1" showInputMessage="1" showErrorMessage="1" errorTitle="Operating hours (hrs)" error="This input must be an integer between 0 and 8784" sqref="H7:H24">
      <formula1>0</formula1>
      <formula2>8784</formula2>
    </dataValidation>
    <dataValidation type="decimal" operator="greaterThanOrEqual" allowBlank="1" showInputMessage="1" showErrorMessage="1" errorTitle="Suction Pressure (psig)" error="This input value should be a numeric value greater than or equal to 0." sqref="O7:O24">
      <formula1>0</formula1>
    </dataValidation>
    <dataValidation type="decimal" operator="greaterThanOrEqual" allowBlank="1" showInputMessage="1" showErrorMessage="1" errorTitle="Volume of Waste Gas (scf)" error="This input value must be a numeric value greater than or equal to 0." sqref="I7:I24">
      <formula1>0</formula1>
    </dataValidation>
    <dataValidation type="decimal" operator="greaterThanOrEqual" allowBlank="1" showInputMessage="1" showErrorMessage="1" errorTitle="Heat Input Capacity (MMBtu/Hr)" error="This input value should be a numeric value greater than or equal to 0." sqref="U7:U24">
      <formula1>0</formula1>
    </dataValidation>
    <dataValidation type="decimal" operator="greaterThanOrEqual" allowBlank="1" showInputMessage="1" showErrorMessage="1" errorTitle="Suction pressure (psig)" error="This input value should be a numeric value greater than or equal to 0." sqref="N7:N24">
      <formula1>0</formula1>
    </dataValidation>
    <dataValidation type="decimal" allowBlank="1" showInputMessage="1" showErrorMessage="1" errorTitle="Fraction" error="This input value should be a fraction between 0 and 1." sqref="T7:T24 J7:J24">
      <formula1>0</formula1>
      <formula2>1</formula2>
    </dataValidation>
    <dataValidation type="decimal" operator="greaterThanOrEqual" allowBlank="1" showInputMessage="1" showErrorMessage="1" errorTitle="Exhaust temperature (deg F)" error="This input value must be a numeric value greater than or equal to 0" sqref="K7:K24">
      <formula1>0</formula1>
    </dataValidation>
    <dataValidation type="whole" operator="greaterThan" allowBlank="1" showInputMessage="1" showErrorMessage="1" errorTitle="Carbon bed or canisters" error="This input must be an integer greater than or equal to 0" sqref="L7:L24">
      <formula1>0</formula1>
    </dataValidation>
    <dataValidation type="decimal" operator="greaterThan" allowBlank="1" showInputMessage="1" showErrorMessage="1" errorTitle="Invalid Entry" error="This input value must be a numeric value greater than or equal to 0" sqref="M7">
      <formula1>0</formula1>
    </dataValidation>
    <dataValidation type="decimal" operator="greaterThan" allowBlank="1" showInputMessage="1" showErrorMessage="1" errorTitle="Mass of carbon (lbs)" error="This input value must be a numeric value greater than or equal to 0" sqref="M8:M24">
      <formula1>0</formula1>
    </dataValidation>
    <dataValidation type="list" allowBlank="1" showInputMessage="1" showErrorMessage="1" sqref="B28:B45">
      <formula1>Cntrl_List</formula1>
    </dataValidation>
  </dataValidations>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G358"/>
  <sheetViews>
    <sheetView showGridLines="0" topLeftCell="A91" zoomScale="85" zoomScaleNormal="85" workbookViewId="0">
      <selection activeCell="B23" sqref="B23:B24"/>
    </sheetView>
  </sheetViews>
  <sheetFormatPr defaultColWidth="9.109375" defaultRowHeight="14.4" x14ac:dyDescent="0.3"/>
  <cols>
    <col min="1" max="1" width="3.88671875" style="193" customWidth="1"/>
    <col min="2" max="2" width="44.88671875" style="17" customWidth="1"/>
    <col min="3" max="3" width="29.109375" style="17" customWidth="1"/>
    <col min="4" max="4" width="30.88671875" style="17" customWidth="1"/>
    <col min="5" max="5" width="30.33203125" style="17" customWidth="1"/>
    <col min="6" max="6" width="34.33203125" style="17" customWidth="1"/>
    <col min="7" max="7" width="29.33203125" style="17" customWidth="1"/>
    <col min="8" max="8" width="29" style="17" customWidth="1"/>
    <col min="9" max="9" width="29.33203125" style="17" customWidth="1"/>
    <col min="10" max="10" width="24.33203125" style="17" customWidth="1"/>
    <col min="11" max="11" width="21.44140625" style="17" customWidth="1"/>
    <col min="12" max="12" width="17.88671875" style="17" customWidth="1"/>
    <col min="13" max="15" width="17.44140625" style="17" customWidth="1"/>
    <col min="16" max="17" width="30.109375" style="17" customWidth="1"/>
    <col min="18" max="18" width="18.88671875" style="17" customWidth="1"/>
    <col min="19" max="20" width="20.33203125" style="17" customWidth="1"/>
    <col min="21" max="22" width="18.88671875" style="17" customWidth="1"/>
    <col min="23" max="23" width="12.33203125" style="17" customWidth="1"/>
    <col min="24" max="24" width="9.6640625" style="17" customWidth="1"/>
    <col min="25" max="25" width="9.6640625" style="17" bestFit="1" customWidth="1"/>
    <col min="26" max="29" width="10" style="17" customWidth="1"/>
    <col min="30" max="33" width="9.6640625" style="17" bestFit="1" customWidth="1"/>
    <col min="34" max="35" width="9.6640625" style="17" customWidth="1"/>
    <col min="36" max="37" width="18.88671875" style="17" customWidth="1"/>
    <col min="38" max="38" width="16.109375" style="17" customWidth="1"/>
    <col min="39" max="39" width="15.33203125" style="17" customWidth="1"/>
    <col min="40" max="46" width="22.109375" style="17" customWidth="1"/>
    <col min="47" max="48" width="12" style="17" customWidth="1"/>
    <col min="49" max="49" width="12" style="17" hidden="1" customWidth="1"/>
    <col min="50" max="50" width="14.44140625" style="17" hidden="1" customWidth="1"/>
    <col min="51" max="51" width="14.88671875" style="17" hidden="1" customWidth="1"/>
    <col min="52" max="53" width="12.5546875" style="17" hidden="1" customWidth="1"/>
    <col min="54" max="54" width="9.109375" style="17" hidden="1" customWidth="1"/>
    <col min="55" max="55" width="16.109375" style="17" hidden="1" customWidth="1"/>
    <col min="56" max="60" width="9.109375" style="17" hidden="1" customWidth="1"/>
    <col min="61" max="161" width="9.109375" style="17" customWidth="1"/>
    <col min="162" max="162" width="12.33203125" style="17" customWidth="1"/>
    <col min="163" max="163" width="23.44140625" style="17" bestFit="1" customWidth="1"/>
    <col min="164" max="165" width="9.109375" style="17" customWidth="1"/>
    <col min="166" max="16384" width="9.109375" style="17"/>
  </cols>
  <sheetData>
    <row r="1" spans="1:10" ht="15.6" x14ac:dyDescent="0.3">
      <c r="B1" s="31" t="s">
        <v>4639</v>
      </c>
      <c r="E1" s="170" t="str">
        <f>IF(NOT(OR(ISBLANK(Fac_Type),Fac_Type="Onshore petroleum and natural gas production")),"This tab is not required to be completed. This facility is not listed as Onshore petroleum and natural gas production or indicated that there are no wells at the well site.",IF(AND(NOT(ISBLANK($C$3)),$C$3=0),"This tab is not required to be completed. This facility is not listed as Onshore petroleum and natural gas production or indicated that there are no wells at the well site.",""))</f>
        <v/>
      </c>
    </row>
    <row r="2" spans="1:10" x14ac:dyDescent="0.3">
      <c r="A2" s="193">
        <v>1</v>
      </c>
      <c r="B2" s="63" t="s">
        <v>3755</v>
      </c>
      <c r="C2" s="21" t="str">
        <f>IF(ICR_ID="","",ICR_ID)</f>
        <v/>
      </c>
      <c r="E2" s="31" t="s">
        <v>4641</v>
      </c>
    </row>
    <row r="3" spans="1:10" ht="50.4" customHeight="1" x14ac:dyDescent="0.3">
      <c r="A3" s="193">
        <v>2</v>
      </c>
      <c r="B3" s="63" t="s">
        <v>3743</v>
      </c>
      <c r="C3" s="22"/>
      <c r="D3" s="233" t="str">
        <f>IF(NOT(OR(ISBLANK(Fac_Type),Fac_Type="Onshore petroleum and natural gas production")),"",IF(ISBLANK($C$3),"This data element is only required for Onshore petroleum and natural gas production facilities.  If there are no wells at this the facility, you must enter 0",""))</f>
        <v>This data element is only required for Onshore petroleum and natural gas production facilities.  If there are no wells at this the facility, you must enter 0</v>
      </c>
      <c r="E3" s="234"/>
      <c r="F3" s="150" t="s">
        <v>4642</v>
      </c>
      <c r="G3" s="150" t="s">
        <v>4643</v>
      </c>
      <c r="H3" s="150" t="s">
        <v>4644</v>
      </c>
    </row>
    <row r="4" spans="1:10" ht="28.8" x14ac:dyDescent="0.3">
      <c r="A4" s="193">
        <v>3</v>
      </c>
      <c r="B4" s="63" t="s">
        <v>4235</v>
      </c>
      <c r="C4" s="22"/>
      <c r="D4" s="193">
        <v>1</v>
      </c>
      <c r="E4" s="90" t="s">
        <v>4831</v>
      </c>
      <c r="F4" s="151"/>
      <c r="G4" s="151"/>
      <c r="H4" s="151"/>
    </row>
    <row r="5" spans="1:10" ht="28.8" x14ac:dyDescent="0.3">
      <c r="A5" s="193">
        <v>4</v>
      </c>
      <c r="B5" s="57" t="s">
        <v>4236</v>
      </c>
      <c r="C5" s="22"/>
      <c r="D5" s="193">
        <v>2</v>
      </c>
      <c r="E5" s="90" t="s">
        <v>4832</v>
      </c>
      <c r="F5" s="151"/>
      <c r="G5" s="151"/>
      <c r="H5" s="151"/>
    </row>
    <row r="6" spans="1:10" ht="43.2" customHeight="1" x14ac:dyDescent="0.3">
      <c r="A6" s="193">
        <v>5</v>
      </c>
      <c r="B6" s="85" t="s">
        <v>4640</v>
      </c>
      <c r="C6" s="22"/>
      <c r="D6" s="193">
        <v>3</v>
      </c>
      <c r="E6" s="241" t="s">
        <v>4983</v>
      </c>
      <c r="F6" s="242"/>
      <c r="G6" s="242"/>
      <c r="H6" s="243"/>
    </row>
    <row r="7" spans="1:10" ht="28.8" x14ac:dyDescent="0.3">
      <c r="A7" s="193">
        <v>6</v>
      </c>
      <c r="B7" s="85" t="s">
        <v>4233</v>
      </c>
      <c r="C7" s="33"/>
      <c r="D7" s="193">
        <v>4</v>
      </c>
      <c r="E7" s="87" t="s">
        <v>4833</v>
      </c>
      <c r="F7" s="207"/>
      <c r="G7" s="152"/>
      <c r="H7" s="207"/>
    </row>
    <row r="8" spans="1:10" ht="43.2" x14ac:dyDescent="0.3">
      <c r="A8" s="193">
        <v>7</v>
      </c>
      <c r="B8" s="57" t="s">
        <v>4232</v>
      </c>
      <c r="C8" s="22"/>
      <c r="D8" s="193">
        <v>5</v>
      </c>
      <c r="E8" s="90" t="s">
        <v>4834</v>
      </c>
      <c r="F8" s="207"/>
      <c r="G8" s="152"/>
      <c r="H8" s="207"/>
    </row>
    <row r="9" spans="1:10" ht="70.2" customHeight="1" x14ac:dyDescent="0.3">
      <c r="A9" s="193">
        <v>8</v>
      </c>
      <c r="B9" s="57" t="s">
        <v>3744</v>
      </c>
      <c r="C9" s="22"/>
      <c r="D9" s="193">
        <v>6</v>
      </c>
      <c r="E9" s="90" t="s">
        <v>4835</v>
      </c>
      <c r="F9" s="207"/>
      <c r="G9" s="152"/>
      <c r="H9" s="207"/>
      <c r="I9" s="28"/>
      <c r="J9" s="28"/>
    </row>
    <row r="10" spans="1:10" x14ac:dyDescent="0.3">
      <c r="A10" s="193">
        <v>9</v>
      </c>
      <c r="B10" s="63" t="s">
        <v>31</v>
      </c>
      <c r="C10" s="22"/>
      <c r="E10" s="28"/>
      <c r="F10"/>
      <c r="G10" s="28"/>
      <c r="H10" s="28"/>
      <c r="I10" s="28"/>
      <c r="J10" s="28"/>
    </row>
    <row r="11" spans="1:10" ht="30" customHeight="1" x14ac:dyDescent="0.3">
      <c r="A11" s="193">
        <v>10</v>
      </c>
      <c r="B11" s="63" t="s">
        <v>4179</v>
      </c>
      <c r="C11" s="22"/>
      <c r="D11" s="29"/>
      <c r="E11" s="29"/>
      <c r="F11" s="29"/>
      <c r="G11" s="41"/>
      <c r="H11" s="42"/>
      <c r="I11" s="28"/>
      <c r="J11" s="28"/>
    </row>
    <row r="12" spans="1:10" ht="30" customHeight="1" x14ac:dyDescent="0.3">
      <c r="A12" s="193">
        <v>11</v>
      </c>
      <c r="B12" s="85" t="s">
        <v>4109</v>
      </c>
      <c r="C12" s="51"/>
      <c r="D12" s="30"/>
      <c r="E12" s="30"/>
      <c r="F12" s="30"/>
      <c r="G12" s="41"/>
      <c r="H12" s="42"/>
      <c r="I12" s="28"/>
      <c r="J12" s="28"/>
    </row>
    <row r="13" spans="1:10" ht="30" customHeight="1" x14ac:dyDescent="0.3">
      <c r="A13" s="193">
        <v>12</v>
      </c>
      <c r="B13" s="85" t="s">
        <v>4110</v>
      </c>
      <c r="C13" s="22"/>
      <c r="D13" s="30"/>
      <c r="E13" s="30"/>
      <c r="F13" s="30"/>
      <c r="G13" s="41"/>
      <c r="H13" s="42"/>
      <c r="I13" s="28"/>
      <c r="J13" s="28"/>
    </row>
    <row r="14" spans="1:10" ht="30" customHeight="1" x14ac:dyDescent="0.3">
      <c r="A14" s="193">
        <v>13</v>
      </c>
      <c r="B14" s="85" t="s">
        <v>4111</v>
      </c>
      <c r="C14" s="22"/>
      <c r="D14" s="30"/>
      <c r="E14" s="30"/>
      <c r="F14" s="30"/>
      <c r="G14" s="41"/>
      <c r="H14" s="42"/>
      <c r="I14" s="28"/>
      <c r="J14" s="28"/>
    </row>
    <row r="15" spans="1:10" x14ac:dyDescent="0.3">
      <c r="A15" s="193">
        <v>14</v>
      </c>
      <c r="B15" s="199" t="s">
        <v>4112</v>
      </c>
      <c r="C15" s="200"/>
      <c r="D15" s="30"/>
      <c r="H15" s="42"/>
      <c r="I15" s="28"/>
      <c r="J15" s="28"/>
    </row>
    <row r="16" spans="1:10" x14ac:dyDescent="0.3">
      <c r="A16" s="193">
        <v>15</v>
      </c>
      <c r="B16" s="244" t="s">
        <v>4815</v>
      </c>
      <c r="C16" s="245"/>
    </row>
    <row r="17" spans="1:51" x14ac:dyDescent="0.3">
      <c r="A17" s="193">
        <v>16</v>
      </c>
      <c r="B17" s="63" t="s">
        <v>4037</v>
      </c>
      <c r="C17" s="33"/>
    </row>
    <row r="18" spans="1:51" x14ac:dyDescent="0.3">
      <c r="A18" s="193">
        <v>17</v>
      </c>
      <c r="B18" s="63" t="s">
        <v>4182</v>
      </c>
      <c r="C18" s="22"/>
    </row>
    <row r="19" spans="1:51" ht="28.8" x14ac:dyDescent="0.3">
      <c r="A19" s="193">
        <v>18</v>
      </c>
      <c r="B19" s="57" t="s">
        <v>4183</v>
      </c>
      <c r="C19" s="22"/>
    </row>
    <row r="20" spans="1:51" ht="15.75" customHeight="1" x14ac:dyDescent="0.3">
      <c r="A20" s="193">
        <v>19</v>
      </c>
      <c r="B20" s="86" t="s">
        <v>4188</v>
      </c>
      <c r="C20" s="22"/>
    </row>
    <row r="22" spans="1:51" x14ac:dyDescent="0.3">
      <c r="B22" s="31" t="s">
        <v>3982</v>
      </c>
      <c r="D22"/>
      <c r="P22" s="240" t="s">
        <v>4645</v>
      </c>
      <c r="Q22" s="240"/>
      <c r="R22" s="240"/>
      <c r="S22" s="240"/>
      <c r="T22" s="240"/>
      <c r="U22" s="240"/>
      <c r="V22" s="240"/>
      <c r="W22" s="240"/>
    </row>
    <row r="23" spans="1:51" ht="40.5" customHeight="1" x14ac:dyDescent="0.3">
      <c r="B23" s="235" t="s">
        <v>4100</v>
      </c>
      <c r="C23" s="235" t="s">
        <v>14</v>
      </c>
      <c r="D23" s="235" t="s">
        <v>374</v>
      </c>
      <c r="E23" s="235" t="s">
        <v>3940</v>
      </c>
      <c r="F23" s="235" t="s">
        <v>3742</v>
      </c>
      <c r="G23" s="235" t="s">
        <v>3980</v>
      </c>
      <c r="H23" s="235" t="s">
        <v>3981</v>
      </c>
      <c r="I23" s="235" t="s">
        <v>32</v>
      </c>
      <c r="J23" s="235" t="s">
        <v>4189</v>
      </c>
      <c r="K23" s="235" t="s">
        <v>3923</v>
      </c>
      <c r="L23" s="235" t="s">
        <v>3926</v>
      </c>
      <c r="M23" s="235" t="s">
        <v>3924</v>
      </c>
      <c r="N23" s="235" t="s">
        <v>3925</v>
      </c>
      <c r="O23" s="235" t="s">
        <v>4177</v>
      </c>
      <c r="P23" s="235" t="s">
        <v>4192</v>
      </c>
      <c r="Q23" s="235" t="s">
        <v>4836</v>
      </c>
      <c r="R23" s="235" t="s">
        <v>4025</v>
      </c>
      <c r="S23" s="235" t="s">
        <v>4030</v>
      </c>
      <c r="T23" s="235" t="s">
        <v>4837</v>
      </c>
      <c r="U23" s="235" t="s">
        <v>4026</v>
      </c>
      <c r="V23" s="246" t="s">
        <v>4351</v>
      </c>
      <c r="W23" s="235" t="s">
        <v>4226</v>
      </c>
      <c r="X23" s="237" t="s">
        <v>3952</v>
      </c>
      <c r="Y23" s="238"/>
      <c r="Z23" s="238"/>
      <c r="AA23" s="238"/>
      <c r="AB23" s="238"/>
      <c r="AC23" s="239"/>
      <c r="AD23" s="237" t="s">
        <v>4838</v>
      </c>
      <c r="AE23" s="238"/>
      <c r="AF23" s="238"/>
      <c r="AG23" s="238"/>
      <c r="AH23" s="238"/>
      <c r="AI23" s="239"/>
      <c r="AJ23" s="235" t="s">
        <v>4194</v>
      </c>
      <c r="AK23" s="235" t="s">
        <v>4839</v>
      </c>
      <c r="AL23" s="158" t="s">
        <v>4020</v>
      </c>
      <c r="AM23" s="158"/>
      <c r="AN23" s="235" t="s">
        <v>4840</v>
      </c>
      <c r="AO23" s="235" t="s">
        <v>4841</v>
      </c>
      <c r="AP23" s="235" t="s">
        <v>4984</v>
      </c>
      <c r="AQ23" s="235" t="s">
        <v>4787</v>
      </c>
      <c r="AR23" s="235" t="s">
        <v>4646</v>
      </c>
      <c r="AS23" s="235" t="s">
        <v>4647</v>
      </c>
      <c r="AT23" s="235" t="s">
        <v>4648</v>
      </c>
    </row>
    <row r="24" spans="1:51" s="43" customFormat="1" ht="83.4" customHeight="1" x14ac:dyDescent="0.3">
      <c r="A24" s="194"/>
      <c r="B24" s="236"/>
      <c r="C24" s="236"/>
      <c r="D24" s="236"/>
      <c r="E24" s="236"/>
      <c r="F24" s="236"/>
      <c r="G24" s="236"/>
      <c r="H24" s="236"/>
      <c r="I24" s="236"/>
      <c r="J24" s="236"/>
      <c r="K24" s="236"/>
      <c r="L24" s="236"/>
      <c r="M24" s="236"/>
      <c r="N24" s="236"/>
      <c r="O24" s="236"/>
      <c r="P24" s="236"/>
      <c r="Q24" s="236"/>
      <c r="R24" s="236"/>
      <c r="S24" s="236"/>
      <c r="T24" s="236"/>
      <c r="U24" s="236"/>
      <c r="V24" s="247"/>
      <c r="W24" s="236"/>
      <c r="X24" s="149" t="s">
        <v>4661</v>
      </c>
      <c r="Y24" s="149" t="s">
        <v>4662</v>
      </c>
      <c r="Z24" s="149" t="s">
        <v>4663</v>
      </c>
      <c r="AA24" s="149" t="s">
        <v>3951</v>
      </c>
      <c r="AB24" s="149" t="s">
        <v>4227</v>
      </c>
      <c r="AC24" s="149" t="s">
        <v>4790</v>
      </c>
      <c r="AD24" s="149" t="s">
        <v>4661</v>
      </c>
      <c r="AE24" s="149" t="s">
        <v>4662</v>
      </c>
      <c r="AF24" s="149" t="s">
        <v>4663</v>
      </c>
      <c r="AG24" s="149" t="s">
        <v>3951</v>
      </c>
      <c r="AH24" s="149" t="s">
        <v>4227</v>
      </c>
      <c r="AI24" s="149" t="s">
        <v>4790</v>
      </c>
      <c r="AJ24" s="236"/>
      <c r="AK24" s="236"/>
      <c r="AL24" s="149" t="s">
        <v>4142</v>
      </c>
      <c r="AM24" s="149" t="s">
        <v>26</v>
      </c>
      <c r="AN24" s="236"/>
      <c r="AO24" s="236"/>
      <c r="AP24" s="236"/>
      <c r="AQ24" s="236"/>
      <c r="AR24" s="236"/>
      <c r="AS24" s="236"/>
      <c r="AT24" s="236"/>
      <c r="AU24" s="17"/>
      <c r="AV24" s="17"/>
      <c r="AW24" s="17"/>
      <c r="AX24" s="44" t="s">
        <v>375</v>
      </c>
      <c r="AY24" s="44" t="s">
        <v>376</v>
      </c>
    </row>
    <row r="25" spans="1:51" x14ac:dyDescent="0.3">
      <c r="A25" s="193">
        <v>1</v>
      </c>
      <c r="B25" s="33"/>
      <c r="C25" s="33"/>
      <c r="D25" s="33"/>
      <c r="E25" s="33"/>
      <c r="F25" s="23" t="str">
        <f t="shared" ref="F25:F56" si="0">IF(AND(C25&lt;&gt;"",D25&lt;&gt;"",E25&lt;&gt;""),CONCATENATE(AY25," - ",D25," - ",E25),"")</f>
        <v/>
      </c>
      <c r="G25" s="33"/>
      <c r="H25" s="33"/>
      <c r="I25" s="33"/>
      <c r="J25" s="33"/>
      <c r="K25" s="33"/>
      <c r="L25" s="33"/>
      <c r="M25" s="33"/>
      <c r="N25" s="33"/>
      <c r="O25" s="33"/>
      <c r="P25" s="33"/>
      <c r="Q25" s="33"/>
      <c r="R25" s="33"/>
      <c r="S25" s="33"/>
      <c r="T25" s="33"/>
      <c r="U25" s="33"/>
      <c r="V25" s="52"/>
      <c r="W25" s="33"/>
      <c r="X25" s="153"/>
      <c r="Y25" s="153"/>
      <c r="Z25" s="153"/>
      <c r="AA25" s="153"/>
      <c r="AB25" s="153"/>
      <c r="AC25" s="153"/>
      <c r="AD25" s="153"/>
      <c r="AE25" s="153"/>
      <c r="AF25" s="153"/>
      <c r="AG25" s="153"/>
      <c r="AH25" s="153"/>
      <c r="AI25" s="153"/>
      <c r="AJ25" s="33"/>
      <c r="AK25" s="33"/>
      <c r="AL25" s="33"/>
      <c r="AM25" s="33"/>
      <c r="AN25" s="154"/>
      <c r="AO25" s="154"/>
      <c r="AP25" s="155"/>
      <c r="AQ25" s="155"/>
      <c r="AR25" s="24"/>
      <c r="AS25" s="118"/>
      <c r="AT25" s="24"/>
      <c r="AX25" s="44" t="str">
        <f t="shared" ref="AX25:AX56" si="1">IF(C25="","",IF(LEFT(C25,4)="160A","_"&amp;LEFT(C25,4),"_"&amp;LEFT(C25,3)))</f>
        <v/>
      </c>
      <c r="AY25" s="44" t="str">
        <f>IF(LEFT(AX25,5)="_160A","160A",MID(AX25,2,3))</f>
        <v/>
      </c>
    </row>
    <row r="26" spans="1:51" x14ac:dyDescent="0.3">
      <c r="A26" s="193">
        <v>2</v>
      </c>
      <c r="B26" s="33"/>
      <c r="C26" s="33"/>
      <c r="D26" s="33"/>
      <c r="E26" s="33"/>
      <c r="F26" s="23" t="str">
        <f t="shared" si="0"/>
        <v/>
      </c>
      <c r="G26" s="33"/>
      <c r="H26" s="33"/>
      <c r="I26" s="33"/>
      <c r="J26" s="33"/>
      <c r="K26" s="33"/>
      <c r="L26" s="33"/>
      <c r="M26" s="33"/>
      <c r="N26" s="33"/>
      <c r="O26" s="33"/>
      <c r="P26" s="33"/>
      <c r="Q26" s="33"/>
      <c r="R26" s="33"/>
      <c r="S26" s="33"/>
      <c r="T26" s="33"/>
      <c r="U26" s="33"/>
      <c r="V26" s="52"/>
      <c r="W26" s="33"/>
      <c r="X26" s="153"/>
      <c r="Y26" s="153"/>
      <c r="Z26" s="153"/>
      <c r="AA26" s="153"/>
      <c r="AB26" s="153"/>
      <c r="AC26" s="153"/>
      <c r="AD26" s="153"/>
      <c r="AE26" s="153"/>
      <c r="AF26" s="153"/>
      <c r="AG26" s="153"/>
      <c r="AH26" s="153"/>
      <c r="AI26" s="153"/>
      <c r="AJ26" s="33"/>
      <c r="AK26" s="33"/>
      <c r="AL26" s="33"/>
      <c r="AM26" s="33"/>
      <c r="AN26" s="154"/>
      <c r="AO26" s="154"/>
      <c r="AP26" s="155"/>
      <c r="AQ26" s="155"/>
      <c r="AR26" s="24"/>
      <c r="AS26" s="118"/>
      <c r="AT26" s="24"/>
      <c r="AX26" s="44" t="str">
        <f t="shared" si="1"/>
        <v/>
      </c>
      <c r="AY26" s="44" t="str">
        <f t="shared" ref="AY26" si="2">IF(LEFT(AX26,5)="_160A","160A",MID(AX26,2,3))</f>
        <v/>
      </c>
    </row>
    <row r="27" spans="1:51" x14ac:dyDescent="0.3">
      <c r="A27" s="193">
        <v>3</v>
      </c>
      <c r="B27" s="33"/>
      <c r="C27" s="33"/>
      <c r="D27" s="33"/>
      <c r="E27" s="33"/>
      <c r="F27" s="23" t="str">
        <f t="shared" si="0"/>
        <v/>
      </c>
      <c r="G27" s="33"/>
      <c r="H27" s="33"/>
      <c r="I27" s="33"/>
      <c r="J27" s="33"/>
      <c r="K27" s="33"/>
      <c r="L27" s="33"/>
      <c r="M27" s="33"/>
      <c r="N27" s="33"/>
      <c r="O27" s="33"/>
      <c r="P27" s="33"/>
      <c r="Q27" s="33"/>
      <c r="R27" s="33"/>
      <c r="S27" s="33"/>
      <c r="T27" s="33"/>
      <c r="U27" s="33"/>
      <c r="V27" s="52"/>
      <c r="W27" s="33"/>
      <c r="X27" s="153"/>
      <c r="Y27" s="153"/>
      <c r="Z27" s="153"/>
      <c r="AA27" s="153"/>
      <c r="AB27" s="153"/>
      <c r="AC27" s="153"/>
      <c r="AD27" s="153"/>
      <c r="AE27" s="153"/>
      <c r="AF27" s="153"/>
      <c r="AG27" s="153"/>
      <c r="AH27" s="153"/>
      <c r="AI27" s="153"/>
      <c r="AJ27" s="33"/>
      <c r="AK27" s="33"/>
      <c r="AL27" s="33"/>
      <c r="AM27" s="33"/>
      <c r="AN27" s="154"/>
      <c r="AO27" s="154"/>
      <c r="AP27" s="155"/>
      <c r="AQ27" s="155"/>
      <c r="AR27" s="24"/>
      <c r="AS27" s="118"/>
      <c r="AT27" s="24"/>
      <c r="AX27" s="44" t="str">
        <f t="shared" si="1"/>
        <v/>
      </c>
      <c r="AY27" s="44" t="str">
        <f t="shared" ref="AY27:AY74" si="3">IF(LEFT(AX27,5)="_160A","160A",MID(AX27,2,3))</f>
        <v/>
      </c>
    </row>
    <row r="28" spans="1:51" x14ac:dyDescent="0.3">
      <c r="A28" s="193">
        <v>4</v>
      </c>
      <c r="B28" s="33"/>
      <c r="C28" s="33"/>
      <c r="D28" s="33"/>
      <c r="E28" s="33"/>
      <c r="F28" s="23" t="str">
        <f t="shared" si="0"/>
        <v/>
      </c>
      <c r="G28" s="33"/>
      <c r="H28" s="33"/>
      <c r="I28" s="33"/>
      <c r="J28" s="33"/>
      <c r="K28" s="33"/>
      <c r="L28" s="33"/>
      <c r="M28" s="33"/>
      <c r="N28" s="33"/>
      <c r="O28" s="33"/>
      <c r="P28" s="33"/>
      <c r="Q28" s="33"/>
      <c r="R28" s="33"/>
      <c r="S28" s="33"/>
      <c r="T28" s="33"/>
      <c r="U28" s="33"/>
      <c r="V28" s="52"/>
      <c r="W28" s="33"/>
      <c r="X28" s="153"/>
      <c r="Y28" s="153"/>
      <c r="Z28" s="153"/>
      <c r="AA28" s="153"/>
      <c r="AB28" s="153"/>
      <c r="AC28" s="153"/>
      <c r="AD28" s="153"/>
      <c r="AE28" s="153"/>
      <c r="AF28" s="153"/>
      <c r="AG28" s="153"/>
      <c r="AH28" s="153"/>
      <c r="AI28" s="153"/>
      <c r="AJ28" s="33"/>
      <c r="AK28" s="33"/>
      <c r="AL28" s="33"/>
      <c r="AM28" s="33"/>
      <c r="AN28" s="154"/>
      <c r="AO28" s="154"/>
      <c r="AP28" s="155"/>
      <c r="AQ28" s="155"/>
      <c r="AR28" s="24"/>
      <c r="AS28" s="118"/>
      <c r="AT28" s="24"/>
      <c r="AX28" s="44" t="str">
        <f t="shared" si="1"/>
        <v/>
      </c>
      <c r="AY28" s="44" t="str">
        <f t="shared" si="3"/>
        <v/>
      </c>
    </row>
    <row r="29" spans="1:51" x14ac:dyDescent="0.3">
      <c r="A29" s="193">
        <v>5</v>
      </c>
      <c r="B29" s="33"/>
      <c r="C29" s="33"/>
      <c r="D29" s="33"/>
      <c r="E29" s="33"/>
      <c r="F29" s="23" t="str">
        <f t="shared" si="0"/>
        <v/>
      </c>
      <c r="G29" s="33"/>
      <c r="H29" s="33"/>
      <c r="I29" s="33"/>
      <c r="J29" s="33"/>
      <c r="K29" s="33"/>
      <c r="L29" s="33"/>
      <c r="M29" s="33"/>
      <c r="N29" s="33"/>
      <c r="O29" s="33"/>
      <c r="P29" s="33"/>
      <c r="Q29" s="33"/>
      <c r="R29" s="33"/>
      <c r="S29" s="33"/>
      <c r="T29" s="33"/>
      <c r="U29" s="33"/>
      <c r="V29" s="52"/>
      <c r="W29" s="33"/>
      <c r="X29" s="153"/>
      <c r="Y29" s="153"/>
      <c r="Z29" s="153"/>
      <c r="AA29" s="153"/>
      <c r="AB29" s="153"/>
      <c r="AC29" s="153"/>
      <c r="AD29" s="153"/>
      <c r="AE29" s="153"/>
      <c r="AF29" s="153"/>
      <c r="AG29" s="153"/>
      <c r="AH29" s="153"/>
      <c r="AI29" s="153"/>
      <c r="AJ29" s="33"/>
      <c r="AK29" s="33"/>
      <c r="AL29" s="33"/>
      <c r="AM29" s="33"/>
      <c r="AN29" s="154"/>
      <c r="AO29" s="154"/>
      <c r="AP29" s="155"/>
      <c r="AQ29" s="155"/>
      <c r="AR29" s="24"/>
      <c r="AS29" s="118"/>
      <c r="AT29" s="24"/>
      <c r="AX29" s="44" t="str">
        <f t="shared" si="1"/>
        <v/>
      </c>
      <c r="AY29" s="44" t="str">
        <f t="shared" si="3"/>
        <v/>
      </c>
    </row>
    <row r="30" spans="1:51" x14ac:dyDescent="0.3">
      <c r="A30" s="193">
        <v>6</v>
      </c>
      <c r="B30" s="33"/>
      <c r="C30" s="33"/>
      <c r="D30" s="33"/>
      <c r="E30" s="33"/>
      <c r="F30" s="23" t="str">
        <f t="shared" si="0"/>
        <v/>
      </c>
      <c r="G30" s="33"/>
      <c r="H30" s="33"/>
      <c r="I30" s="33"/>
      <c r="J30" s="33"/>
      <c r="K30" s="33"/>
      <c r="L30" s="33"/>
      <c r="M30" s="33"/>
      <c r="N30" s="33"/>
      <c r="O30" s="33"/>
      <c r="P30" s="33"/>
      <c r="Q30" s="33"/>
      <c r="R30" s="33"/>
      <c r="S30" s="33"/>
      <c r="T30" s="33"/>
      <c r="U30" s="33"/>
      <c r="V30" s="52"/>
      <c r="W30" s="33"/>
      <c r="X30" s="153"/>
      <c r="Y30" s="153"/>
      <c r="Z30" s="153"/>
      <c r="AA30" s="153"/>
      <c r="AB30" s="153"/>
      <c r="AC30" s="153"/>
      <c r="AD30" s="153"/>
      <c r="AE30" s="153"/>
      <c r="AF30" s="153"/>
      <c r="AG30" s="153"/>
      <c r="AH30" s="153"/>
      <c r="AI30" s="153"/>
      <c r="AJ30" s="33"/>
      <c r="AK30" s="33"/>
      <c r="AL30" s="33"/>
      <c r="AM30" s="33"/>
      <c r="AN30" s="154"/>
      <c r="AO30" s="154"/>
      <c r="AP30" s="155"/>
      <c r="AQ30" s="155"/>
      <c r="AR30" s="24"/>
      <c r="AS30" s="118"/>
      <c r="AT30" s="24"/>
      <c r="AX30" s="44" t="str">
        <f t="shared" si="1"/>
        <v/>
      </c>
      <c r="AY30" s="44" t="str">
        <f t="shared" si="3"/>
        <v/>
      </c>
    </row>
    <row r="31" spans="1:51" x14ac:dyDescent="0.3">
      <c r="A31" s="193">
        <v>7</v>
      </c>
      <c r="B31" s="33"/>
      <c r="C31" s="33"/>
      <c r="D31" s="33"/>
      <c r="E31" s="33"/>
      <c r="F31" s="23" t="str">
        <f t="shared" si="0"/>
        <v/>
      </c>
      <c r="G31" s="33"/>
      <c r="H31" s="33"/>
      <c r="I31" s="33"/>
      <c r="J31" s="33"/>
      <c r="K31" s="33"/>
      <c r="L31" s="33"/>
      <c r="M31" s="33"/>
      <c r="N31" s="33"/>
      <c r="O31" s="33"/>
      <c r="P31" s="33"/>
      <c r="Q31" s="33"/>
      <c r="R31" s="33"/>
      <c r="S31" s="33"/>
      <c r="T31" s="33"/>
      <c r="U31" s="33"/>
      <c r="V31" s="52"/>
      <c r="W31" s="33"/>
      <c r="X31" s="153"/>
      <c r="Y31" s="153"/>
      <c r="Z31" s="153"/>
      <c r="AA31" s="153"/>
      <c r="AB31" s="153"/>
      <c r="AC31" s="153"/>
      <c r="AD31" s="153"/>
      <c r="AE31" s="153"/>
      <c r="AF31" s="153"/>
      <c r="AG31" s="153"/>
      <c r="AH31" s="153"/>
      <c r="AI31" s="153"/>
      <c r="AJ31" s="33"/>
      <c r="AK31" s="33"/>
      <c r="AL31" s="33"/>
      <c r="AM31" s="33"/>
      <c r="AN31" s="154"/>
      <c r="AO31" s="154"/>
      <c r="AP31" s="155"/>
      <c r="AQ31" s="155"/>
      <c r="AR31" s="24"/>
      <c r="AS31" s="118"/>
      <c r="AT31" s="24"/>
      <c r="AX31" s="44" t="str">
        <f t="shared" si="1"/>
        <v/>
      </c>
      <c r="AY31" s="44" t="str">
        <f t="shared" si="3"/>
        <v/>
      </c>
    </row>
    <row r="32" spans="1:51" x14ac:dyDescent="0.3">
      <c r="A32" s="193">
        <v>8</v>
      </c>
      <c r="B32" s="33"/>
      <c r="C32" s="33"/>
      <c r="D32" s="33"/>
      <c r="E32" s="33"/>
      <c r="F32" s="23" t="str">
        <f t="shared" si="0"/>
        <v/>
      </c>
      <c r="G32" s="33"/>
      <c r="H32" s="33"/>
      <c r="I32" s="33"/>
      <c r="J32" s="33"/>
      <c r="K32" s="33"/>
      <c r="L32" s="33"/>
      <c r="M32" s="33"/>
      <c r="N32" s="33"/>
      <c r="O32" s="33"/>
      <c r="P32" s="33"/>
      <c r="Q32" s="33"/>
      <c r="R32" s="33"/>
      <c r="S32" s="33"/>
      <c r="T32" s="33"/>
      <c r="U32" s="33"/>
      <c r="V32" s="52"/>
      <c r="W32" s="33"/>
      <c r="X32" s="153"/>
      <c r="Y32" s="153"/>
      <c r="Z32" s="153"/>
      <c r="AA32" s="153"/>
      <c r="AB32" s="153"/>
      <c r="AC32" s="153"/>
      <c r="AD32" s="153"/>
      <c r="AE32" s="153"/>
      <c r="AF32" s="153"/>
      <c r="AG32" s="153"/>
      <c r="AH32" s="153"/>
      <c r="AI32" s="153"/>
      <c r="AJ32" s="33"/>
      <c r="AK32" s="33"/>
      <c r="AL32" s="33"/>
      <c r="AM32" s="33"/>
      <c r="AN32" s="154"/>
      <c r="AO32" s="154"/>
      <c r="AP32" s="155"/>
      <c r="AQ32" s="155"/>
      <c r="AR32" s="24"/>
      <c r="AS32" s="118"/>
      <c r="AT32" s="24"/>
      <c r="AX32" s="44" t="str">
        <f t="shared" si="1"/>
        <v/>
      </c>
      <c r="AY32" s="44" t="str">
        <f t="shared" si="3"/>
        <v/>
      </c>
    </row>
    <row r="33" spans="1:51" x14ac:dyDescent="0.3">
      <c r="A33" s="193">
        <v>9</v>
      </c>
      <c r="B33" s="33"/>
      <c r="C33" s="33"/>
      <c r="D33" s="33"/>
      <c r="E33" s="33"/>
      <c r="F33" s="23" t="str">
        <f t="shared" si="0"/>
        <v/>
      </c>
      <c r="G33" s="33"/>
      <c r="H33" s="33"/>
      <c r="I33" s="33"/>
      <c r="J33" s="33"/>
      <c r="K33" s="33"/>
      <c r="L33" s="33"/>
      <c r="M33" s="33"/>
      <c r="N33" s="33"/>
      <c r="O33" s="33"/>
      <c r="P33" s="33"/>
      <c r="Q33" s="33"/>
      <c r="R33" s="33"/>
      <c r="S33" s="33"/>
      <c r="T33" s="33"/>
      <c r="U33" s="33"/>
      <c r="V33" s="52"/>
      <c r="W33" s="33"/>
      <c r="X33" s="153"/>
      <c r="Y33" s="153"/>
      <c r="Z33" s="153"/>
      <c r="AA33" s="153"/>
      <c r="AB33" s="153"/>
      <c r="AC33" s="153"/>
      <c r="AD33" s="153"/>
      <c r="AE33" s="153"/>
      <c r="AF33" s="153"/>
      <c r="AG33" s="153"/>
      <c r="AH33" s="153"/>
      <c r="AI33" s="153"/>
      <c r="AJ33" s="33"/>
      <c r="AK33" s="33"/>
      <c r="AL33" s="33"/>
      <c r="AM33" s="33"/>
      <c r="AN33" s="154"/>
      <c r="AO33" s="154"/>
      <c r="AP33" s="155"/>
      <c r="AQ33" s="155"/>
      <c r="AR33" s="24"/>
      <c r="AS33" s="118"/>
      <c r="AT33" s="24"/>
      <c r="AX33" s="44" t="str">
        <f t="shared" si="1"/>
        <v/>
      </c>
      <c r="AY33" s="44" t="str">
        <f t="shared" si="3"/>
        <v/>
      </c>
    </row>
    <row r="34" spans="1:51" x14ac:dyDescent="0.3">
      <c r="A34" s="193">
        <v>10</v>
      </c>
      <c r="B34" s="33"/>
      <c r="C34" s="33"/>
      <c r="D34" s="33"/>
      <c r="E34" s="33"/>
      <c r="F34" s="23" t="str">
        <f t="shared" si="0"/>
        <v/>
      </c>
      <c r="G34" s="33"/>
      <c r="H34" s="33"/>
      <c r="I34" s="33"/>
      <c r="J34" s="33"/>
      <c r="K34" s="33"/>
      <c r="L34" s="33"/>
      <c r="M34" s="33"/>
      <c r="N34" s="33"/>
      <c r="O34" s="33"/>
      <c r="P34" s="33"/>
      <c r="Q34" s="33"/>
      <c r="R34" s="33"/>
      <c r="S34" s="33"/>
      <c r="T34" s="33"/>
      <c r="U34" s="33"/>
      <c r="V34" s="52"/>
      <c r="W34" s="33"/>
      <c r="X34" s="153"/>
      <c r="Y34" s="153"/>
      <c r="Z34" s="153"/>
      <c r="AA34" s="153"/>
      <c r="AB34" s="153"/>
      <c r="AC34" s="153"/>
      <c r="AD34" s="153"/>
      <c r="AE34" s="153"/>
      <c r="AF34" s="153"/>
      <c r="AG34" s="153"/>
      <c r="AH34" s="153"/>
      <c r="AI34" s="153"/>
      <c r="AJ34" s="33"/>
      <c r="AK34" s="33"/>
      <c r="AL34" s="33"/>
      <c r="AM34" s="33"/>
      <c r="AN34" s="154"/>
      <c r="AO34" s="154"/>
      <c r="AP34" s="155"/>
      <c r="AQ34" s="155"/>
      <c r="AR34" s="24"/>
      <c r="AS34" s="118"/>
      <c r="AT34" s="24"/>
      <c r="AX34" s="44" t="str">
        <f t="shared" si="1"/>
        <v/>
      </c>
      <c r="AY34" s="44" t="str">
        <f t="shared" si="3"/>
        <v/>
      </c>
    </row>
    <row r="35" spans="1:51" x14ac:dyDescent="0.3">
      <c r="A35" s="193">
        <v>11</v>
      </c>
      <c r="B35" s="33"/>
      <c r="C35" s="33"/>
      <c r="D35" s="33"/>
      <c r="E35" s="33"/>
      <c r="F35" s="23" t="str">
        <f t="shared" si="0"/>
        <v/>
      </c>
      <c r="G35" s="33"/>
      <c r="H35" s="33"/>
      <c r="I35" s="33"/>
      <c r="J35" s="33"/>
      <c r="K35" s="33"/>
      <c r="L35" s="33"/>
      <c r="M35" s="33"/>
      <c r="N35" s="33"/>
      <c r="O35" s="33"/>
      <c r="P35" s="33"/>
      <c r="Q35" s="33"/>
      <c r="R35" s="33"/>
      <c r="S35" s="33"/>
      <c r="T35" s="33"/>
      <c r="U35" s="33"/>
      <c r="V35" s="52"/>
      <c r="W35" s="33"/>
      <c r="X35" s="153"/>
      <c r="Y35" s="153"/>
      <c r="Z35" s="153"/>
      <c r="AA35" s="153"/>
      <c r="AB35" s="153"/>
      <c r="AC35" s="153"/>
      <c r="AD35" s="153"/>
      <c r="AE35" s="153"/>
      <c r="AF35" s="153"/>
      <c r="AG35" s="153"/>
      <c r="AH35" s="153"/>
      <c r="AI35" s="153"/>
      <c r="AJ35" s="33"/>
      <c r="AK35" s="33"/>
      <c r="AL35" s="33"/>
      <c r="AM35" s="33"/>
      <c r="AN35" s="154"/>
      <c r="AO35" s="154"/>
      <c r="AP35" s="155"/>
      <c r="AQ35" s="155"/>
      <c r="AR35" s="24"/>
      <c r="AS35" s="118"/>
      <c r="AT35" s="24"/>
      <c r="AX35" s="44" t="str">
        <f t="shared" si="1"/>
        <v/>
      </c>
      <c r="AY35" s="44" t="str">
        <f t="shared" si="3"/>
        <v/>
      </c>
    </row>
    <row r="36" spans="1:51" x14ac:dyDescent="0.3">
      <c r="A36" s="193">
        <v>12</v>
      </c>
      <c r="B36" s="33"/>
      <c r="C36" s="33"/>
      <c r="D36" s="33"/>
      <c r="E36" s="33"/>
      <c r="F36" s="23" t="str">
        <f t="shared" si="0"/>
        <v/>
      </c>
      <c r="G36" s="33"/>
      <c r="H36" s="33"/>
      <c r="I36" s="33"/>
      <c r="J36" s="33"/>
      <c r="K36" s="33"/>
      <c r="L36" s="33"/>
      <c r="M36" s="33"/>
      <c r="N36" s="33"/>
      <c r="O36" s="33"/>
      <c r="P36" s="33"/>
      <c r="Q36" s="33"/>
      <c r="R36" s="33"/>
      <c r="S36" s="33"/>
      <c r="T36" s="33"/>
      <c r="U36" s="33"/>
      <c r="V36" s="52"/>
      <c r="W36" s="33"/>
      <c r="X36" s="153"/>
      <c r="Y36" s="153"/>
      <c r="Z36" s="153"/>
      <c r="AA36" s="153"/>
      <c r="AB36" s="153"/>
      <c r="AC36" s="153"/>
      <c r="AD36" s="153"/>
      <c r="AE36" s="153"/>
      <c r="AF36" s="153"/>
      <c r="AG36" s="153"/>
      <c r="AH36" s="153"/>
      <c r="AI36" s="153"/>
      <c r="AJ36" s="33"/>
      <c r="AK36" s="33"/>
      <c r="AL36" s="33"/>
      <c r="AM36" s="33"/>
      <c r="AN36" s="154"/>
      <c r="AO36" s="154"/>
      <c r="AP36" s="155"/>
      <c r="AQ36" s="155"/>
      <c r="AR36" s="24"/>
      <c r="AS36" s="118"/>
      <c r="AT36" s="24"/>
      <c r="AX36" s="44" t="str">
        <f t="shared" si="1"/>
        <v/>
      </c>
      <c r="AY36" s="44" t="str">
        <f t="shared" si="3"/>
        <v/>
      </c>
    </row>
    <row r="37" spans="1:51" x14ac:dyDescent="0.3">
      <c r="A37" s="193">
        <v>13</v>
      </c>
      <c r="B37" s="33"/>
      <c r="C37" s="33"/>
      <c r="D37" s="33"/>
      <c r="E37" s="33"/>
      <c r="F37" s="23" t="str">
        <f t="shared" si="0"/>
        <v/>
      </c>
      <c r="G37" s="33"/>
      <c r="H37" s="33"/>
      <c r="I37" s="33"/>
      <c r="J37" s="33"/>
      <c r="K37" s="33"/>
      <c r="L37" s="33"/>
      <c r="M37" s="33"/>
      <c r="N37" s="33"/>
      <c r="O37" s="33"/>
      <c r="P37" s="33"/>
      <c r="Q37" s="33"/>
      <c r="R37" s="33"/>
      <c r="S37" s="33"/>
      <c r="T37" s="33"/>
      <c r="U37" s="33"/>
      <c r="V37" s="52"/>
      <c r="W37" s="33"/>
      <c r="X37" s="153"/>
      <c r="Y37" s="153"/>
      <c r="Z37" s="153"/>
      <c r="AA37" s="153"/>
      <c r="AB37" s="153"/>
      <c r="AC37" s="153"/>
      <c r="AD37" s="153"/>
      <c r="AE37" s="153"/>
      <c r="AF37" s="153"/>
      <c r="AG37" s="153"/>
      <c r="AH37" s="153"/>
      <c r="AI37" s="153"/>
      <c r="AJ37" s="33"/>
      <c r="AK37" s="33"/>
      <c r="AL37" s="33"/>
      <c r="AM37" s="33"/>
      <c r="AN37" s="154"/>
      <c r="AO37" s="154"/>
      <c r="AP37" s="155"/>
      <c r="AQ37" s="155"/>
      <c r="AR37" s="24"/>
      <c r="AS37" s="118"/>
      <c r="AT37" s="24"/>
      <c r="AX37" s="44" t="str">
        <f t="shared" si="1"/>
        <v/>
      </c>
      <c r="AY37" s="44" t="str">
        <f t="shared" si="3"/>
        <v/>
      </c>
    </row>
    <row r="38" spans="1:51" x14ac:dyDescent="0.3">
      <c r="A38" s="193">
        <v>14</v>
      </c>
      <c r="B38" s="33"/>
      <c r="C38" s="33"/>
      <c r="D38" s="33"/>
      <c r="E38" s="33"/>
      <c r="F38" s="23" t="str">
        <f t="shared" si="0"/>
        <v/>
      </c>
      <c r="G38" s="33"/>
      <c r="H38" s="33"/>
      <c r="I38" s="33"/>
      <c r="J38" s="33"/>
      <c r="K38" s="33"/>
      <c r="L38" s="33"/>
      <c r="M38" s="33"/>
      <c r="N38" s="33"/>
      <c r="O38" s="33"/>
      <c r="P38" s="33"/>
      <c r="Q38" s="33"/>
      <c r="R38" s="33"/>
      <c r="S38" s="33"/>
      <c r="T38" s="33"/>
      <c r="U38" s="33"/>
      <c r="V38" s="52"/>
      <c r="W38" s="33"/>
      <c r="X38" s="153"/>
      <c r="Y38" s="153"/>
      <c r="Z38" s="153"/>
      <c r="AA38" s="153"/>
      <c r="AB38" s="153"/>
      <c r="AC38" s="153"/>
      <c r="AD38" s="153"/>
      <c r="AE38" s="153"/>
      <c r="AF38" s="153"/>
      <c r="AG38" s="153"/>
      <c r="AH38" s="153"/>
      <c r="AI38" s="153"/>
      <c r="AJ38" s="33"/>
      <c r="AK38" s="33"/>
      <c r="AL38" s="33"/>
      <c r="AM38" s="33"/>
      <c r="AN38" s="154"/>
      <c r="AO38" s="154"/>
      <c r="AP38" s="155"/>
      <c r="AQ38" s="155"/>
      <c r="AR38" s="24"/>
      <c r="AS38" s="118"/>
      <c r="AT38" s="24"/>
      <c r="AX38" s="44" t="str">
        <f t="shared" si="1"/>
        <v/>
      </c>
      <c r="AY38" s="44" t="str">
        <f t="shared" si="3"/>
        <v/>
      </c>
    </row>
    <row r="39" spans="1:51" x14ac:dyDescent="0.3">
      <c r="A39" s="193">
        <v>15</v>
      </c>
      <c r="B39" s="33"/>
      <c r="C39" s="33"/>
      <c r="D39" s="33"/>
      <c r="E39" s="33"/>
      <c r="F39" s="23" t="str">
        <f t="shared" si="0"/>
        <v/>
      </c>
      <c r="G39" s="33"/>
      <c r="H39" s="33"/>
      <c r="I39" s="33"/>
      <c r="J39" s="33"/>
      <c r="K39" s="33"/>
      <c r="L39" s="33"/>
      <c r="M39" s="33"/>
      <c r="N39" s="33"/>
      <c r="O39" s="33"/>
      <c r="P39" s="33"/>
      <c r="Q39" s="33"/>
      <c r="R39" s="33"/>
      <c r="S39" s="33"/>
      <c r="T39" s="33"/>
      <c r="U39" s="33"/>
      <c r="V39" s="52"/>
      <c r="W39" s="33"/>
      <c r="X39" s="153"/>
      <c r="Y39" s="153"/>
      <c r="Z39" s="153"/>
      <c r="AA39" s="153"/>
      <c r="AB39" s="153"/>
      <c r="AC39" s="153"/>
      <c r="AD39" s="153"/>
      <c r="AE39" s="153"/>
      <c r="AF39" s="153"/>
      <c r="AG39" s="153"/>
      <c r="AH39" s="153"/>
      <c r="AI39" s="153"/>
      <c r="AJ39" s="33"/>
      <c r="AK39" s="33"/>
      <c r="AL39" s="33"/>
      <c r="AM39" s="33"/>
      <c r="AN39" s="154"/>
      <c r="AO39" s="154"/>
      <c r="AP39" s="155"/>
      <c r="AQ39" s="155"/>
      <c r="AR39" s="24"/>
      <c r="AS39" s="118"/>
      <c r="AT39" s="24"/>
      <c r="AX39" s="44" t="str">
        <f t="shared" si="1"/>
        <v/>
      </c>
      <c r="AY39" s="44" t="str">
        <f t="shared" si="3"/>
        <v/>
      </c>
    </row>
    <row r="40" spans="1:51" x14ac:dyDescent="0.3">
      <c r="A40" s="193">
        <v>16</v>
      </c>
      <c r="B40" s="33"/>
      <c r="C40" s="33"/>
      <c r="D40" s="33"/>
      <c r="E40" s="33"/>
      <c r="F40" s="23" t="str">
        <f t="shared" si="0"/>
        <v/>
      </c>
      <c r="G40" s="33"/>
      <c r="H40" s="33"/>
      <c r="I40" s="33"/>
      <c r="J40" s="33"/>
      <c r="K40" s="33"/>
      <c r="L40" s="33"/>
      <c r="M40" s="33"/>
      <c r="N40" s="33"/>
      <c r="O40" s="33"/>
      <c r="P40" s="33"/>
      <c r="Q40" s="33"/>
      <c r="R40" s="33"/>
      <c r="S40" s="33"/>
      <c r="T40" s="33"/>
      <c r="U40" s="33"/>
      <c r="V40" s="52"/>
      <c r="W40" s="33"/>
      <c r="X40" s="153"/>
      <c r="Y40" s="153"/>
      <c r="Z40" s="153"/>
      <c r="AA40" s="153"/>
      <c r="AB40" s="153"/>
      <c r="AC40" s="153"/>
      <c r="AD40" s="153"/>
      <c r="AE40" s="153"/>
      <c r="AF40" s="153"/>
      <c r="AG40" s="153"/>
      <c r="AH40" s="153"/>
      <c r="AI40" s="153"/>
      <c r="AJ40" s="33"/>
      <c r="AK40" s="33"/>
      <c r="AL40" s="33"/>
      <c r="AM40" s="33"/>
      <c r="AN40" s="154"/>
      <c r="AO40" s="154"/>
      <c r="AP40" s="155"/>
      <c r="AQ40" s="155"/>
      <c r="AR40" s="24"/>
      <c r="AS40" s="118"/>
      <c r="AT40" s="24"/>
      <c r="AX40" s="44" t="str">
        <f t="shared" si="1"/>
        <v/>
      </c>
      <c r="AY40" s="44" t="str">
        <f t="shared" si="3"/>
        <v/>
      </c>
    </row>
    <row r="41" spans="1:51" x14ac:dyDescent="0.3">
      <c r="A41" s="193">
        <v>17</v>
      </c>
      <c r="B41" s="33"/>
      <c r="C41" s="33"/>
      <c r="D41" s="33"/>
      <c r="E41" s="33"/>
      <c r="F41" s="23" t="str">
        <f t="shared" si="0"/>
        <v/>
      </c>
      <c r="G41" s="33"/>
      <c r="H41" s="33"/>
      <c r="I41" s="33"/>
      <c r="J41" s="33"/>
      <c r="K41" s="33"/>
      <c r="L41" s="33"/>
      <c r="M41" s="33"/>
      <c r="N41" s="33"/>
      <c r="O41" s="33"/>
      <c r="P41" s="33"/>
      <c r="Q41" s="33"/>
      <c r="R41" s="33"/>
      <c r="S41" s="33"/>
      <c r="T41" s="33"/>
      <c r="U41" s="33"/>
      <c r="V41" s="52"/>
      <c r="W41" s="33"/>
      <c r="X41" s="153"/>
      <c r="Y41" s="153"/>
      <c r="Z41" s="153"/>
      <c r="AA41" s="153"/>
      <c r="AB41" s="153"/>
      <c r="AC41" s="153"/>
      <c r="AD41" s="153"/>
      <c r="AE41" s="153"/>
      <c r="AF41" s="153"/>
      <c r="AG41" s="153"/>
      <c r="AH41" s="153"/>
      <c r="AI41" s="153"/>
      <c r="AJ41" s="33"/>
      <c r="AK41" s="33"/>
      <c r="AL41" s="33"/>
      <c r="AM41" s="33"/>
      <c r="AN41" s="154"/>
      <c r="AO41" s="154"/>
      <c r="AP41" s="155"/>
      <c r="AQ41" s="155"/>
      <c r="AR41" s="24"/>
      <c r="AS41" s="118"/>
      <c r="AT41" s="24"/>
      <c r="AX41" s="44" t="str">
        <f t="shared" si="1"/>
        <v/>
      </c>
      <c r="AY41" s="44" t="str">
        <f t="shared" si="3"/>
        <v/>
      </c>
    </row>
    <row r="42" spans="1:51" x14ac:dyDescent="0.3">
      <c r="A42" s="193">
        <v>18</v>
      </c>
      <c r="B42" s="33"/>
      <c r="C42" s="33"/>
      <c r="D42" s="33"/>
      <c r="E42" s="33"/>
      <c r="F42" s="23" t="str">
        <f t="shared" si="0"/>
        <v/>
      </c>
      <c r="G42" s="33"/>
      <c r="H42" s="33"/>
      <c r="I42" s="33"/>
      <c r="J42" s="33"/>
      <c r="K42" s="33"/>
      <c r="L42" s="33"/>
      <c r="M42" s="33"/>
      <c r="N42" s="33"/>
      <c r="O42" s="33"/>
      <c r="P42" s="33"/>
      <c r="Q42" s="33"/>
      <c r="R42" s="33"/>
      <c r="S42" s="33"/>
      <c r="T42" s="33"/>
      <c r="U42" s="33"/>
      <c r="V42" s="52"/>
      <c r="W42" s="33"/>
      <c r="X42" s="153"/>
      <c r="Y42" s="153"/>
      <c r="Z42" s="153"/>
      <c r="AA42" s="153"/>
      <c r="AB42" s="153"/>
      <c r="AC42" s="153"/>
      <c r="AD42" s="153"/>
      <c r="AE42" s="153"/>
      <c r="AF42" s="153"/>
      <c r="AG42" s="153"/>
      <c r="AH42" s="153"/>
      <c r="AI42" s="153"/>
      <c r="AJ42" s="33"/>
      <c r="AK42" s="33"/>
      <c r="AL42" s="33"/>
      <c r="AM42" s="33"/>
      <c r="AN42" s="154"/>
      <c r="AO42" s="154"/>
      <c r="AP42" s="155"/>
      <c r="AQ42" s="155"/>
      <c r="AR42" s="24"/>
      <c r="AS42" s="118"/>
      <c r="AT42" s="24"/>
      <c r="AX42" s="44" t="str">
        <f t="shared" si="1"/>
        <v/>
      </c>
      <c r="AY42" s="44" t="str">
        <f t="shared" si="3"/>
        <v/>
      </c>
    </row>
    <row r="43" spans="1:51" x14ac:dyDescent="0.3">
      <c r="A43" s="193">
        <v>19</v>
      </c>
      <c r="B43" s="33"/>
      <c r="C43" s="33"/>
      <c r="D43" s="33"/>
      <c r="E43" s="33"/>
      <c r="F43" s="23" t="str">
        <f t="shared" si="0"/>
        <v/>
      </c>
      <c r="G43" s="33"/>
      <c r="H43" s="33"/>
      <c r="I43" s="33"/>
      <c r="J43" s="33"/>
      <c r="K43" s="33"/>
      <c r="L43" s="33"/>
      <c r="M43" s="33"/>
      <c r="N43" s="33"/>
      <c r="O43" s="33"/>
      <c r="P43" s="33"/>
      <c r="Q43" s="33"/>
      <c r="R43" s="33"/>
      <c r="S43" s="33"/>
      <c r="T43" s="33"/>
      <c r="U43" s="33"/>
      <c r="V43" s="52"/>
      <c r="W43" s="33"/>
      <c r="X43" s="153"/>
      <c r="Y43" s="153"/>
      <c r="Z43" s="153"/>
      <c r="AA43" s="153"/>
      <c r="AB43" s="153"/>
      <c r="AC43" s="153"/>
      <c r="AD43" s="153"/>
      <c r="AE43" s="153"/>
      <c r="AF43" s="153"/>
      <c r="AG43" s="153"/>
      <c r="AH43" s="153"/>
      <c r="AI43" s="153"/>
      <c r="AJ43" s="33"/>
      <c r="AK43" s="33"/>
      <c r="AL43" s="33"/>
      <c r="AM43" s="33"/>
      <c r="AN43" s="154"/>
      <c r="AO43" s="154"/>
      <c r="AP43" s="155"/>
      <c r="AQ43" s="155"/>
      <c r="AR43" s="24"/>
      <c r="AS43" s="118"/>
      <c r="AT43" s="24"/>
      <c r="AX43" s="44" t="str">
        <f t="shared" si="1"/>
        <v/>
      </c>
      <c r="AY43" s="44" t="str">
        <f t="shared" si="3"/>
        <v/>
      </c>
    </row>
    <row r="44" spans="1:51" x14ac:dyDescent="0.3">
      <c r="A44" s="193">
        <v>20</v>
      </c>
      <c r="B44" s="33"/>
      <c r="C44" s="33"/>
      <c r="D44" s="33"/>
      <c r="E44" s="33"/>
      <c r="F44" s="23" t="str">
        <f t="shared" si="0"/>
        <v/>
      </c>
      <c r="G44" s="33"/>
      <c r="H44" s="33"/>
      <c r="I44" s="33"/>
      <c r="J44" s="33"/>
      <c r="K44" s="33"/>
      <c r="L44" s="33"/>
      <c r="M44" s="33"/>
      <c r="N44" s="33"/>
      <c r="O44" s="33"/>
      <c r="P44" s="33"/>
      <c r="Q44" s="33"/>
      <c r="R44" s="33"/>
      <c r="S44" s="33"/>
      <c r="T44" s="33"/>
      <c r="U44" s="33"/>
      <c r="V44" s="52"/>
      <c r="W44" s="33"/>
      <c r="X44" s="153"/>
      <c r="Y44" s="153"/>
      <c r="Z44" s="153"/>
      <c r="AA44" s="153"/>
      <c r="AB44" s="153"/>
      <c r="AC44" s="153"/>
      <c r="AD44" s="153"/>
      <c r="AE44" s="153"/>
      <c r="AF44" s="153"/>
      <c r="AG44" s="153"/>
      <c r="AH44" s="153"/>
      <c r="AI44" s="153"/>
      <c r="AJ44" s="33"/>
      <c r="AK44" s="33"/>
      <c r="AL44" s="33"/>
      <c r="AM44" s="33"/>
      <c r="AN44" s="154"/>
      <c r="AO44" s="154"/>
      <c r="AP44" s="155"/>
      <c r="AQ44" s="155"/>
      <c r="AR44" s="24"/>
      <c r="AS44" s="118"/>
      <c r="AT44" s="24"/>
      <c r="AX44" s="44" t="str">
        <f t="shared" si="1"/>
        <v/>
      </c>
      <c r="AY44" s="44" t="str">
        <f t="shared" si="3"/>
        <v/>
      </c>
    </row>
    <row r="45" spans="1:51" x14ac:dyDescent="0.3">
      <c r="A45" s="193">
        <v>21</v>
      </c>
      <c r="B45" s="33"/>
      <c r="C45" s="33"/>
      <c r="D45" s="33"/>
      <c r="E45" s="33"/>
      <c r="F45" s="23" t="str">
        <f t="shared" si="0"/>
        <v/>
      </c>
      <c r="G45" s="33"/>
      <c r="H45" s="33"/>
      <c r="I45" s="33"/>
      <c r="J45" s="33"/>
      <c r="K45" s="33"/>
      <c r="L45" s="33"/>
      <c r="M45" s="33"/>
      <c r="N45" s="33"/>
      <c r="O45" s="33"/>
      <c r="P45" s="33"/>
      <c r="Q45" s="33"/>
      <c r="R45" s="33"/>
      <c r="S45" s="33"/>
      <c r="T45" s="33"/>
      <c r="U45" s="33"/>
      <c r="V45" s="52"/>
      <c r="W45" s="33"/>
      <c r="X45" s="153"/>
      <c r="Y45" s="153"/>
      <c r="Z45" s="153"/>
      <c r="AA45" s="153"/>
      <c r="AB45" s="153"/>
      <c r="AC45" s="153"/>
      <c r="AD45" s="153"/>
      <c r="AE45" s="153"/>
      <c r="AF45" s="153"/>
      <c r="AG45" s="153"/>
      <c r="AH45" s="153"/>
      <c r="AI45" s="153"/>
      <c r="AJ45" s="33"/>
      <c r="AK45" s="33"/>
      <c r="AL45" s="33"/>
      <c r="AM45" s="33"/>
      <c r="AN45" s="154"/>
      <c r="AO45" s="154"/>
      <c r="AP45" s="155"/>
      <c r="AQ45" s="155"/>
      <c r="AR45" s="24"/>
      <c r="AS45" s="118"/>
      <c r="AT45" s="24"/>
      <c r="AX45" s="44" t="str">
        <f t="shared" si="1"/>
        <v/>
      </c>
      <c r="AY45" s="44" t="str">
        <f t="shared" si="3"/>
        <v/>
      </c>
    </row>
    <row r="46" spans="1:51" x14ac:dyDescent="0.3">
      <c r="A46" s="193">
        <v>22</v>
      </c>
      <c r="B46" s="33"/>
      <c r="C46" s="33"/>
      <c r="D46" s="33"/>
      <c r="E46" s="33"/>
      <c r="F46" s="23" t="str">
        <f t="shared" si="0"/>
        <v/>
      </c>
      <c r="G46" s="33"/>
      <c r="H46" s="33"/>
      <c r="I46" s="33"/>
      <c r="J46" s="33"/>
      <c r="K46" s="33"/>
      <c r="L46" s="33"/>
      <c r="M46" s="33"/>
      <c r="N46" s="33"/>
      <c r="O46" s="33"/>
      <c r="P46" s="33"/>
      <c r="Q46" s="33"/>
      <c r="R46" s="33"/>
      <c r="S46" s="33"/>
      <c r="T46" s="33"/>
      <c r="U46" s="33"/>
      <c r="V46" s="52"/>
      <c r="W46" s="33"/>
      <c r="X46" s="153"/>
      <c r="Y46" s="153"/>
      <c r="Z46" s="153"/>
      <c r="AA46" s="153"/>
      <c r="AB46" s="153"/>
      <c r="AC46" s="153"/>
      <c r="AD46" s="153"/>
      <c r="AE46" s="153"/>
      <c r="AF46" s="153"/>
      <c r="AG46" s="153"/>
      <c r="AH46" s="153"/>
      <c r="AI46" s="153"/>
      <c r="AJ46" s="33"/>
      <c r="AK46" s="33"/>
      <c r="AL46" s="33"/>
      <c r="AM46" s="33"/>
      <c r="AN46" s="154"/>
      <c r="AO46" s="154"/>
      <c r="AP46" s="155"/>
      <c r="AQ46" s="155"/>
      <c r="AR46" s="24"/>
      <c r="AS46" s="118"/>
      <c r="AT46" s="24"/>
      <c r="AX46" s="44" t="str">
        <f t="shared" si="1"/>
        <v/>
      </c>
      <c r="AY46" s="44" t="str">
        <f t="shared" si="3"/>
        <v/>
      </c>
    </row>
    <row r="47" spans="1:51" x14ac:dyDescent="0.3">
      <c r="A47" s="193">
        <v>23</v>
      </c>
      <c r="B47" s="33"/>
      <c r="C47" s="33"/>
      <c r="D47" s="33"/>
      <c r="E47" s="33"/>
      <c r="F47" s="23" t="str">
        <f t="shared" si="0"/>
        <v/>
      </c>
      <c r="G47" s="33"/>
      <c r="H47" s="33"/>
      <c r="I47" s="33"/>
      <c r="J47" s="33"/>
      <c r="K47" s="33"/>
      <c r="L47" s="33"/>
      <c r="M47" s="33"/>
      <c r="N47" s="33"/>
      <c r="O47" s="33"/>
      <c r="P47" s="33"/>
      <c r="Q47" s="33"/>
      <c r="R47" s="33"/>
      <c r="S47" s="33"/>
      <c r="T47" s="33"/>
      <c r="U47" s="33"/>
      <c r="V47" s="52"/>
      <c r="W47" s="33"/>
      <c r="X47" s="153"/>
      <c r="Y47" s="153"/>
      <c r="Z47" s="153"/>
      <c r="AA47" s="153"/>
      <c r="AB47" s="153"/>
      <c r="AC47" s="153"/>
      <c r="AD47" s="153"/>
      <c r="AE47" s="153"/>
      <c r="AF47" s="153"/>
      <c r="AG47" s="153"/>
      <c r="AH47" s="153"/>
      <c r="AI47" s="153"/>
      <c r="AJ47" s="33"/>
      <c r="AK47" s="33"/>
      <c r="AL47" s="33"/>
      <c r="AM47" s="33"/>
      <c r="AN47" s="154"/>
      <c r="AO47" s="154"/>
      <c r="AP47" s="155"/>
      <c r="AQ47" s="155"/>
      <c r="AR47" s="24"/>
      <c r="AS47" s="118"/>
      <c r="AT47" s="24"/>
      <c r="AX47" s="44" t="str">
        <f t="shared" si="1"/>
        <v/>
      </c>
      <c r="AY47" s="44" t="str">
        <f t="shared" si="3"/>
        <v/>
      </c>
    </row>
    <row r="48" spans="1:51" x14ac:dyDescent="0.3">
      <c r="A48" s="193">
        <v>24</v>
      </c>
      <c r="B48" s="33"/>
      <c r="C48" s="33"/>
      <c r="D48" s="33"/>
      <c r="E48" s="33"/>
      <c r="F48" s="23" t="str">
        <f t="shared" si="0"/>
        <v/>
      </c>
      <c r="G48" s="33"/>
      <c r="H48" s="33"/>
      <c r="I48" s="33"/>
      <c r="J48" s="33"/>
      <c r="K48" s="33"/>
      <c r="L48" s="33"/>
      <c r="M48" s="33"/>
      <c r="N48" s="33"/>
      <c r="O48" s="33"/>
      <c r="P48" s="33"/>
      <c r="Q48" s="33"/>
      <c r="R48" s="33"/>
      <c r="S48" s="33"/>
      <c r="T48" s="33"/>
      <c r="U48" s="33"/>
      <c r="V48" s="52"/>
      <c r="W48" s="33"/>
      <c r="X48" s="153"/>
      <c r="Y48" s="153"/>
      <c r="Z48" s="153"/>
      <c r="AA48" s="153"/>
      <c r="AB48" s="153"/>
      <c r="AC48" s="153"/>
      <c r="AD48" s="153"/>
      <c r="AE48" s="153"/>
      <c r="AF48" s="153"/>
      <c r="AG48" s="153"/>
      <c r="AH48" s="153"/>
      <c r="AI48" s="153"/>
      <c r="AJ48" s="33"/>
      <c r="AK48" s="33"/>
      <c r="AL48" s="33"/>
      <c r="AM48" s="33"/>
      <c r="AN48" s="154"/>
      <c r="AO48" s="154"/>
      <c r="AP48" s="155"/>
      <c r="AQ48" s="155"/>
      <c r="AR48" s="24"/>
      <c r="AS48" s="118"/>
      <c r="AT48" s="24"/>
      <c r="AX48" s="44" t="str">
        <f t="shared" si="1"/>
        <v/>
      </c>
      <c r="AY48" s="44" t="str">
        <f t="shared" si="3"/>
        <v/>
      </c>
    </row>
    <row r="49" spans="1:51" x14ac:dyDescent="0.3">
      <c r="A49" s="193">
        <v>25</v>
      </c>
      <c r="B49" s="33"/>
      <c r="C49" s="33"/>
      <c r="D49" s="33"/>
      <c r="E49" s="33"/>
      <c r="F49" s="23" t="str">
        <f t="shared" si="0"/>
        <v/>
      </c>
      <c r="G49" s="33"/>
      <c r="H49" s="33"/>
      <c r="I49" s="33"/>
      <c r="J49" s="33"/>
      <c r="K49" s="33"/>
      <c r="L49" s="33"/>
      <c r="M49" s="33"/>
      <c r="N49" s="33"/>
      <c r="O49" s="33"/>
      <c r="P49" s="33"/>
      <c r="Q49" s="33"/>
      <c r="R49" s="33"/>
      <c r="S49" s="33"/>
      <c r="T49" s="33"/>
      <c r="U49" s="33"/>
      <c r="V49" s="52"/>
      <c r="W49" s="33"/>
      <c r="X49" s="153"/>
      <c r="Y49" s="153"/>
      <c r="Z49" s="153"/>
      <c r="AA49" s="153"/>
      <c r="AB49" s="153"/>
      <c r="AC49" s="153"/>
      <c r="AD49" s="153"/>
      <c r="AE49" s="153"/>
      <c r="AF49" s="153"/>
      <c r="AG49" s="153"/>
      <c r="AH49" s="153"/>
      <c r="AI49" s="153"/>
      <c r="AJ49" s="33"/>
      <c r="AK49" s="33"/>
      <c r="AL49" s="33"/>
      <c r="AM49" s="33"/>
      <c r="AN49" s="154"/>
      <c r="AO49" s="154"/>
      <c r="AP49" s="155"/>
      <c r="AQ49" s="155"/>
      <c r="AR49" s="24"/>
      <c r="AS49" s="118"/>
      <c r="AT49" s="24"/>
      <c r="AX49" s="44" t="str">
        <f t="shared" si="1"/>
        <v/>
      </c>
      <c r="AY49" s="44" t="str">
        <f t="shared" si="3"/>
        <v/>
      </c>
    </row>
    <row r="50" spans="1:51" x14ac:dyDescent="0.3">
      <c r="A50" s="193">
        <v>26</v>
      </c>
      <c r="B50" s="33"/>
      <c r="C50" s="33"/>
      <c r="D50" s="33"/>
      <c r="E50" s="33"/>
      <c r="F50" s="23" t="str">
        <f t="shared" si="0"/>
        <v/>
      </c>
      <c r="G50" s="33"/>
      <c r="H50" s="33"/>
      <c r="I50" s="33"/>
      <c r="J50" s="33"/>
      <c r="K50" s="33"/>
      <c r="L50" s="33"/>
      <c r="M50" s="33"/>
      <c r="N50" s="33"/>
      <c r="O50" s="33"/>
      <c r="P50" s="33"/>
      <c r="Q50" s="33"/>
      <c r="R50" s="33"/>
      <c r="S50" s="33"/>
      <c r="T50" s="33"/>
      <c r="U50" s="33"/>
      <c r="V50" s="52"/>
      <c r="W50" s="33"/>
      <c r="X50" s="153"/>
      <c r="Y50" s="153"/>
      <c r="Z50" s="153"/>
      <c r="AA50" s="153"/>
      <c r="AB50" s="153"/>
      <c r="AC50" s="153"/>
      <c r="AD50" s="153"/>
      <c r="AE50" s="153"/>
      <c r="AF50" s="153"/>
      <c r="AG50" s="153"/>
      <c r="AH50" s="153"/>
      <c r="AI50" s="153"/>
      <c r="AJ50" s="33"/>
      <c r="AK50" s="33"/>
      <c r="AL50" s="33"/>
      <c r="AM50" s="33"/>
      <c r="AN50" s="154"/>
      <c r="AO50" s="154"/>
      <c r="AP50" s="155"/>
      <c r="AQ50" s="155"/>
      <c r="AR50" s="24"/>
      <c r="AS50" s="118"/>
      <c r="AT50" s="24"/>
      <c r="AX50" s="44" t="str">
        <f t="shared" si="1"/>
        <v/>
      </c>
      <c r="AY50" s="44" t="str">
        <f t="shared" si="3"/>
        <v/>
      </c>
    </row>
    <row r="51" spans="1:51" x14ac:dyDescent="0.3">
      <c r="A51" s="193">
        <v>27</v>
      </c>
      <c r="B51" s="33"/>
      <c r="C51" s="33"/>
      <c r="D51" s="33"/>
      <c r="E51" s="33"/>
      <c r="F51" s="23" t="str">
        <f t="shared" si="0"/>
        <v/>
      </c>
      <c r="G51" s="33"/>
      <c r="H51" s="33"/>
      <c r="I51" s="33"/>
      <c r="J51" s="33"/>
      <c r="K51" s="33"/>
      <c r="L51" s="33"/>
      <c r="M51" s="33"/>
      <c r="N51" s="33"/>
      <c r="O51" s="33"/>
      <c r="P51" s="33"/>
      <c r="Q51" s="33"/>
      <c r="R51" s="33"/>
      <c r="S51" s="33"/>
      <c r="T51" s="33"/>
      <c r="U51" s="33"/>
      <c r="V51" s="52"/>
      <c r="W51" s="33"/>
      <c r="X51" s="153"/>
      <c r="Y51" s="153"/>
      <c r="Z51" s="153"/>
      <c r="AA51" s="153"/>
      <c r="AB51" s="153"/>
      <c r="AC51" s="153"/>
      <c r="AD51" s="153"/>
      <c r="AE51" s="153"/>
      <c r="AF51" s="153"/>
      <c r="AG51" s="153"/>
      <c r="AH51" s="153"/>
      <c r="AI51" s="153"/>
      <c r="AJ51" s="33"/>
      <c r="AK51" s="33"/>
      <c r="AL51" s="33"/>
      <c r="AM51" s="33"/>
      <c r="AN51" s="154"/>
      <c r="AO51" s="154"/>
      <c r="AP51" s="155"/>
      <c r="AQ51" s="155"/>
      <c r="AR51" s="24"/>
      <c r="AS51" s="118"/>
      <c r="AT51" s="24"/>
      <c r="AX51" s="44" t="str">
        <f t="shared" si="1"/>
        <v/>
      </c>
      <c r="AY51" s="44" t="str">
        <f t="shared" si="3"/>
        <v/>
      </c>
    </row>
    <row r="52" spans="1:51" x14ac:dyDescent="0.3">
      <c r="A52" s="193">
        <v>28</v>
      </c>
      <c r="B52" s="33"/>
      <c r="C52" s="33"/>
      <c r="D52" s="33"/>
      <c r="E52" s="33"/>
      <c r="F52" s="23" t="str">
        <f t="shared" si="0"/>
        <v/>
      </c>
      <c r="G52" s="33"/>
      <c r="H52" s="33"/>
      <c r="I52" s="33"/>
      <c r="J52" s="33"/>
      <c r="K52" s="33"/>
      <c r="L52" s="33"/>
      <c r="M52" s="33"/>
      <c r="N52" s="33"/>
      <c r="O52" s="33"/>
      <c r="P52" s="33"/>
      <c r="Q52" s="33"/>
      <c r="R52" s="33"/>
      <c r="S52" s="33"/>
      <c r="T52" s="33"/>
      <c r="U52" s="33"/>
      <c r="V52" s="52"/>
      <c r="W52" s="33"/>
      <c r="X52" s="153"/>
      <c r="Y52" s="153"/>
      <c r="Z52" s="153"/>
      <c r="AA52" s="153"/>
      <c r="AB52" s="153"/>
      <c r="AC52" s="153"/>
      <c r="AD52" s="153"/>
      <c r="AE52" s="153"/>
      <c r="AF52" s="153"/>
      <c r="AG52" s="153"/>
      <c r="AH52" s="153"/>
      <c r="AI52" s="153"/>
      <c r="AJ52" s="33"/>
      <c r="AK52" s="33"/>
      <c r="AL52" s="33"/>
      <c r="AM52" s="33"/>
      <c r="AN52" s="154"/>
      <c r="AO52" s="154"/>
      <c r="AP52" s="155"/>
      <c r="AQ52" s="155"/>
      <c r="AR52" s="24"/>
      <c r="AS52" s="118"/>
      <c r="AT52" s="24"/>
      <c r="AX52" s="44" t="str">
        <f t="shared" si="1"/>
        <v/>
      </c>
      <c r="AY52" s="44" t="str">
        <f t="shared" si="3"/>
        <v/>
      </c>
    </row>
    <row r="53" spans="1:51" x14ac:dyDescent="0.3">
      <c r="A53" s="193">
        <v>29</v>
      </c>
      <c r="B53" s="33"/>
      <c r="C53" s="33"/>
      <c r="D53" s="33"/>
      <c r="E53" s="33"/>
      <c r="F53" s="23" t="str">
        <f t="shared" si="0"/>
        <v/>
      </c>
      <c r="G53" s="33"/>
      <c r="H53" s="33"/>
      <c r="I53" s="33"/>
      <c r="J53" s="33"/>
      <c r="K53" s="33"/>
      <c r="L53" s="33"/>
      <c r="M53" s="33"/>
      <c r="N53" s="33"/>
      <c r="O53" s="33"/>
      <c r="P53" s="33"/>
      <c r="Q53" s="33"/>
      <c r="R53" s="33"/>
      <c r="S53" s="33"/>
      <c r="T53" s="33"/>
      <c r="U53" s="33"/>
      <c r="V53" s="52"/>
      <c r="W53" s="33"/>
      <c r="X53" s="153"/>
      <c r="Y53" s="153"/>
      <c r="Z53" s="153"/>
      <c r="AA53" s="153"/>
      <c r="AB53" s="153"/>
      <c r="AC53" s="153"/>
      <c r="AD53" s="153"/>
      <c r="AE53" s="153"/>
      <c r="AF53" s="153"/>
      <c r="AG53" s="153"/>
      <c r="AH53" s="153"/>
      <c r="AI53" s="153"/>
      <c r="AJ53" s="33"/>
      <c r="AK53" s="33"/>
      <c r="AL53" s="33"/>
      <c r="AM53" s="33"/>
      <c r="AN53" s="154"/>
      <c r="AO53" s="154"/>
      <c r="AP53" s="155"/>
      <c r="AQ53" s="155"/>
      <c r="AR53" s="24"/>
      <c r="AS53" s="118"/>
      <c r="AT53" s="24"/>
      <c r="AX53" s="44" t="str">
        <f t="shared" si="1"/>
        <v/>
      </c>
      <c r="AY53" s="44" t="str">
        <f t="shared" si="3"/>
        <v/>
      </c>
    </row>
    <row r="54" spans="1:51" x14ac:dyDescent="0.3">
      <c r="A54" s="193">
        <v>30</v>
      </c>
      <c r="B54" s="33"/>
      <c r="C54" s="33"/>
      <c r="D54" s="33"/>
      <c r="E54" s="33"/>
      <c r="F54" s="23" t="str">
        <f t="shared" si="0"/>
        <v/>
      </c>
      <c r="G54" s="33"/>
      <c r="H54" s="33"/>
      <c r="I54" s="33"/>
      <c r="J54" s="33"/>
      <c r="K54" s="33"/>
      <c r="L54" s="33"/>
      <c r="M54" s="33"/>
      <c r="N54" s="33"/>
      <c r="O54" s="33"/>
      <c r="P54" s="33"/>
      <c r="Q54" s="33"/>
      <c r="R54" s="33"/>
      <c r="S54" s="33"/>
      <c r="T54" s="33"/>
      <c r="U54" s="33"/>
      <c r="V54" s="52"/>
      <c r="W54" s="33"/>
      <c r="X54" s="153"/>
      <c r="Y54" s="153"/>
      <c r="Z54" s="153"/>
      <c r="AA54" s="153"/>
      <c r="AB54" s="153"/>
      <c r="AC54" s="153"/>
      <c r="AD54" s="153"/>
      <c r="AE54" s="153"/>
      <c r="AF54" s="153"/>
      <c r="AG54" s="153"/>
      <c r="AH54" s="153"/>
      <c r="AI54" s="153"/>
      <c r="AJ54" s="33"/>
      <c r="AK54" s="33"/>
      <c r="AL54" s="33"/>
      <c r="AM54" s="33"/>
      <c r="AN54" s="154"/>
      <c r="AO54" s="154"/>
      <c r="AP54" s="155"/>
      <c r="AQ54" s="155"/>
      <c r="AR54" s="24"/>
      <c r="AS54" s="118"/>
      <c r="AT54" s="24"/>
      <c r="AX54" s="44" t="str">
        <f t="shared" si="1"/>
        <v/>
      </c>
      <c r="AY54" s="44" t="str">
        <f t="shared" si="3"/>
        <v/>
      </c>
    </row>
    <row r="55" spans="1:51" x14ac:dyDescent="0.3">
      <c r="A55" s="193">
        <v>31</v>
      </c>
      <c r="B55" s="33"/>
      <c r="C55" s="33"/>
      <c r="D55" s="33"/>
      <c r="E55" s="33"/>
      <c r="F55" s="23" t="str">
        <f t="shared" si="0"/>
        <v/>
      </c>
      <c r="G55" s="33"/>
      <c r="H55" s="33"/>
      <c r="I55" s="33"/>
      <c r="J55" s="33"/>
      <c r="K55" s="33"/>
      <c r="L55" s="33"/>
      <c r="M55" s="33"/>
      <c r="N55" s="33"/>
      <c r="O55" s="33"/>
      <c r="P55" s="33"/>
      <c r="Q55" s="33"/>
      <c r="R55" s="33"/>
      <c r="S55" s="33"/>
      <c r="T55" s="33"/>
      <c r="U55" s="33"/>
      <c r="V55" s="52"/>
      <c r="W55" s="33"/>
      <c r="X55" s="153"/>
      <c r="Y55" s="153"/>
      <c r="Z55" s="153"/>
      <c r="AA55" s="153"/>
      <c r="AB55" s="153"/>
      <c r="AC55" s="153"/>
      <c r="AD55" s="153"/>
      <c r="AE55" s="153"/>
      <c r="AF55" s="153"/>
      <c r="AG55" s="153"/>
      <c r="AH55" s="153"/>
      <c r="AI55" s="153"/>
      <c r="AJ55" s="33"/>
      <c r="AK55" s="33"/>
      <c r="AL55" s="33"/>
      <c r="AM55" s="33"/>
      <c r="AN55" s="154"/>
      <c r="AO55" s="154"/>
      <c r="AP55" s="155"/>
      <c r="AQ55" s="155"/>
      <c r="AR55" s="24"/>
      <c r="AS55" s="118"/>
      <c r="AT55" s="24"/>
      <c r="AX55" s="44" t="str">
        <f t="shared" si="1"/>
        <v/>
      </c>
      <c r="AY55" s="44" t="str">
        <f t="shared" si="3"/>
        <v/>
      </c>
    </row>
    <row r="56" spans="1:51" x14ac:dyDescent="0.3">
      <c r="A56" s="193">
        <v>32</v>
      </c>
      <c r="B56" s="33"/>
      <c r="C56" s="33"/>
      <c r="D56" s="33"/>
      <c r="E56" s="33"/>
      <c r="F56" s="23" t="str">
        <f t="shared" si="0"/>
        <v/>
      </c>
      <c r="G56" s="33"/>
      <c r="H56" s="33"/>
      <c r="I56" s="33"/>
      <c r="J56" s="33"/>
      <c r="K56" s="33"/>
      <c r="L56" s="33"/>
      <c r="M56" s="33"/>
      <c r="N56" s="33"/>
      <c r="O56" s="33"/>
      <c r="P56" s="33"/>
      <c r="Q56" s="33"/>
      <c r="R56" s="33"/>
      <c r="S56" s="33"/>
      <c r="T56" s="33"/>
      <c r="U56" s="33"/>
      <c r="V56" s="52"/>
      <c r="W56" s="33"/>
      <c r="X56" s="153"/>
      <c r="Y56" s="153"/>
      <c r="Z56" s="153"/>
      <c r="AA56" s="153"/>
      <c r="AB56" s="153"/>
      <c r="AC56" s="153"/>
      <c r="AD56" s="153"/>
      <c r="AE56" s="153"/>
      <c r="AF56" s="153"/>
      <c r="AG56" s="153"/>
      <c r="AH56" s="153"/>
      <c r="AI56" s="153"/>
      <c r="AJ56" s="33"/>
      <c r="AK56" s="33"/>
      <c r="AL56" s="33"/>
      <c r="AM56" s="33"/>
      <c r="AN56" s="154"/>
      <c r="AO56" s="154"/>
      <c r="AP56" s="155"/>
      <c r="AQ56" s="155"/>
      <c r="AR56" s="24"/>
      <c r="AS56" s="118"/>
      <c r="AT56" s="24"/>
      <c r="AX56" s="44" t="str">
        <f t="shared" si="1"/>
        <v/>
      </c>
      <c r="AY56" s="44" t="str">
        <f t="shared" si="3"/>
        <v/>
      </c>
    </row>
    <row r="57" spans="1:51" x14ac:dyDescent="0.3">
      <c r="A57" s="193">
        <v>33</v>
      </c>
      <c r="B57" s="33"/>
      <c r="C57" s="33"/>
      <c r="D57" s="33"/>
      <c r="E57" s="33"/>
      <c r="F57" s="23" t="str">
        <f t="shared" ref="F57:F74" si="4">IF(AND(C57&lt;&gt;"",D57&lt;&gt;"",E57&lt;&gt;""),CONCATENATE(AY57," - ",D57," - ",E57),"")</f>
        <v/>
      </c>
      <c r="G57" s="33"/>
      <c r="H57" s="33"/>
      <c r="I57" s="33"/>
      <c r="J57" s="33"/>
      <c r="K57" s="33"/>
      <c r="L57" s="33"/>
      <c r="M57" s="33"/>
      <c r="N57" s="33"/>
      <c r="O57" s="33"/>
      <c r="P57" s="33"/>
      <c r="Q57" s="33"/>
      <c r="R57" s="33"/>
      <c r="S57" s="33"/>
      <c r="T57" s="33"/>
      <c r="U57" s="33"/>
      <c r="V57" s="52"/>
      <c r="W57" s="33"/>
      <c r="X57" s="153"/>
      <c r="Y57" s="153"/>
      <c r="Z57" s="153"/>
      <c r="AA57" s="153"/>
      <c r="AB57" s="153"/>
      <c r="AC57" s="153"/>
      <c r="AD57" s="153"/>
      <c r="AE57" s="153"/>
      <c r="AF57" s="153"/>
      <c r="AG57" s="153"/>
      <c r="AH57" s="153"/>
      <c r="AI57" s="153"/>
      <c r="AJ57" s="33"/>
      <c r="AK57" s="33"/>
      <c r="AL57" s="33"/>
      <c r="AM57" s="33"/>
      <c r="AN57" s="154"/>
      <c r="AO57" s="154"/>
      <c r="AP57" s="155"/>
      <c r="AQ57" s="155"/>
      <c r="AR57" s="24"/>
      <c r="AS57" s="118"/>
      <c r="AT57" s="24"/>
      <c r="AX57" s="44" t="str">
        <f t="shared" ref="AX57:AX74" si="5">IF(C57="","",IF(LEFT(C57,4)="160A","_"&amp;LEFT(C57,4),"_"&amp;LEFT(C57,3)))</f>
        <v/>
      </c>
      <c r="AY57" s="44" t="str">
        <f t="shared" si="3"/>
        <v/>
      </c>
    </row>
    <row r="58" spans="1:51" x14ac:dyDescent="0.3">
      <c r="A58" s="193">
        <v>34</v>
      </c>
      <c r="B58" s="33"/>
      <c r="C58" s="33"/>
      <c r="D58" s="33"/>
      <c r="E58" s="33"/>
      <c r="F58" s="23" t="str">
        <f t="shared" si="4"/>
        <v/>
      </c>
      <c r="G58" s="33"/>
      <c r="H58" s="33"/>
      <c r="I58" s="33"/>
      <c r="J58" s="33"/>
      <c r="K58" s="33"/>
      <c r="L58" s="33"/>
      <c r="M58" s="33"/>
      <c r="N58" s="33"/>
      <c r="O58" s="33"/>
      <c r="P58" s="33"/>
      <c r="Q58" s="33"/>
      <c r="R58" s="33"/>
      <c r="S58" s="33"/>
      <c r="T58" s="33"/>
      <c r="U58" s="33"/>
      <c r="V58" s="52"/>
      <c r="W58" s="33"/>
      <c r="X58" s="153"/>
      <c r="Y58" s="153"/>
      <c r="Z58" s="153"/>
      <c r="AA58" s="153"/>
      <c r="AB58" s="153"/>
      <c r="AC58" s="153"/>
      <c r="AD58" s="153"/>
      <c r="AE58" s="153"/>
      <c r="AF58" s="153"/>
      <c r="AG58" s="153"/>
      <c r="AH58" s="153"/>
      <c r="AI58" s="153"/>
      <c r="AJ58" s="33"/>
      <c r="AK58" s="33"/>
      <c r="AL58" s="33"/>
      <c r="AM58" s="33"/>
      <c r="AN58" s="154"/>
      <c r="AO58" s="154"/>
      <c r="AP58" s="155"/>
      <c r="AQ58" s="155"/>
      <c r="AR58" s="24"/>
      <c r="AS58" s="118"/>
      <c r="AT58" s="24"/>
      <c r="AX58" s="44" t="str">
        <f t="shared" si="5"/>
        <v/>
      </c>
      <c r="AY58" s="44" t="str">
        <f t="shared" si="3"/>
        <v/>
      </c>
    </row>
    <row r="59" spans="1:51" x14ac:dyDescent="0.3">
      <c r="A59" s="193">
        <v>35</v>
      </c>
      <c r="B59" s="33"/>
      <c r="C59" s="33"/>
      <c r="D59" s="33"/>
      <c r="E59" s="33"/>
      <c r="F59" s="23" t="str">
        <f t="shared" si="4"/>
        <v/>
      </c>
      <c r="G59" s="33"/>
      <c r="H59" s="33"/>
      <c r="I59" s="33"/>
      <c r="J59" s="33"/>
      <c r="K59" s="33"/>
      <c r="L59" s="33"/>
      <c r="M59" s="33"/>
      <c r="N59" s="33"/>
      <c r="O59" s="33"/>
      <c r="P59" s="33"/>
      <c r="Q59" s="33"/>
      <c r="R59" s="33"/>
      <c r="S59" s="33"/>
      <c r="T59" s="33"/>
      <c r="U59" s="33"/>
      <c r="V59" s="52"/>
      <c r="W59" s="33"/>
      <c r="X59" s="153"/>
      <c r="Y59" s="153"/>
      <c r="Z59" s="153"/>
      <c r="AA59" s="153"/>
      <c r="AB59" s="153"/>
      <c r="AC59" s="153"/>
      <c r="AD59" s="153"/>
      <c r="AE59" s="153"/>
      <c r="AF59" s="153"/>
      <c r="AG59" s="153"/>
      <c r="AH59" s="153"/>
      <c r="AI59" s="153"/>
      <c r="AJ59" s="33"/>
      <c r="AK59" s="33"/>
      <c r="AL59" s="33"/>
      <c r="AM59" s="33"/>
      <c r="AN59" s="154"/>
      <c r="AO59" s="154"/>
      <c r="AP59" s="155"/>
      <c r="AQ59" s="155"/>
      <c r="AR59" s="24"/>
      <c r="AS59" s="118"/>
      <c r="AT59" s="24"/>
      <c r="AX59" s="44" t="str">
        <f t="shared" si="5"/>
        <v/>
      </c>
      <c r="AY59" s="44" t="str">
        <f t="shared" si="3"/>
        <v/>
      </c>
    </row>
    <row r="60" spans="1:51" x14ac:dyDescent="0.3">
      <c r="A60" s="193">
        <v>36</v>
      </c>
      <c r="B60" s="33"/>
      <c r="C60" s="33"/>
      <c r="D60" s="33"/>
      <c r="E60" s="33"/>
      <c r="F60" s="23" t="str">
        <f t="shared" si="4"/>
        <v/>
      </c>
      <c r="G60" s="33"/>
      <c r="H60" s="33"/>
      <c r="I60" s="33"/>
      <c r="J60" s="33"/>
      <c r="K60" s="33"/>
      <c r="L60" s="33"/>
      <c r="M60" s="33"/>
      <c r="N60" s="33"/>
      <c r="O60" s="33"/>
      <c r="P60" s="33"/>
      <c r="Q60" s="33"/>
      <c r="R60" s="33"/>
      <c r="S60" s="33"/>
      <c r="T60" s="33"/>
      <c r="U60" s="33"/>
      <c r="V60" s="52"/>
      <c r="W60" s="33"/>
      <c r="X60" s="153"/>
      <c r="Y60" s="153"/>
      <c r="Z60" s="153"/>
      <c r="AA60" s="153"/>
      <c r="AB60" s="153"/>
      <c r="AC60" s="153"/>
      <c r="AD60" s="153"/>
      <c r="AE60" s="153"/>
      <c r="AF60" s="153"/>
      <c r="AG60" s="153"/>
      <c r="AH60" s="153"/>
      <c r="AI60" s="153"/>
      <c r="AJ60" s="33"/>
      <c r="AK60" s="33"/>
      <c r="AL60" s="33"/>
      <c r="AM60" s="33"/>
      <c r="AN60" s="154"/>
      <c r="AO60" s="154"/>
      <c r="AP60" s="155"/>
      <c r="AQ60" s="155"/>
      <c r="AR60" s="24"/>
      <c r="AS60" s="118"/>
      <c r="AT60" s="24"/>
      <c r="AX60" s="44" t="str">
        <f t="shared" si="5"/>
        <v/>
      </c>
      <c r="AY60" s="44" t="str">
        <f t="shared" si="3"/>
        <v/>
      </c>
    </row>
    <row r="61" spans="1:51" x14ac:dyDescent="0.3">
      <c r="A61" s="193">
        <v>37</v>
      </c>
      <c r="B61" s="33"/>
      <c r="C61" s="33"/>
      <c r="D61" s="33"/>
      <c r="E61" s="33"/>
      <c r="F61" s="23" t="str">
        <f t="shared" si="4"/>
        <v/>
      </c>
      <c r="G61" s="33"/>
      <c r="H61" s="33"/>
      <c r="I61" s="33"/>
      <c r="J61" s="33"/>
      <c r="K61" s="33"/>
      <c r="L61" s="33"/>
      <c r="M61" s="33"/>
      <c r="N61" s="33"/>
      <c r="O61" s="33"/>
      <c r="P61" s="33"/>
      <c r="Q61" s="33"/>
      <c r="R61" s="33"/>
      <c r="S61" s="33"/>
      <c r="T61" s="33"/>
      <c r="U61" s="33"/>
      <c r="V61" s="52"/>
      <c r="W61" s="33"/>
      <c r="X61" s="153"/>
      <c r="Y61" s="153"/>
      <c r="Z61" s="153"/>
      <c r="AA61" s="153"/>
      <c r="AB61" s="153"/>
      <c r="AC61" s="153"/>
      <c r="AD61" s="153"/>
      <c r="AE61" s="153"/>
      <c r="AF61" s="153"/>
      <c r="AG61" s="153"/>
      <c r="AH61" s="153"/>
      <c r="AI61" s="153"/>
      <c r="AJ61" s="33"/>
      <c r="AK61" s="33"/>
      <c r="AL61" s="33"/>
      <c r="AM61" s="33"/>
      <c r="AN61" s="154"/>
      <c r="AO61" s="154"/>
      <c r="AP61" s="155"/>
      <c r="AQ61" s="155"/>
      <c r="AR61" s="24"/>
      <c r="AS61" s="118"/>
      <c r="AT61" s="24"/>
      <c r="AX61" s="44" t="str">
        <f t="shared" si="5"/>
        <v/>
      </c>
      <c r="AY61" s="44" t="str">
        <f t="shared" si="3"/>
        <v/>
      </c>
    </row>
    <row r="62" spans="1:51" x14ac:dyDescent="0.3">
      <c r="A62" s="193">
        <v>38</v>
      </c>
      <c r="B62" s="33"/>
      <c r="C62" s="33"/>
      <c r="D62" s="33"/>
      <c r="E62" s="33"/>
      <c r="F62" s="23" t="str">
        <f t="shared" si="4"/>
        <v/>
      </c>
      <c r="G62" s="33"/>
      <c r="H62" s="33"/>
      <c r="I62" s="33"/>
      <c r="J62" s="33"/>
      <c r="K62" s="33"/>
      <c r="L62" s="33"/>
      <c r="M62" s="33"/>
      <c r="N62" s="33"/>
      <c r="O62" s="33"/>
      <c r="P62" s="33"/>
      <c r="Q62" s="33"/>
      <c r="R62" s="33"/>
      <c r="S62" s="33"/>
      <c r="T62" s="33"/>
      <c r="U62" s="33"/>
      <c r="V62" s="52"/>
      <c r="W62" s="33"/>
      <c r="X62" s="153"/>
      <c r="Y62" s="153"/>
      <c r="Z62" s="153"/>
      <c r="AA62" s="153"/>
      <c r="AB62" s="153"/>
      <c r="AC62" s="153"/>
      <c r="AD62" s="153"/>
      <c r="AE62" s="153"/>
      <c r="AF62" s="153"/>
      <c r="AG62" s="153"/>
      <c r="AH62" s="153"/>
      <c r="AI62" s="153"/>
      <c r="AJ62" s="33"/>
      <c r="AK62" s="33"/>
      <c r="AL62" s="33"/>
      <c r="AM62" s="33"/>
      <c r="AN62" s="154"/>
      <c r="AO62" s="154"/>
      <c r="AP62" s="155"/>
      <c r="AQ62" s="155"/>
      <c r="AR62" s="24"/>
      <c r="AS62" s="118"/>
      <c r="AT62" s="24"/>
      <c r="AX62" s="44" t="str">
        <f t="shared" si="5"/>
        <v/>
      </c>
      <c r="AY62" s="44" t="str">
        <f t="shared" si="3"/>
        <v/>
      </c>
    </row>
    <row r="63" spans="1:51" x14ac:dyDescent="0.3">
      <c r="A63" s="193">
        <v>39</v>
      </c>
      <c r="B63" s="33"/>
      <c r="C63" s="33"/>
      <c r="D63" s="33"/>
      <c r="E63" s="33"/>
      <c r="F63" s="23" t="str">
        <f t="shared" si="4"/>
        <v/>
      </c>
      <c r="G63" s="33"/>
      <c r="H63" s="33"/>
      <c r="I63" s="33"/>
      <c r="J63" s="33"/>
      <c r="K63" s="33"/>
      <c r="L63" s="33"/>
      <c r="M63" s="33"/>
      <c r="N63" s="33"/>
      <c r="O63" s="33"/>
      <c r="P63" s="33"/>
      <c r="Q63" s="33"/>
      <c r="R63" s="33"/>
      <c r="S63" s="33"/>
      <c r="T63" s="33"/>
      <c r="U63" s="33"/>
      <c r="V63" s="52"/>
      <c r="W63" s="33"/>
      <c r="X63" s="153"/>
      <c r="Y63" s="153"/>
      <c r="Z63" s="153"/>
      <c r="AA63" s="153"/>
      <c r="AB63" s="153"/>
      <c r="AC63" s="153"/>
      <c r="AD63" s="153"/>
      <c r="AE63" s="153"/>
      <c r="AF63" s="153"/>
      <c r="AG63" s="153"/>
      <c r="AH63" s="153"/>
      <c r="AI63" s="153"/>
      <c r="AJ63" s="33"/>
      <c r="AK63" s="33"/>
      <c r="AL63" s="33"/>
      <c r="AM63" s="33"/>
      <c r="AN63" s="154"/>
      <c r="AO63" s="154"/>
      <c r="AP63" s="155"/>
      <c r="AQ63" s="155"/>
      <c r="AR63" s="24"/>
      <c r="AS63" s="118"/>
      <c r="AT63" s="24"/>
      <c r="AX63" s="44" t="str">
        <f t="shared" si="5"/>
        <v/>
      </c>
      <c r="AY63" s="44" t="str">
        <f t="shared" si="3"/>
        <v/>
      </c>
    </row>
    <row r="64" spans="1:51" x14ac:dyDescent="0.3">
      <c r="A64" s="193">
        <v>40</v>
      </c>
      <c r="B64" s="33"/>
      <c r="C64" s="33"/>
      <c r="D64" s="33"/>
      <c r="E64" s="33"/>
      <c r="F64" s="23" t="str">
        <f t="shared" si="4"/>
        <v/>
      </c>
      <c r="G64" s="33"/>
      <c r="H64" s="33"/>
      <c r="I64" s="33"/>
      <c r="J64" s="33"/>
      <c r="K64" s="33"/>
      <c r="L64" s="33"/>
      <c r="M64" s="33"/>
      <c r="N64" s="33"/>
      <c r="O64" s="33"/>
      <c r="P64" s="33"/>
      <c r="Q64" s="33"/>
      <c r="R64" s="33"/>
      <c r="S64" s="33"/>
      <c r="T64" s="33"/>
      <c r="U64" s="33"/>
      <c r="V64" s="52"/>
      <c r="W64" s="33"/>
      <c r="X64" s="153"/>
      <c r="Y64" s="153"/>
      <c r="Z64" s="153"/>
      <c r="AA64" s="153"/>
      <c r="AB64" s="153"/>
      <c r="AC64" s="153"/>
      <c r="AD64" s="153"/>
      <c r="AE64" s="153"/>
      <c r="AF64" s="153"/>
      <c r="AG64" s="153"/>
      <c r="AH64" s="153"/>
      <c r="AI64" s="153"/>
      <c r="AJ64" s="33"/>
      <c r="AK64" s="33"/>
      <c r="AL64" s="33"/>
      <c r="AM64" s="33"/>
      <c r="AN64" s="154"/>
      <c r="AO64" s="154"/>
      <c r="AP64" s="155"/>
      <c r="AQ64" s="155"/>
      <c r="AR64" s="24"/>
      <c r="AS64" s="118"/>
      <c r="AT64" s="24"/>
      <c r="AX64" s="44" t="str">
        <f t="shared" si="5"/>
        <v/>
      </c>
      <c r="AY64" s="44" t="str">
        <f t="shared" si="3"/>
        <v/>
      </c>
    </row>
    <row r="65" spans="1:51" x14ac:dyDescent="0.3">
      <c r="A65" s="193">
        <v>41</v>
      </c>
      <c r="B65" s="33"/>
      <c r="C65" s="33"/>
      <c r="D65" s="33"/>
      <c r="E65" s="33"/>
      <c r="F65" s="23" t="str">
        <f t="shared" si="4"/>
        <v/>
      </c>
      <c r="G65" s="33"/>
      <c r="H65" s="33"/>
      <c r="I65" s="33"/>
      <c r="J65" s="33"/>
      <c r="K65" s="33"/>
      <c r="L65" s="33"/>
      <c r="M65" s="33"/>
      <c r="N65" s="33"/>
      <c r="O65" s="33"/>
      <c r="P65" s="33"/>
      <c r="Q65" s="33"/>
      <c r="R65" s="33"/>
      <c r="S65" s="33"/>
      <c r="T65" s="33"/>
      <c r="U65" s="33"/>
      <c r="V65" s="52"/>
      <c r="W65" s="33"/>
      <c r="X65" s="153"/>
      <c r="Y65" s="153"/>
      <c r="Z65" s="153"/>
      <c r="AA65" s="153"/>
      <c r="AB65" s="153"/>
      <c r="AC65" s="153"/>
      <c r="AD65" s="153"/>
      <c r="AE65" s="153"/>
      <c r="AF65" s="153"/>
      <c r="AG65" s="153"/>
      <c r="AH65" s="153"/>
      <c r="AI65" s="153"/>
      <c r="AJ65" s="33"/>
      <c r="AK65" s="33"/>
      <c r="AL65" s="33"/>
      <c r="AM65" s="33"/>
      <c r="AN65" s="154"/>
      <c r="AO65" s="154"/>
      <c r="AP65" s="155"/>
      <c r="AQ65" s="155"/>
      <c r="AR65" s="24"/>
      <c r="AS65" s="118"/>
      <c r="AT65" s="24"/>
      <c r="AX65" s="44" t="str">
        <f t="shared" si="5"/>
        <v/>
      </c>
      <c r="AY65" s="44" t="str">
        <f t="shared" si="3"/>
        <v/>
      </c>
    </row>
    <row r="66" spans="1:51" x14ac:dyDescent="0.3">
      <c r="A66" s="193">
        <v>42</v>
      </c>
      <c r="B66" s="33"/>
      <c r="C66" s="33"/>
      <c r="D66" s="33"/>
      <c r="E66" s="33"/>
      <c r="F66" s="23" t="str">
        <f t="shared" si="4"/>
        <v/>
      </c>
      <c r="G66" s="33"/>
      <c r="H66" s="33"/>
      <c r="I66" s="33"/>
      <c r="J66" s="33"/>
      <c r="K66" s="33"/>
      <c r="L66" s="33"/>
      <c r="M66" s="33"/>
      <c r="N66" s="33"/>
      <c r="O66" s="33"/>
      <c r="P66" s="33"/>
      <c r="Q66" s="33"/>
      <c r="R66" s="33"/>
      <c r="S66" s="33"/>
      <c r="T66" s="33"/>
      <c r="U66" s="33"/>
      <c r="V66" s="52"/>
      <c r="W66" s="33"/>
      <c r="X66" s="153"/>
      <c r="Y66" s="153"/>
      <c r="Z66" s="153"/>
      <c r="AA66" s="153"/>
      <c r="AB66" s="153"/>
      <c r="AC66" s="153"/>
      <c r="AD66" s="153"/>
      <c r="AE66" s="153"/>
      <c r="AF66" s="153"/>
      <c r="AG66" s="153"/>
      <c r="AH66" s="153"/>
      <c r="AI66" s="153"/>
      <c r="AJ66" s="33"/>
      <c r="AK66" s="33"/>
      <c r="AL66" s="33"/>
      <c r="AM66" s="33"/>
      <c r="AN66" s="154"/>
      <c r="AO66" s="154"/>
      <c r="AP66" s="155"/>
      <c r="AQ66" s="155"/>
      <c r="AR66" s="24"/>
      <c r="AS66" s="118"/>
      <c r="AT66" s="24"/>
      <c r="AX66" s="44" t="str">
        <f t="shared" si="5"/>
        <v/>
      </c>
      <c r="AY66" s="44" t="str">
        <f t="shared" si="3"/>
        <v/>
      </c>
    </row>
    <row r="67" spans="1:51" x14ac:dyDescent="0.3">
      <c r="A67" s="193">
        <v>43</v>
      </c>
      <c r="B67" s="33"/>
      <c r="C67" s="33"/>
      <c r="D67" s="33"/>
      <c r="E67" s="33"/>
      <c r="F67" s="23" t="str">
        <f t="shared" si="4"/>
        <v/>
      </c>
      <c r="G67" s="33"/>
      <c r="H67" s="33"/>
      <c r="I67" s="33"/>
      <c r="J67" s="33"/>
      <c r="K67" s="33"/>
      <c r="L67" s="33"/>
      <c r="M67" s="33"/>
      <c r="N67" s="33"/>
      <c r="O67" s="33"/>
      <c r="P67" s="33"/>
      <c r="Q67" s="33"/>
      <c r="R67" s="33"/>
      <c r="S67" s="33"/>
      <c r="T67" s="33"/>
      <c r="U67" s="33"/>
      <c r="V67" s="52"/>
      <c r="W67" s="33"/>
      <c r="X67" s="153"/>
      <c r="Y67" s="153"/>
      <c r="Z67" s="153"/>
      <c r="AA67" s="153"/>
      <c r="AB67" s="153"/>
      <c r="AC67" s="153"/>
      <c r="AD67" s="153"/>
      <c r="AE67" s="153"/>
      <c r="AF67" s="153"/>
      <c r="AG67" s="153"/>
      <c r="AH67" s="153"/>
      <c r="AI67" s="153"/>
      <c r="AJ67" s="33"/>
      <c r="AK67" s="33"/>
      <c r="AL67" s="33"/>
      <c r="AM67" s="33"/>
      <c r="AN67" s="154"/>
      <c r="AO67" s="154"/>
      <c r="AP67" s="155"/>
      <c r="AQ67" s="155"/>
      <c r="AR67" s="24"/>
      <c r="AS67" s="118"/>
      <c r="AT67" s="24"/>
      <c r="AX67" s="44" t="str">
        <f t="shared" si="5"/>
        <v/>
      </c>
      <c r="AY67" s="44" t="str">
        <f t="shared" si="3"/>
        <v/>
      </c>
    </row>
    <row r="68" spans="1:51" x14ac:dyDescent="0.3">
      <c r="A68" s="193">
        <v>44</v>
      </c>
      <c r="B68" s="33"/>
      <c r="C68" s="33"/>
      <c r="D68" s="33"/>
      <c r="E68" s="33"/>
      <c r="F68" s="23" t="str">
        <f t="shared" si="4"/>
        <v/>
      </c>
      <c r="G68" s="33"/>
      <c r="H68" s="33"/>
      <c r="I68" s="33"/>
      <c r="J68" s="33"/>
      <c r="K68" s="33"/>
      <c r="L68" s="33"/>
      <c r="M68" s="33"/>
      <c r="N68" s="33"/>
      <c r="O68" s="33"/>
      <c r="P68" s="33"/>
      <c r="Q68" s="33"/>
      <c r="R68" s="33"/>
      <c r="S68" s="33"/>
      <c r="T68" s="33"/>
      <c r="U68" s="33"/>
      <c r="V68" s="52"/>
      <c r="W68" s="33"/>
      <c r="X68" s="153"/>
      <c r="Y68" s="153"/>
      <c r="Z68" s="153"/>
      <c r="AA68" s="153"/>
      <c r="AB68" s="153"/>
      <c r="AC68" s="153"/>
      <c r="AD68" s="153"/>
      <c r="AE68" s="153"/>
      <c r="AF68" s="153"/>
      <c r="AG68" s="153"/>
      <c r="AH68" s="153"/>
      <c r="AI68" s="153"/>
      <c r="AJ68" s="33"/>
      <c r="AK68" s="33"/>
      <c r="AL68" s="33"/>
      <c r="AM68" s="33"/>
      <c r="AN68" s="154"/>
      <c r="AO68" s="154"/>
      <c r="AP68" s="155"/>
      <c r="AQ68" s="155"/>
      <c r="AR68" s="24"/>
      <c r="AS68" s="118"/>
      <c r="AT68" s="24"/>
      <c r="AX68" s="44" t="str">
        <f t="shared" si="5"/>
        <v/>
      </c>
      <c r="AY68" s="44" t="str">
        <f t="shared" si="3"/>
        <v/>
      </c>
    </row>
    <row r="69" spans="1:51" x14ac:dyDescent="0.3">
      <c r="A69" s="193">
        <v>45</v>
      </c>
      <c r="B69" s="33"/>
      <c r="C69" s="33"/>
      <c r="D69" s="33"/>
      <c r="E69" s="33"/>
      <c r="F69" s="23" t="str">
        <f t="shared" si="4"/>
        <v/>
      </c>
      <c r="G69" s="33"/>
      <c r="H69" s="33"/>
      <c r="I69" s="33"/>
      <c r="J69" s="33"/>
      <c r="K69" s="33"/>
      <c r="L69" s="33"/>
      <c r="M69" s="33"/>
      <c r="N69" s="33"/>
      <c r="O69" s="33"/>
      <c r="P69" s="33"/>
      <c r="Q69" s="33"/>
      <c r="R69" s="33"/>
      <c r="S69" s="33"/>
      <c r="T69" s="33"/>
      <c r="U69" s="33"/>
      <c r="V69" s="52"/>
      <c r="W69" s="33"/>
      <c r="X69" s="153"/>
      <c r="Y69" s="153"/>
      <c r="Z69" s="153"/>
      <c r="AA69" s="153"/>
      <c r="AB69" s="153"/>
      <c r="AC69" s="153"/>
      <c r="AD69" s="153"/>
      <c r="AE69" s="153"/>
      <c r="AF69" s="153"/>
      <c r="AG69" s="153"/>
      <c r="AH69" s="153"/>
      <c r="AI69" s="153"/>
      <c r="AJ69" s="33"/>
      <c r="AK69" s="33"/>
      <c r="AL69" s="33"/>
      <c r="AM69" s="33"/>
      <c r="AN69" s="154"/>
      <c r="AO69" s="154"/>
      <c r="AP69" s="155"/>
      <c r="AQ69" s="155"/>
      <c r="AR69" s="24"/>
      <c r="AS69" s="118"/>
      <c r="AT69" s="24"/>
      <c r="AX69" s="44" t="str">
        <f t="shared" si="5"/>
        <v/>
      </c>
      <c r="AY69" s="44" t="str">
        <f t="shared" si="3"/>
        <v/>
      </c>
    </row>
    <row r="70" spans="1:51" x14ac:dyDescent="0.3">
      <c r="A70" s="193">
        <v>46</v>
      </c>
      <c r="B70" s="33"/>
      <c r="C70" s="33"/>
      <c r="D70" s="33"/>
      <c r="E70" s="33"/>
      <c r="F70" s="23" t="str">
        <f t="shared" si="4"/>
        <v/>
      </c>
      <c r="G70" s="33"/>
      <c r="H70" s="33"/>
      <c r="I70" s="33"/>
      <c r="J70" s="33"/>
      <c r="K70" s="33"/>
      <c r="L70" s="33"/>
      <c r="M70" s="33"/>
      <c r="N70" s="33"/>
      <c r="O70" s="33"/>
      <c r="P70" s="33"/>
      <c r="Q70" s="33"/>
      <c r="R70" s="33"/>
      <c r="S70" s="33"/>
      <c r="T70" s="33"/>
      <c r="U70" s="33"/>
      <c r="V70" s="52"/>
      <c r="W70" s="33"/>
      <c r="X70" s="153"/>
      <c r="Y70" s="153"/>
      <c r="Z70" s="153"/>
      <c r="AA70" s="153"/>
      <c r="AB70" s="153"/>
      <c r="AC70" s="153"/>
      <c r="AD70" s="153"/>
      <c r="AE70" s="153"/>
      <c r="AF70" s="153"/>
      <c r="AG70" s="153"/>
      <c r="AH70" s="153"/>
      <c r="AI70" s="153"/>
      <c r="AJ70" s="33"/>
      <c r="AK70" s="33"/>
      <c r="AL70" s="33"/>
      <c r="AM70" s="33"/>
      <c r="AN70" s="154"/>
      <c r="AO70" s="154"/>
      <c r="AP70" s="155"/>
      <c r="AQ70" s="155"/>
      <c r="AR70" s="24"/>
      <c r="AS70" s="118"/>
      <c r="AT70" s="24"/>
      <c r="AX70" s="44" t="str">
        <f t="shared" si="5"/>
        <v/>
      </c>
      <c r="AY70" s="44" t="str">
        <f t="shared" si="3"/>
        <v/>
      </c>
    </row>
    <row r="71" spans="1:51" x14ac:dyDescent="0.3">
      <c r="A71" s="193">
        <v>47</v>
      </c>
      <c r="B71" s="33"/>
      <c r="C71" s="33"/>
      <c r="D71" s="33"/>
      <c r="E71" s="33"/>
      <c r="F71" s="23" t="str">
        <f t="shared" si="4"/>
        <v/>
      </c>
      <c r="G71" s="33"/>
      <c r="H71" s="33"/>
      <c r="I71" s="33"/>
      <c r="J71" s="33"/>
      <c r="K71" s="33"/>
      <c r="L71" s="33"/>
      <c r="M71" s="33"/>
      <c r="N71" s="33"/>
      <c r="O71" s="33"/>
      <c r="P71" s="33"/>
      <c r="Q71" s="33"/>
      <c r="R71" s="33"/>
      <c r="S71" s="33"/>
      <c r="T71" s="33"/>
      <c r="U71" s="33"/>
      <c r="V71" s="52"/>
      <c r="W71" s="33"/>
      <c r="X71" s="153"/>
      <c r="Y71" s="153"/>
      <c r="Z71" s="153"/>
      <c r="AA71" s="153"/>
      <c r="AB71" s="153"/>
      <c r="AC71" s="153"/>
      <c r="AD71" s="153"/>
      <c r="AE71" s="153"/>
      <c r="AF71" s="153"/>
      <c r="AG71" s="153"/>
      <c r="AH71" s="153"/>
      <c r="AI71" s="153"/>
      <c r="AJ71" s="33"/>
      <c r="AK71" s="33"/>
      <c r="AL71" s="33"/>
      <c r="AM71" s="33"/>
      <c r="AN71" s="154"/>
      <c r="AO71" s="154"/>
      <c r="AP71" s="155"/>
      <c r="AQ71" s="155"/>
      <c r="AR71" s="24"/>
      <c r="AS71" s="118"/>
      <c r="AT71" s="24"/>
      <c r="AX71" s="44" t="str">
        <f t="shared" si="5"/>
        <v/>
      </c>
      <c r="AY71" s="44" t="str">
        <f t="shared" si="3"/>
        <v/>
      </c>
    </row>
    <row r="72" spans="1:51" x14ac:dyDescent="0.3">
      <c r="A72" s="193">
        <v>48</v>
      </c>
      <c r="B72" s="33"/>
      <c r="C72" s="33"/>
      <c r="D72" s="33"/>
      <c r="E72" s="33"/>
      <c r="F72" s="23" t="str">
        <f t="shared" si="4"/>
        <v/>
      </c>
      <c r="G72" s="33"/>
      <c r="H72" s="33"/>
      <c r="I72" s="33"/>
      <c r="J72" s="33"/>
      <c r="K72" s="33"/>
      <c r="L72" s="33"/>
      <c r="M72" s="33"/>
      <c r="N72" s="33"/>
      <c r="O72" s="33"/>
      <c r="P72" s="33"/>
      <c r="Q72" s="33"/>
      <c r="R72" s="33"/>
      <c r="S72" s="33"/>
      <c r="T72" s="33"/>
      <c r="U72" s="33"/>
      <c r="V72" s="52"/>
      <c r="W72" s="33"/>
      <c r="X72" s="153"/>
      <c r="Y72" s="153"/>
      <c r="Z72" s="153"/>
      <c r="AA72" s="153"/>
      <c r="AB72" s="153"/>
      <c r="AC72" s="153"/>
      <c r="AD72" s="153"/>
      <c r="AE72" s="153"/>
      <c r="AF72" s="153"/>
      <c r="AG72" s="153"/>
      <c r="AH72" s="153"/>
      <c r="AI72" s="153"/>
      <c r="AJ72" s="33"/>
      <c r="AK72" s="33"/>
      <c r="AL72" s="33"/>
      <c r="AM72" s="33"/>
      <c r="AN72" s="154"/>
      <c r="AO72" s="154"/>
      <c r="AP72" s="155"/>
      <c r="AQ72" s="155"/>
      <c r="AR72" s="24"/>
      <c r="AS72" s="118"/>
      <c r="AT72" s="24"/>
      <c r="AX72" s="44" t="str">
        <f t="shared" si="5"/>
        <v/>
      </c>
      <c r="AY72" s="44" t="str">
        <f t="shared" si="3"/>
        <v/>
      </c>
    </row>
    <row r="73" spans="1:51" x14ac:dyDescent="0.3">
      <c r="A73" s="193">
        <v>49</v>
      </c>
      <c r="B73" s="33"/>
      <c r="C73" s="33"/>
      <c r="D73" s="33"/>
      <c r="E73" s="33"/>
      <c r="F73" s="23" t="str">
        <f t="shared" si="4"/>
        <v/>
      </c>
      <c r="G73" s="33"/>
      <c r="H73" s="33"/>
      <c r="I73" s="33"/>
      <c r="J73" s="33"/>
      <c r="K73" s="33"/>
      <c r="L73" s="33"/>
      <c r="M73" s="33"/>
      <c r="N73" s="33"/>
      <c r="O73" s="33"/>
      <c r="P73" s="33"/>
      <c r="Q73" s="33"/>
      <c r="R73" s="33"/>
      <c r="S73" s="33"/>
      <c r="T73" s="33"/>
      <c r="U73" s="33"/>
      <c r="V73" s="52"/>
      <c r="W73" s="33"/>
      <c r="X73" s="153"/>
      <c r="Y73" s="153"/>
      <c r="Z73" s="153"/>
      <c r="AA73" s="153"/>
      <c r="AB73" s="153"/>
      <c r="AC73" s="153"/>
      <c r="AD73" s="153"/>
      <c r="AE73" s="153"/>
      <c r="AF73" s="153"/>
      <c r="AG73" s="153"/>
      <c r="AH73" s="153"/>
      <c r="AI73" s="153"/>
      <c r="AJ73" s="33"/>
      <c r="AK73" s="33"/>
      <c r="AL73" s="33"/>
      <c r="AM73" s="33"/>
      <c r="AN73" s="154"/>
      <c r="AO73" s="154"/>
      <c r="AP73" s="155"/>
      <c r="AQ73" s="155"/>
      <c r="AR73" s="24"/>
      <c r="AS73" s="118"/>
      <c r="AT73" s="24"/>
      <c r="AX73" s="44" t="str">
        <f t="shared" si="5"/>
        <v/>
      </c>
      <c r="AY73" s="44" t="str">
        <f t="shared" si="3"/>
        <v/>
      </c>
    </row>
    <row r="74" spans="1:51" x14ac:dyDescent="0.3">
      <c r="A74" s="193">
        <v>50</v>
      </c>
      <c r="B74" s="33"/>
      <c r="C74" s="33"/>
      <c r="D74" s="33"/>
      <c r="E74" s="33"/>
      <c r="F74" s="23" t="str">
        <f t="shared" si="4"/>
        <v/>
      </c>
      <c r="G74" s="33"/>
      <c r="H74" s="33"/>
      <c r="I74" s="33"/>
      <c r="J74" s="33"/>
      <c r="K74" s="33"/>
      <c r="L74" s="33"/>
      <c r="M74" s="33"/>
      <c r="N74" s="33"/>
      <c r="O74" s="33"/>
      <c r="P74" s="33"/>
      <c r="Q74" s="33"/>
      <c r="R74" s="33"/>
      <c r="S74" s="33"/>
      <c r="T74" s="33"/>
      <c r="U74" s="33"/>
      <c r="V74" s="52"/>
      <c r="W74" s="33"/>
      <c r="X74" s="153"/>
      <c r="Y74" s="153"/>
      <c r="Z74" s="153"/>
      <c r="AA74" s="153"/>
      <c r="AB74" s="153"/>
      <c r="AC74" s="153"/>
      <c r="AD74" s="153"/>
      <c r="AE74" s="153"/>
      <c r="AF74" s="153"/>
      <c r="AG74" s="153"/>
      <c r="AH74" s="153"/>
      <c r="AI74" s="153"/>
      <c r="AJ74" s="33"/>
      <c r="AK74" s="33"/>
      <c r="AL74" s="33"/>
      <c r="AM74" s="33"/>
      <c r="AN74" s="154"/>
      <c r="AO74" s="154"/>
      <c r="AP74" s="155"/>
      <c r="AQ74" s="155"/>
      <c r="AR74" s="24"/>
      <c r="AS74" s="118"/>
      <c r="AT74" s="24"/>
      <c r="AX74" s="44" t="str">
        <f t="shared" si="5"/>
        <v/>
      </c>
      <c r="AY74" s="44" t="str">
        <f t="shared" si="3"/>
        <v/>
      </c>
    </row>
    <row r="75" spans="1:51" x14ac:dyDescent="0.3">
      <c r="AY75" s="45"/>
    </row>
    <row r="76" spans="1:51" x14ac:dyDescent="0.3">
      <c r="B76" s="31" t="s">
        <v>3983</v>
      </c>
      <c r="AY76" s="45"/>
    </row>
    <row r="77" spans="1:51" s="46" customFormat="1" ht="72" customHeight="1" x14ac:dyDescent="0.3">
      <c r="A77" s="195"/>
      <c r="B77" s="157" t="s">
        <v>4100</v>
      </c>
      <c r="C77" s="149" t="s">
        <v>4128</v>
      </c>
      <c r="D77" s="149" t="s">
        <v>145</v>
      </c>
      <c r="E77" s="149" t="s">
        <v>4129</v>
      </c>
      <c r="F77" s="157" t="s">
        <v>146</v>
      </c>
      <c r="G77" s="149" t="s">
        <v>4225</v>
      </c>
      <c r="H77" s="149" t="s">
        <v>4660</v>
      </c>
      <c r="I77" s="149" t="s">
        <v>4659</v>
      </c>
      <c r="AN77" s="17"/>
      <c r="AO77" s="17"/>
      <c r="AP77" s="17"/>
      <c r="AQ77" s="17"/>
      <c r="AR77" s="17"/>
      <c r="AS77" s="17"/>
      <c r="AT77" s="17"/>
      <c r="AU77" s="17"/>
      <c r="AV77" s="17"/>
      <c r="AW77" s="17"/>
      <c r="AX77" s="17"/>
      <c r="AY77" s="45"/>
    </row>
    <row r="78" spans="1:51" x14ac:dyDescent="0.3">
      <c r="A78" s="193">
        <v>1</v>
      </c>
      <c r="B78" s="50" t="str">
        <f t="array" ref="B78">IFERROR(INDEX($B$25:$B$74, MATCH(0,IF(ISBLANK($B$25:$B$74),1,COUNTIF($B$77:B77, $B$25:$B$74)), 0)),"")</f>
        <v/>
      </c>
      <c r="C78" s="52"/>
      <c r="D78" s="33"/>
      <c r="E78" s="52"/>
      <c r="F78" s="33"/>
      <c r="G78" s="33"/>
      <c r="H78" s="33"/>
      <c r="I78" s="24"/>
      <c r="AY78" s="45"/>
    </row>
    <row r="79" spans="1:51" x14ac:dyDescent="0.3">
      <c r="A79" s="193">
        <v>2</v>
      </c>
      <c r="B79" s="50" t="str">
        <f t="array" ref="B79">IFERROR(INDEX($B$25:$B$74, MATCH(0,IF(ISBLANK($B$25:$B$74),1,COUNTIF($B$77:B78, $B$25:$B$74)), 0)),"")</f>
        <v/>
      </c>
      <c r="C79" s="52"/>
      <c r="D79" s="33"/>
      <c r="E79" s="52"/>
      <c r="F79" s="33"/>
      <c r="G79" s="33"/>
      <c r="H79" s="33"/>
      <c r="I79" s="24"/>
      <c r="AY79" s="45"/>
    </row>
    <row r="80" spans="1:51" x14ac:dyDescent="0.3">
      <c r="A80" s="193">
        <v>3</v>
      </c>
      <c r="B80" s="50" t="str">
        <f t="array" ref="B80">IFERROR(INDEX($B$25:$B$74, MATCH(0,IF(ISBLANK($B$25:$B$74),1,COUNTIF($B$77:B79, $B$25:$B$74)), 0)),"")</f>
        <v/>
      </c>
      <c r="C80" s="52"/>
      <c r="D80" s="33"/>
      <c r="E80" s="52"/>
      <c r="F80" s="33"/>
      <c r="G80" s="33"/>
      <c r="H80" s="33"/>
      <c r="I80" s="24"/>
      <c r="AY80" s="45"/>
    </row>
    <row r="81" spans="1:51" x14ac:dyDescent="0.3">
      <c r="A81" s="193">
        <v>4</v>
      </c>
      <c r="B81" s="50" t="str">
        <f t="array" ref="B81">IFERROR(INDEX($B$25:$B$74, MATCH(0,IF(ISBLANK($B$25:$B$74),1,COUNTIF($B$77:B80, $B$25:$B$74)), 0)),"")</f>
        <v/>
      </c>
      <c r="C81" s="52"/>
      <c r="D81" s="33"/>
      <c r="E81" s="52"/>
      <c r="F81" s="33"/>
      <c r="G81" s="33"/>
      <c r="H81" s="33"/>
      <c r="I81" s="24"/>
      <c r="AY81" s="45"/>
    </row>
    <row r="82" spans="1:51" x14ac:dyDescent="0.3">
      <c r="A82" s="193">
        <v>5</v>
      </c>
      <c r="B82" s="50" t="str">
        <f t="array" ref="B82">IFERROR(INDEX($B$25:$B$74, MATCH(0,IF(ISBLANK($B$25:$B$74),1,COUNTIF($B$77:B81, $B$25:$B$74)), 0)),"")</f>
        <v/>
      </c>
      <c r="C82" s="52"/>
      <c r="D82" s="33"/>
      <c r="E82" s="52"/>
      <c r="F82" s="33"/>
      <c r="G82" s="33"/>
      <c r="H82" s="33"/>
      <c r="I82" s="24"/>
      <c r="AY82" s="45"/>
    </row>
    <row r="83" spans="1:51" x14ac:dyDescent="0.3">
      <c r="A83" s="193">
        <v>6</v>
      </c>
      <c r="B83" s="50" t="str">
        <f t="array" ref="B83">IFERROR(INDEX($B$25:$B$74, MATCH(0,IF(ISBLANK($B$25:$B$74),1,COUNTIF($B$77:B82, $B$25:$B$74)), 0)),"")</f>
        <v/>
      </c>
      <c r="C83" s="52"/>
      <c r="D83" s="33"/>
      <c r="E83" s="52"/>
      <c r="F83" s="33"/>
      <c r="G83" s="33"/>
      <c r="H83" s="33"/>
      <c r="I83" s="24"/>
      <c r="AY83" s="45"/>
    </row>
    <row r="84" spans="1:51" x14ac:dyDescent="0.3">
      <c r="A84" s="193">
        <v>7</v>
      </c>
      <c r="B84" s="50" t="str">
        <f t="array" ref="B84">IFERROR(INDEX($B$25:$B$74, MATCH(0,IF(ISBLANK($B$25:$B$74),1,COUNTIF($B$77:B83, $B$25:$B$74)), 0)),"")</f>
        <v/>
      </c>
      <c r="C84" s="52"/>
      <c r="D84" s="33"/>
      <c r="E84" s="52"/>
      <c r="F84" s="33"/>
      <c r="G84" s="33"/>
      <c r="H84" s="33"/>
      <c r="I84" s="24"/>
      <c r="AY84" s="45"/>
    </row>
    <row r="85" spans="1:51" x14ac:dyDescent="0.3">
      <c r="A85" s="193">
        <v>8</v>
      </c>
      <c r="B85" s="50" t="str">
        <f t="array" ref="B85">IFERROR(INDEX($B$25:$B$74, MATCH(0,IF(ISBLANK($B$25:$B$74),1,COUNTIF($B$77:B84, $B$25:$B$74)), 0)),"")</f>
        <v/>
      </c>
      <c r="C85" s="52"/>
      <c r="D85" s="33"/>
      <c r="E85" s="52"/>
      <c r="F85" s="33"/>
      <c r="G85" s="33"/>
      <c r="H85" s="33"/>
      <c r="I85" s="24"/>
      <c r="AY85" s="45"/>
    </row>
    <row r="86" spans="1:51" x14ac:dyDescent="0.3">
      <c r="A86" s="193">
        <v>9</v>
      </c>
      <c r="B86" s="50" t="str">
        <f t="array" ref="B86">IFERROR(INDEX($B$25:$B$74, MATCH(0,IF(ISBLANK($B$25:$B$74),1,COUNTIF($B$77:B85, $B$25:$B$74)), 0)),"")</f>
        <v/>
      </c>
      <c r="C86" s="52"/>
      <c r="D86" s="33"/>
      <c r="E86" s="52"/>
      <c r="F86" s="33"/>
      <c r="G86" s="33"/>
      <c r="H86" s="33"/>
      <c r="I86" s="24"/>
      <c r="AY86" s="45"/>
    </row>
    <row r="87" spans="1:51" x14ac:dyDescent="0.3">
      <c r="A87" s="193">
        <v>10</v>
      </c>
      <c r="B87" s="50" t="str">
        <f t="array" ref="B87">IFERROR(INDEX($B$25:$B$74, MATCH(0,IF(ISBLANK($B$25:$B$74),1,COUNTIF($B$77:B86, $B$25:$B$74)), 0)),"")</f>
        <v/>
      </c>
      <c r="C87" s="52"/>
      <c r="D87" s="33"/>
      <c r="E87" s="52"/>
      <c r="F87" s="33"/>
      <c r="G87" s="33"/>
      <c r="H87" s="33"/>
      <c r="I87" s="24"/>
      <c r="AY87" s="45"/>
    </row>
    <row r="88" spans="1:51" x14ac:dyDescent="0.3">
      <c r="A88" s="193">
        <v>11</v>
      </c>
      <c r="B88" s="50" t="str">
        <f t="array" ref="B88">IFERROR(INDEX($B$25:$B$74, MATCH(0,IF(ISBLANK($B$25:$B$74),1,COUNTIF($B$77:B87, $B$25:$B$74)), 0)),"")</f>
        <v/>
      </c>
      <c r="C88" s="52"/>
      <c r="D88" s="33"/>
      <c r="E88" s="52"/>
      <c r="F88" s="33"/>
      <c r="G88" s="33"/>
      <c r="H88" s="33"/>
      <c r="I88" s="24"/>
      <c r="AY88" s="45"/>
    </row>
    <row r="89" spans="1:51" x14ac:dyDescent="0.3">
      <c r="A89" s="193">
        <v>12</v>
      </c>
      <c r="B89" s="50" t="str">
        <f t="array" ref="B89">IFERROR(INDEX($B$25:$B$74, MATCH(0,IF(ISBLANK($B$25:$B$74),1,COUNTIF($B$77:B88, $B$25:$B$74)), 0)),"")</f>
        <v/>
      </c>
      <c r="C89" s="52"/>
      <c r="D89" s="33"/>
      <c r="E89" s="52"/>
      <c r="F89" s="33"/>
      <c r="G89" s="33"/>
      <c r="H89" s="33"/>
      <c r="I89" s="24"/>
      <c r="AY89" s="45"/>
    </row>
    <row r="90" spans="1:51" x14ac:dyDescent="0.3">
      <c r="A90" s="193">
        <v>13</v>
      </c>
      <c r="B90" s="50" t="str">
        <f t="array" ref="B90">IFERROR(INDEX($B$25:$B$74, MATCH(0,IF(ISBLANK($B$25:$B$74),1,COUNTIF($B$77:B89, $B$25:$B$74)), 0)),"")</f>
        <v/>
      </c>
      <c r="C90" s="52"/>
      <c r="D90" s="33"/>
      <c r="E90" s="52"/>
      <c r="F90" s="33"/>
      <c r="G90" s="33"/>
      <c r="H90" s="33"/>
      <c r="I90" s="24"/>
      <c r="AY90" s="45"/>
    </row>
    <row r="91" spans="1:51" x14ac:dyDescent="0.3">
      <c r="A91" s="193">
        <v>14</v>
      </c>
      <c r="B91" s="50" t="str">
        <f t="array" ref="B91">IFERROR(INDEX($B$25:$B$74, MATCH(0,IF(ISBLANK($B$25:$B$74),1,COUNTIF($B$77:B90, $B$25:$B$74)), 0)),"")</f>
        <v/>
      </c>
      <c r="C91" s="52"/>
      <c r="D91" s="33"/>
      <c r="E91" s="52"/>
      <c r="F91" s="33"/>
      <c r="G91" s="33"/>
      <c r="H91" s="33"/>
      <c r="I91" s="24"/>
      <c r="AY91" s="45"/>
    </row>
    <row r="92" spans="1:51" x14ac:dyDescent="0.3">
      <c r="A92" s="193">
        <v>15</v>
      </c>
      <c r="B92" s="50" t="str">
        <f t="array" ref="B92">IFERROR(INDEX($B$25:$B$74, MATCH(0,IF(ISBLANK($B$25:$B$74),1,COUNTIF($B$77:B91, $B$25:$B$74)), 0)),"")</f>
        <v/>
      </c>
      <c r="C92" s="52"/>
      <c r="D92" s="33"/>
      <c r="E92" s="52"/>
      <c r="F92" s="33"/>
      <c r="G92" s="33"/>
      <c r="H92" s="33"/>
      <c r="I92" s="24"/>
      <c r="AY92" s="45"/>
    </row>
    <row r="93" spans="1:51" x14ac:dyDescent="0.3">
      <c r="A93" s="193">
        <v>16</v>
      </c>
      <c r="B93" s="50" t="str">
        <f t="array" ref="B93">IFERROR(INDEX($B$25:$B$74, MATCH(0,IF(ISBLANK($B$25:$B$74),1,COUNTIF($B$77:B92, $B$25:$B$74)), 0)),"")</f>
        <v/>
      </c>
      <c r="C93" s="52"/>
      <c r="D93" s="33"/>
      <c r="E93" s="52"/>
      <c r="F93" s="33"/>
      <c r="G93" s="33"/>
      <c r="H93" s="33"/>
      <c r="I93" s="24"/>
      <c r="AY93" s="45"/>
    </row>
    <row r="94" spans="1:51" x14ac:dyDescent="0.3">
      <c r="A94" s="193">
        <v>17</v>
      </c>
      <c r="B94" s="50" t="str">
        <f t="array" ref="B94">IFERROR(INDEX($B$25:$B$74, MATCH(0,IF(ISBLANK($B$25:$B$74),1,COUNTIF($B$77:B93, $B$25:$B$74)), 0)),"")</f>
        <v/>
      </c>
      <c r="C94" s="52"/>
      <c r="D94" s="33"/>
      <c r="E94" s="52"/>
      <c r="F94" s="33"/>
      <c r="G94" s="33"/>
      <c r="H94" s="33"/>
      <c r="I94" s="24"/>
      <c r="AY94" s="45"/>
    </row>
    <row r="95" spans="1:51" x14ac:dyDescent="0.3">
      <c r="A95" s="193">
        <v>18</v>
      </c>
      <c r="B95" s="50" t="str">
        <f t="array" ref="B95">IFERROR(INDEX($B$25:$B$74, MATCH(0,IF(ISBLANK($B$25:$B$74),1,COUNTIF($B$77:B94, $B$25:$B$74)), 0)),"")</f>
        <v/>
      </c>
      <c r="C95" s="52"/>
      <c r="D95" s="33"/>
      <c r="E95" s="52"/>
      <c r="F95" s="33"/>
      <c r="G95" s="33"/>
      <c r="H95" s="33"/>
      <c r="I95" s="24"/>
      <c r="AY95" s="45"/>
    </row>
    <row r="96" spans="1:51" x14ac:dyDescent="0.3">
      <c r="A96" s="193">
        <v>19</v>
      </c>
      <c r="B96" s="50" t="str">
        <f t="array" ref="B96">IFERROR(INDEX($B$25:$B$74, MATCH(0,IF(ISBLANK($B$25:$B$74),1,COUNTIF($B$77:B95, $B$25:$B$74)), 0)),"")</f>
        <v/>
      </c>
      <c r="C96" s="52"/>
      <c r="D96" s="33"/>
      <c r="E96" s="52"/>
      <c r="F96" s="33"/>
      <c r="G96" s="33"/>
      <c r="H96" s="33"/>
      <c r="I96" s="24"/>
      <c r="AY96" s="45"/>
    </row>
    <row r="97" spans="1:51" x14ac:dyDescent="0.3">
      <c r="A97" s="193">
        <v>20</v>
      </c>
      <c r="B97" s="50" t="str">
        <f t="array" ref="B97">IFERROR(INDEX($B$25:$B$74, MATCH(0,IF(ISBLANK($B$25:$B$74),1,COUNTIF($B$77:B96, $B$25:$B$74)), 0)),"")</f>
        <v/>
      </c>
      <c r="C97" s="52"/>
      <c r="D97" s="33"/>
      <c r="E97" s="52"/>
      <c r="F97" s="33"/>
      <c r="G97" s="33"/>
      <c r="H97" s="33"/>
      <c r="I97" s="24"/>
      <c r="AY97" s="45"/>
    </row>
    <row r="98" spans="1:51" x14ac:dyDescent="0.3">
      <c r="A98" s="193">
        <v>21</v>
      </c>
      <c r="B98" s="50" t="str">
        <f t="array" ref="B98">IFERROR(INDEX($B$25:$B$74, MATCH(0,IF(ISBLANK($B$25:$B$74),1,COUNTIF($B$77:B97, $B$25:$B$74)), 0)),"")</f>
        <v/>
      </c>
      <c r="C98" s="52"/>
      <c r="D98" s="33"/>
      <c r="E98" s="52"/>
      <c r="F98" s="33"/>
      <c r="G98" s="33"/>
      <c r="H98" s="33"/>
      <c r="I98" s="24"/>
      <c r="AY98" s="45"/>
    </row>
    <row r="99" spans="1:51" x14ac:dyDescent="0.3">
      <c r="A99" s="193">
        <v>22</v>
      </c>
      <c r="B99" s="50" t="str">
        <f t="array" ref="B99">IFERROR(INDEX($B$25:$B$74, MATCH(0,IF(ISBLANK($B$25:$B$74),1,COUNTIF($B$77:B98, $B$25:$B$74)), 0)),"")</f>
        <v/>
      </c>
      <c r="C99" s="52"/>
      <c r="D99" s="33"/>
      <c r="E99" s="52"/>
      <c r="F99" s="33"/>
      <c r="G99" s="33"/>
      <c r="H99" s="33"/>
      <c r="I99" s="24"/>
      <c r="AY99" s="45"/>
    </row>
    <row r="100" spans="1:51" x14ac:dyDescent="0.3">
      <c r="A100" s="193">
        <v>23</v>
      </c>
      <c r="B100" s="50" t="str">
        <f t="array" ref="B100">IFERROR(INDEX($B$25:$B$74, MATCH(0,IF(ISBLANK($B$25:$B$74),1,COUNTIF($B$77:B99, $B$25:$B$74)), 0)),"")</f>
        <v/>
      </c>
      <c r="C100" s="52"/>
      <c r="D100" s="33"/>
      <c r="E100" s="52"/>
      <c r="F100" s="33"/>
      <c r="G100" s="33"/>
      <c r="H100" s="33"/>
      <c r="I100" s="24"/>
      <c r="AY100" s="45"/>
    </row>
    <row r="101" spans="1:51" x14ac:dyDescent="0.3">
      <c r="A101" s="193">
        <v>24</v>
      </c>
      <c r="B101" s="50" t="str">
        <f t="array" ref="B101">IFERROR(INDEX($B$25:$B$74, MATCH(0,IF(ISBLANK($B$25:$B$74),1,COUNTIF($B$77:B100, $B$25:$B$74)), 0)),"")</f>
        <v/>
      </c>
      <c r="C101" s="52"/>
      <c r="D101" s="33"/>
      <c r="E101" s="52"/>
      <c r="F101" s="33"/>
      <c r="G101" s="33"/>
      <c r="H101" s="33"/>
      <c r="I101" s="24"/>
      <c r="AY101" s="45"/>
    </row>
    <row r="102" spans="1:51" x14ac:dyDescent="0.3">
      <c r="A102" s="193">
        <v>25</v>
      </c>
      <c r="B102" s="50" t="str">
        <f t="array" ref="B102">IFERROR(INDEX($B$25:$B$74, MATCH(0,IF(ISBLANK($B$25:$B$74),1,COUNTIF($B$77:B101, $B$25:$B$74)), 0)),"")</f>
        <v/>
      </c>
      <c r="C102" s="52"/>
      <c r="D102" s="33"/>
      <c r="E102" s="52"/>
      <c r="F102" s="33"/>
      <c r="G102" s="33"/>
      <c r="H102" s="33"/>
      <c r="I102" s="24"/>
      <c r="AY102" s="45"/>
    </row>
    <row r="103" spans="1:51" x14ac:dyDescent="0.3">
      <c r="A103" s="193">
        <v>26</v>
      </c>
      <c r="B103" s="50" t="str">
        <f t="array" ref="B103">IFERROR(INDEX($B$25:$B$74, MATCH(0,IF(ISBLANK($B$25:$B$74),1,COUNTIF($B$77:B102, $B$25:$B$74)), 0)),"")</f>
        <v/>
      </c>
      <c r="C103" s="52"/>
      <c r="D103" s="33"/>
      <c r="E103" s="52"/>
      <c r="F103" s="33"/>
      <c r="G103" s="33"/>
      <c r="H103" s="33"/>
      <c r="I103" s="24"/>
      <c r="AY103" s="45"/>
    </row>
    <row r="104" spans="1:51" x14ac:dyDescent="0.3">
      <c r="A104" s="193">
        <v>27</v>
      </c>
      <c r="B104" s="50" t="str">
        <f t="array" ref="B104">IFERROR(INDEX($B$25:$B$74, MATCH(0,IF(ISBLANK($B$25:$B$74),1,COUNTIF($B$77:B103, $B$25:$B$74)), 0)),"")</f>
        <v/>
      </c>
      <c r="C104" s="52"/>
      <c r="D104" s="33"/>
      <c r="E104" s="52"/>
      <c r="F104" s="33"/>
      <c r="G104" s="33"/>
      <c r="H104" s="33"/>
      <c r="I104" s="24"/>
      <c r="AY104" s="45"/>
    </row>
    <row r="105" spans="1:51" x14ac:dyDescent="0.3">
      <c r="A105" s="193">
        <v>28</v>
      </c>
      <c r="B105" s="50" t="str">
        <f t="array" ref="B105">IFERROR(INDEX($B$25:$B$74, MATCH(0,IF(ISBLANK($B$25:$B$74),1,COUNTIF($B$77:B104, $B$25:$B$74)), 0)),"")</f>
        <v/>
      </c>
      <c r="C105" s="52"/>
      <c r="D105" s="33"/>
      <c r="E105" s="52"/>
      <c r="F105" s="33"/>
      <c r="G105" s="33"/>
      <c r="H105" s="33"/>
      <c r="I105" s="24"/>
      <c r="AY105" s="45"/>
    </row>
    <row r="106" spans="1:51" x14ac:dyDescent="0.3">
      <c r="A106" s="193">
        <v>29</v>
      </c>
      <c r="B106" s="50" t="str">
        <f t="array" ref="B106">IFERROR(INDEX($B$25:$B$74, MATCH(0,IF(ISBLANK($B$25:$B$74),1,COUNTIF($B$77:B105, $B$25:$B$74)), 0)),"")</f>
        <v/>
      </c>
      <c r="C106" s="52"/>
      <c r="D106" s="33"/>
      <c r="E106" s="52"/>
      <c r="F106" s="33"/>
      <c r="G106" s="33"/>
      <c r="H106" s="33"/>
      <c r="I106" s="24"/>
      <c r="AY106" s="45"/>
    </row>
    <row r="107" spans="1:51" x14ac:dyDescent="0.3">
      <c r="A107" s="193">
        <v>30</v>
      </c>
      <c r="B107" s="50" t="str">
        <f t="array" ref="B107">IFERROR(INDEX($B$25:$B$74, MATCH(0,IF(ISBLANK($B$25:$B$74),1,COUNTIF($B$77:B106, $B$25:$B$74)), 0)),"")</f>
        <v/>
      </c>
      <c r="C107" s="52"/>
      <c r="D107" s="33"/>
      <c r="E107" s="52"/>
      <c r="F107" s="33"/>
      <c r="G107" s="33"/>
      <c r="H107" s="33"/>
      <c r="I107" s="24"/>
      <c r="AY107" s="45"/>
    </row>
    <row r="108" spans="1:51" x14ac:dyDescent="0.3">
      <c r="A108" s="193">
        <v>31</v>
      </c>
      <c r="B108" s="50" t="str">
        <f t="array" ref="B108">IFERROR(INDEX($B$25:$B$74, MATCH(0,IF(ISBLANK($B$25:$B$74),1,COUNTIF($B$77:B107, $B$25:$B$74)), 0)),"")</f>
        <v/>
      </c>
      <c r="C108" s="52"/>
      <c r="D108" s="33"/>
      <c r="E108" s="52"/>
      <c r="F108" s="33"/>
      <c r="G108" s="33"/>
      <c r="H108" s="33"/>
      <c r="I108" s="24"/>
      <c r="AY108" s="45"/>
    </row>
    <row r="109" spans="1:51" x14ac:dyDescent="0.3">
      <c r="A109" s="193">
        <v>32</v>
      </c>
      <c r="B109" s="50" t="str">
        <f t="array" ref="B109">IFERROR(INDEX($B$25:$B$74, MATCH(0,IF(ISBLANK($B$25:$B$74),1,COUNTIF($B$77:B108, $B$25:$B$74)), 0)),"")</f>
        <v/>
      </c>
      <c r="C109" s="52"/>
      <c r="D109" s="33"/>
      <c r="E109" s="52"/>
      <c r="F109" s="33"/>
      <c r="G109" s="33"/>
      <c r="H109" s="33"/>
      <c r="I109" s="24"/>
      <c r="AY109" s="45"/>
    </row>
    <row r="110" spans="1:51" x14ac:dyDescent="0.3">
      <c r="A110" s="193">
        <v>33</v>
      </c>
      <c r="B110" s="50" t="str">
        <f t="array" ref="B110">IFERROR(INDEX($B$25:$B$74, MATCH(0,IF(ISBLANK($B$25:$B$74),1,COUNTIF($B$77:B109, $B$25:$B$74)), 0)),"")</f>
        <v/>
      </c>
      <c r="C110" s="52"/>
      <c r="D110" s="33"/>
      <c r="E110" s="52"/>
      <c r="F110" s="33"/>
      <c r="G110" s="33"/>
      <c r="H110" s="33"/>
      <c r="I110" s="24"/>
      <c r="AY110" s="45"/>
    </row>
    <row r="111" spans="1:51" x14ac:dyDescent="0.3">
      <c r="A111" s="193">
        <v>34</v>
      </c>
      <c r="B111" s="50" t="str">
        <f t="array" ref="B111">IFERROR(INDEX($B$25:$B$74, MATCH(0,IF(ISBLANK($B$25:$B$74),1,COUNTIF($B$77:B110, $B$25:$B$74)), 0)),"")</f>
        <v/>
      </c>
      <c r="C111" s="52"/>
      <c r="D111" s="33"/>
      <c r="E111" s="52"/>
      <c r="F111" s="33"/>
      <c r="G111" s="33"/>
      <c r="H111" s="33"/>
      <c r="I111" s="24"/>
      <c r="AY111" s="45"/>
    </row>
    <row r="112" spans="1:51" x14ac:dyDescent="0.3">
      <c r="A112" s="193">
        <v>35</v>
      </c>
      <c r="B112" s="50" t="str">
        <f t="array" ref="B112">IFERROR(INDEX($B$25:$B$74, MATCH(0,IF(ISBLANK($B$25:$B$74),1,COUNTIF($B$77:B111, $B$25:$B$74)), 0)),"")</f>
        <v/>
      </c>
      <c r="C112" s="52"/>
      <c r="D112" s="33"/>
      <c r="E112" s="52"/>
      <c r="F112" s="33"/>
      <c r="G112" s="33"/>
      <c r="H112" s="33"/>
      <c r="I112" s="24"/>
      <c r="AY112" s="45"/>
    </row>
    <row r="113" spans="1:51" x14ac:dyDescent="0.3">
      <c r="A113" s="193">
        <v>36</v>
      </c>
      <c r="B113" s="50" t="str">
        <f t="array" ref="B113">IFERROR(INDEX($B$25:$B$74, MATCH(0,IF(ISBLANK($B$25:$B$74),1,COUNTIF($B$77:B112, $B$25:$B$74)), 0)),"")</f>
        <v/>
      </c>
      <c r="C113" s="52"/>
      <c r="D113" s="33"/>
      <c r="E113" s="52"/>
      <c r="F113" s="33"/>
      <c r="G113" s="33"/>
      <c r="H113" s="33"/>
      <c r="I113" s="24"/>
      <c r="AY113" s="45"/>
    </row>
    <row r="114" spans="1:51" x14ac:dyDescent="0.3">
      <c r="A114" s="193">
        <v>37</v>
      </c>
      <c r="B114" s="50" t="str">
        <f t="array" ref="B114">IFERROR(INDEX($B$25:$B$74, MATCH(0,IF(ISBLANK($B$25:$B$74),1,COUNTIF($B$77:B113, $B$25:$B$74)), 0)),"")</f>
        <v/>
      </c>
      <c r="C114" s="52"/>
      <c r="D114" s="33"/>
      <c r="E114" s="52"/>
      <c r="F114" s="33"/>
      <c r="G114" s="33"/>
      <c r="H114" s="33"/>
      <c r="I114" s="24"/>
      <c r="AY114" s="45"/>
    </row>
    <row r="115" spans="1:51" x14ac:dyDescent="0.3">
      <c r="A115" s="193">
        <v>38</v>
      </c>
      <c r="B115" s="50" t="str">
        <f t="array" ref="B115">IFERROR(INDEX($B$25:$B$74, MATCH(0,IF(ISBLANK($B$25:$B$74),1,COUNTIF($B$77:B114, $B$25:$B$74)), 0)),"")</f>
        <v/>
      </c>
      <c r="C115" s="52"/>
      <c r="D115" s="33"/>
      <c r="E115" s="52"/>
      <c r="F115" s="33"/>
      <c r="G115" s="33"/>
      <c r="H115" s="33"/>
      <c r="I115" s="24"/>
      <c r="AY115" s="45"/>
    </row>
    <row r="116" spans="1:51" x14ac:dyDescent="0.3">
      <c r="A116" s="193">
        <v>39</v>
      </c>
      <c r="B116" s="50" t="str">
        <f t="array" ref="B116">IFERROR(INDEX($B$25:$B$74, MATCH(0,IF(ISBLANK($B$25:$B$74),1,COUNTIF($B$77:B115, $B$25:$B$74)), 0)),"")</f>
        <v/>
      </c>
      <c r="C116" s="52"/>
      <c r="D116" s="33"/>
      <c r="E116" s="52"/>
      <c r="F116" s="33"/>
      <c r="G116" s="33"/>
      <c r="H116" s="33"/>
      <c r="I116" s="24"/>
      <c r="AY116" s="45"/>
    </row>
    <row r="117" spans="1:51" x14ac:dyDescent="0.3">
      <c r="A117" s="193">
        <v>40</v>
      </c>
      <c r="B117" s="50" t="str">
        <f t="array" ref="B117">IFERROR(INDEX($B$25:$B$74, MATCH(0,IF(ISBLANK($B$25:$B$74),1,COUNTIF($B$77:B116, $B$25:$B$74)), 0)),"")</f>
        <v/>
      </c>
      <c r="C117" s="52"/>
      <c r="D117" s="33"/>
      <c r="E117" s="52"/>
      <c r="F117" s="33"/>
      <c r="G117" s="33"/>
      <c r="H117" s="33"/>
      <c r="I117" s="24"/>
      <c r="AY117" s="45"/>
    </row>
    <row r="118" spans="1:51" x14ac:dyDescent="0.3">
      <c r="A118" s="193">
        <v>41</v>
      </c>
      <c r="B118" s="50" t="str">
        <f t="array" ref="B118">IFERROR(INDEX($B$25:$B$74, MATCH(0,IF(ISBLANK($B$25:$B$74),1,COUNTIF($B$77:B117, $B$25:$B$74)), 0)),"")</f>
        <v/>
      </c>
      <c r="C118" s="52"/>
      <c r="D118" s="33"/>
      <c r="E118" s="52"/>
      <c r="F118" s="33"/>
      <c r="G118" s="33"/>
      <c r="H118" s="33"/>
      <c r="I118" s="24"/>
      <c r="AY118" s="45"/>
    </row>
    <row r="119" spans="1:51" x14ac:dyDescent="0.3">
      <c r="A119" s="193">
        <v>42</v>
      </c>
      <c r="B119" s="50" t="str">
        <f t="array" ref="B119">IFERROR(INDEX($B$25:$B$74, MATCH(0,IF(ISBLANK($B$25:$B$74),1,COUNTIF($B$77:B118, $B$25:$B$74)), 0)),"")</f>
        <v/>
      </c>
      <c r="C119" s="52"/>
      <c r="D119" s="33"/>
      <c r="E119" s="52"/>
      <c r="F119" s="33"/>
      <c r="G119" s="33"/>
      <c r="H119" s="33"/>
      <c r="I119" s="24"/>
      <c r="AY119" s="45"/>
    </row>
    <row r="120" spans="1:51" x14ac:dyDescent="0.3">
      <c r="A120" s="193">
        <v>43</v>
      </c>
      <c r="B120" s="50" t="str">
        <f t="array" ref="B120">IFERROR(INDEX($B$25:$B$74, MATCH(0,IF(ISBLANK($B$25:$B$74),1,COUNTIF($B$77:B119, $B$25:$B$74)), 0)),"")</f>
        <v/>
      </c>
      <c r="C120" s="52"/>
      <c r="D120" s="33"/>
      <c r="E120" s="52"/>
      <c r="F120" s="33"/>
      <c r="G120" s="33"/>
      <c r="H120" s="33"/>
      <c r="I120" s="24"/>
      <c r="AY120" s="45"/>
    </row>
    <row r="121" spans="1:51" x14ac:dyDescent="0.3">
      <c r="A121" s="193">
        <v>44</v>
      </c>
      <c r="B121" s="50" t="str">
        <f t="array" ref="B121">IFERROR(INDEX($B$25:$B$74, MATCH(0,IF(ISBLANK($B$25:$B$74),1,COUNTIF($B$77:B120, $B$25:$B$74)), 0)),"")</f>
        <v/>
      </c>
      <c r="C121" s="52"/>
      <c r="D121" s="33"/>
      <c r="E121" s="52"/>
      <c r="F121" s="33"/>
      <c r="G121" s="33"/>
      <c r="H121" s="33"/>
      <c r="I121" s="24"/>
      <c r="AY121" s="45"/>
    </row>
    <row r="122" spans="1:51" x14ac:dyDescent="0.3">
      <c r="A122" s="193">
        <v>45</v>
      </c>
      <c r="B122" s="50" t="str">
        <f t="array" ref="B122">IFERROR(INDEX($B$25:$B$74, MATCH(0,IF(ISBLANK($B$25:$B$74),1,COUNTIF($B$77:B121, $B$25:$B$74)), 0)),"")</f>
        <v/>
      </c>
      <c r="C122" s="52"/>
      <c r="D122" s="33"/>
      <c r="E122" s="52"/>
      <c r="F122" s="33"/>
      <c r="G122" s="33"/>
      <c r="H122" s="33"/>
      <c r="I122" s="24"/>
    </row>
    <row r="123" spans="1:51" x14ac:dyDescent="0.3">
      <c r="A123" s="193">
        <v>46</v>
      </c>
      <c r="B123" s="50" t="str">
        <f t="array" ref="B123">IFERROR(INDEX($B$25:$B$74, MATCH(0,IF(ISBLANK($B$25:$B$74),1,COUNTIF($B$77:B122, $B$25:$B$74)), 0)),"")</f>
        <v/>
      </c>
      <c r="C123" s="52"/>
      <c r="D123" s="33"/>
      <c r="E123" s="52"/>
      <c r="F123" s="33"/>
      <c r="G123" s="33"/>
      <c r="H123" s="33"/>
      <c r="I123" s="24"/>
    </row>
    <row r="124" spans="1:51" x14ac:dyDescent="0.3">
      <c r="A124" s="193">
        <v>47</v>
      </c>
      <c r="B124" s="50" t="str">
        <f t="array" ref="B124">IFERROR(INDEX($B$25:$B$74, MATCH(0,IF(ISBLANK($B$25:$B$74),1,COUNTIF($B$77:B123, $B$25:$B$74)), 0)),"")</f>
        <v/>
      </c>
      <c r="C124" s="52"/>
      <c r="D124" s="33"/>
      <c r="E124" s="52"/>
      <c r="F124" s="33"/>
      <c r="G124" s="33"/>
      <c r="H124" s="33"/>
      <c r="I124" s="24"/>
    </row>
    <row r="125" spans="1:51" x14ac:dyDescent="0.3">
      <c r="A125" s="193">
        <v>48</v>
      </c>
      <c r="B125" s="50" t="str">
        <f t="array" ref="B125">IFERROR(INDEX($B$25:$B$74, MATCH(0,IF(ISBLANK($B$25:$B$74),1,COUNTIF($B$77:B124, $B$25:$B$74)), 0)),"")</f>
        <v/>
      </c>
      <c r="C125" s="52"/>
      <c r="D125" s="33"/>
      <c r="E125" s="52"/>
      <c r="F125" s="33"/>
      <c r="G125" s="33"/>
      <c r="H125" s="33"/>
      <c r="I125" s="24"/>
    </row>
    <row r="126" spans="1:51" x14ac:dyDescent="0.3">
      <c r="A126" s="193">
        <v>49</v>
      </c>
      <c r="B126" s="50" t="str">
        <f t="array" ref="B126">IFERROR(INDEX($B$25:$B$74, MATCH(0,IF(ISBLANK($B$25:$B$74),1,COUNTIF($B$77:B125, $B$25:$B$74)), 0)),"")</f>
        <v/>
      </c>
      <c r="C126" s="52"/>
      <c r="D126" s="33"/>
      <c r="E126" s="52"/>
      <c r="F126" s="33"/>
      <c r="G126" s="33"/>
      <c r="H126" s="33"/>
      <c r="I126" s="24"/>
    </row>
    <row r="127" spans="1:51" x14ac:dyDescent="0.3">
      <c r="A127" s="193">
        <v>50</v>
      </c>
      <c r="B127" s="50" t="str">
        <f t="array" ref="B127">IFERROR(INDEX($B$25:$B$74, MATCH(0,IF(ISBLANK($B$25:$B$74),1,COUNTIF($B$77:B126, $B$25:$B$74)), 0)),"")</f>
        <v/>
      </c>
      <c r="C127" s="52"/>
      <c r="D127" s="33"/>
      <c r="E127" s="52"/>
      <c r="F127" s="33"/>
      <c r="G127" s="33"/>
      <c r="H127" s="33"/>
      <c r="I127" s="24"/>
    </row>
    <row r="129" spans="1:51" x14ac:dyDescent="0.3">
      <c r="B129" s="31" t="s">
        <v>4195</v>
      </c>
      <c r="J129" s="47" t="s">
        <v>4061</v>
      </c>
    </row>
    <row r="130" spans="1:51" s="46" customFormat="1" ht="94.2" customHeight="1" x14ac:dyDescent="0.3">
      <c r="A130" s="195"/>
      <c r="B130" s="157" t="s">
        <v>4100</v>
      </c>
      <c r="C130" s="149" t="s">
        <v>4144</v>
      </c>
      <c r="D130" s="149" t="s">
        <v>4130</v>
      </c>
      <c r="E130" s="149" t="s">
        <v>147</v>
      </c>
      <c r="F130" s="149" t="s">
        <v>4196</v>
      </c>
      <c r="G130" s="149" t="s">
        <v>4146</v>
      </c>
      <c r="H130" s="149" t="s">
        <v>20</v>
      </c>
      <c r="I130" s="149" t="s">
        <v>4059</v>
      </c>
      <c r="J130" s="149" t="s">
        <v>4062</v>
      </c>
      <c r="K130" s="149" t="s">
        <v>4057</v>
      </c>
      <c r="L130" s="149" t="s">
        <v>4842</v>
      </c>
      <c r="AX130" s="17"/>
      <c r="AY130" s="17"/>
    </row>
    <row r="131" spans="1:51" x14ac:dyDescent="0.3">
      <c r="A131" s="193">
        <v>1</v>
      </c>
      <c r="B131" s="50" t="str">
        <f t="array" ref="B131">IFERROR(INDEX($B$25:$B$74, MATCH(0,IF(ISBLANK($B$25:$B$74),1,COUNTIF($B$130:B130, $B$25:$B$74)), 0)),"")</f>
        <v/>
      </c>
      <c r="C131" s="52"/>
      <c r="D131" s="52"/>
      <c r="E131" s="33"/>
      <c r="F131" s="33"/>
      <c r="G131" s="33"/>
      <c r="H131" s="33"/>
      <c r="I131" s="33"/>
      <c r="J131" s="53"/>
      <c r="K131" s="54"/>
      <c r="L131" s="54"/>
    </row>
    <row r="132" spans="1:51" x14ac:dyDescent="0.3">
      <c r="A132" s="193">
        <v>2</v>
      </c>
      <c r="B132" s="50" t="str">
        <f t="array" ref="B132">IFERROR(INDEX($B$25:$B$74, MATCH(0,IF(ISBLANK($B$25:$B$74),1,COUNTIF($B$130:B131, $B$25:$B$74)), 0)),"")</f>
        <v/>
      </c>
      <c r="C132" s="52"/>
      <c r="D132" s="52"/>
      <c r="E132" s="33"/>
      <c r="F132" s="33"/>
      <c r="G132" s="33"/>
      <c r="H132" s="33"/>
      <c r="I132" s="33"/>
      <c r="J132" s="53"/>
      <c r="K132" s="54"/>
      <c r="L132" s="54"/>
    </row>
    <row r="133" spans="1:51" x14ac:dyDescent="0.3">
      <c r="A133" s="193">
        <v>3</v>
      </c>
      <c r="B133" s="50" t="str">
        <f t="array" ref="B133">IFERROR(INDEX($B$25:$B$74, MATCH(0,IF(ISBLANK($B$25:$B$74),1,COUNTIF($B$130:B132, $B$25:$B$74)), 0)),"")</f>
        <v/>
      </c>
      <c r="C133" s="52"/>
      <c r="D133" s="52"/>
      <c r="E133" s="33"/>
      <c r="F133" s="33"/>
      <c r="G133" s="33"/>
      <c r="H133" s="33"/>
      <c r="I133" s="33"/>
      <c r="J133" s="53"/>
      <c r="K133" s="54"/>
      <c r="L133" s="54"/>
    </row>
    <row r="134" spans="1:51" x14ac:dyDescent="0.3">
      <c r="A134" s="193">
        <v>4</v>
      </c>
      <c r="B134" s="50" t="str">
        <f t="array" ref="B134">IFERROR(INDEX($B$25:$B$74, MATCH(0,IF(ISBLANK($B$25:$B$74),1,COUNTIF($B$130:B133, $B$25:$B$74)), 0)),"")</f>
        <v/>
      </c>
      <c r="C134" s="52"/>
      <c r="D134" s="52"/>
      <c r="E134" s="33"/>
      <c r="F134" s="33"/>
      <c r="G134" s="33"/>
      <c r="H134" s="33"/>
      <c r="I134" s="33"/>
      <c r="J134" s="53"/>
      <c r="K134" s="54"/>
      <c r="L134" s="54"/>
    </row>
    <row r="135" spans="1:51" x14ac:dyDescent="0.3">
      <c r="A135" s="193">
        <v>5</v>
      </c>
      <c r="B135" s="50" t="str">
        <f t="array" ref="B135">IFERROR(INDEX($B$25:$B$74, MATCH(0,IF(ISBLANK($B$25:$B$74),1,COUNTIF($B$130:B134, $B$25:$B$74)), 0)),"")</f>
        <v/>
      </c>
      <c r="C135" s="52"/>
      <c r="D135" s="52"/>
      <c r="E135" s="33"/>
      <c r="F135" s="33"/>
      <c r="G135" s="33"/>
      <c r="H135" s="33"/>
      <c r="I135" s="33"/>
      <c r="J135" s="53"/>
      <c r="K135" s="54"/>
      <c r="L135" s="54"/>
    </row>
    <row r="136" spans="1:51" x14ac:dyDescent="0.3">
      <c r="A136" s="193">
        <v>6</v>
      </c>
      <c r="B136" s="50" t="str">
        <f t="array" ref="B136">IFERROR(INDEX($B$25:$B$74, MATCH(0,IF(ISBLANK($B$25:$B$74),1,COUNTIF($B$130:B135, $B$25:$B$74)), 0)),"")</f>
        <v/>
      </c>
      <c r="C136" s="52"/>
      <c r="D136" s="52"/>
      <c r="E136" s="33"/>
      <c r="F136" s="33"/>
      <c r="G136" s="33"/>
      <c r="H136" s="33"/>
      <c r="I136" s="33"/>
      <c r="J136" s="53"/>
      <c r="K136" s="54"/>
      <c r="L136" s="54"/>
    </row>
    <row r="137" spans="1:51" x14ac:dyDescent="0.3">
      <c r="A137" s="193">
        <v>7</v>
      </c>
      <c r="B137" s="50" t="str">
        <f t="array" ref="B137">IFERROR(INDEX($B$25:$B$74, MATCH(0,IF(ISBLANK($B$25:$B$74),1,COUNTIF($B$130:B136, $B$25:$B$74)), 0)),"")</f>
        <v/>
      </c>
      <c r="C137" s="52"/>
      <c r="D137" s="52"/>
      <c r="E137" s="33"/>
      <c r="F137" s="33"/>
      <c r="G137" s="33"/>
      <c r="H137" s="33"/>
      <c r="I137" s="33"/>
      <c r="J137" s="53"/>
      <c r="K137" s="54"/>
      <c r="L137" s="54"/>
    </row>
    <row r="138" spans="1:51" x14ac:dyDescent="0.3">
      <c r="A138" s="193">
        <v>8</v>
      </c>
      <c r="B138" s="50" t="str">
        <f t="array" ref="B138">IFERROR(INDEX($B$25:$B$74, MATCH(0,IF(ISBLANK($B$25:$B$74),1,COUNTIF($B$130:B137, $B$25:$B$74)), 0)),"")</f>
        <v/>
      </c>
      <c r="C138" s="52"/>
      <c r="D138" s="52"/>
      <c r="E138" s="33"/>
      <c r="F138" s="33"/>
      <c r="G138" s="33"/>
      <c r="H138" s="33"/>
      <c r="I138" s="33"/>
      <c r="J138" s="53"/>
      <c r="K138" s="54"/>
      <c r="L138" s="54"/>
    </row>
    <row r="139" spans="1:51" x14ac:dyDescent="0.3">
      <c r="A139" s="193">
        <v>9</v>
      </c>
      <c r="B139" s="50" t="str">
        <f t="array" ref="B139">IFERROR(INDEX($B$25:$B$74, MATCH(0,IF(ISBLANK($B$25:$B$74),1,COUNTIF($B$130:B138, $B$25:$B$74)), 0)),"")</f>
        <v/>
      </c>
      <c r="C139" s="52"/>
      <c r="D139" s="52"/>
      <c r="E139" s="33"/>
      <c r="F139" s="33"/>
      <c r="G139" s="33"/>
      <c r="H139" s="33"/>
      <c r="I139" s="33"/>
      <c r="J139" s="53"/>
      <c r="K139" s="54"/>
      <c r="L139" s="54"/>
    </row>
    <row r="140" spans="1:51" x14ac:dyDescent="0.3">
      <c r="A140" s="193">
        <v>10</v>
      </c>
      <c r="B140" s="50" t="str">
        <f t="array" ref="B140">IFERROR(INDEX($B$25:$B$74, MATCH(0,IF(ISBLANK($B$25:$B$74),1,COUNTIF($B$130:B139, $B$25:$B$74)), 0)),"")</f>
        <v/>
      </c>
      <c r="C140" s="52"/>
      <c r="D140" s="52"/>
      <c r="E140" s="33"/>
      <c r="F140" s="33"/>
      <c r="G140" s="33"/>
      <c r="H140" s="33"/>
      <c r="I140" s="33"/>
      <c r="J140" s="53"/>
      <c r="K140" s="54"/>
      <c r="L140" s="54"/>
    </row>
    <row r="141" spans="1:51" x14ac:dyDescent="0.3">
      <c r="A141" s="193">
        <v>11</v>
      </c>
      <c r="B141" s="50" t="str">
        <f t="array" ref="B141">IFERROR(INDEX($B$25:$B$74, MATCH(0,IF(ISBLANK($B$25:$B$74),1,COUNTIF($B$130:B140, $B$25:$B$74)), 0)),"")</f>
        <v/>
      </c>
      <c r="C141" s="52"/>
      <c r="D141" s="52"/>
      <c r="E141" s="33"/>
      <c r="F141" s="33"/>
      <c r="G141" s="33"/>
      <c r="H141" s="33"/>
      <c r="I141" s="33"/>
      <c r="J141" s="53"/>
      <c r="K141" s="54"/>
      <c r="L141" s="54"/>
    </row>
    <row r="142" spans="1:51" x14ac:dyDescent="0.3">
      <c r="A142" s="193">
        <v>12</v>
      </c>
      <c r="B142" s="50" t="str">
        <f t="array" ref="B142">IFERROR(INDEX($B$25:$B$74, MATCH(0,IF(ISBLANK($B$25:$B$74),1,COUNTIF($B$130:B141, $B$25:$B$74)), 0)),"")</f>
        <v/>
      </c>
      <c r="C142" s="52"/>
      <c r="D142" s="52"/>
      <c r="E142" s="33"/>
      <c r="F142" s="33"/>
      <c r="G142" s="33"/>
      <c r="H142" s="33"/>
      <c r="I142" s="33"/>
      <c r="J142" s="53"/>
      <c r="K142" s="54"/>
      <c r="L142" s="54"/>
    </row>
    <row r="143" spans="1:51" x14ac:dyDescent="0.3">
      <c r="A143" s="193">
        <v>13</v>
      </c>
      <c r="B143" s="50" t="str">
        <f t="array" ref="B143">IFERROR(INDEX($B$25:$B$74, MATCH(0,IF(ISBLANK($B$25:$B$74),1,COUNTIF($B$130:B142, $B$25:$B$74)), 0)),"")</f>
        <v/>
      </c>
      <c r="C143" s="52"/>
      <c r="D143" s="52"/>
      <c r="E143" s="33"/>
      <c r="F143" s="33"/>
      <c r="G143" s="33"/>
      <c r="H143" s="33"/>
      <c r="I143" s="33"/>
      <c r="J143" s="53"/>
      <c r="K143" s="54"/>
      <c r="L143" s="54"/>
    </row>
    <row r="144" spans="1:51" x14ac:dyDescent="0.3">
      <c r="A144" s="193">
        <v>14</v>
      </c>
      <c r="B144" s="50" t="str">
        <f t="array" ref="B144">IFERROR(INDEX($B$25:$B$74, MATCH(0,IF(ISBLANK($B$25:$B$74),1,COUNTIF($B$130:B143, $B$25:$B$74)), 0)),"")</f>
        <v/>
      </c>
      <c r="C144" s="52"/>
      <c r="D144" s="52"/>
      <c r="E144" s="33"/>
      <c r="F144" s="33"/>
      <c r="G144" s="33"/>
      <c r="H144" s="33"/>
      <c r="I144" s="33"/>
      <c r="J144" s="53"/>
      <c r="K144" s="54"/>
      <c r="L144" s="54"/>
    </row>
    <row r="145" spans="1:12" x14ac:dyDescent="0.3">
      <c r="A145" s="193">
        <v>15</v>
      </c>
      <c r="B145" s="50" t="str">
        <f t="array" ref="B145">IFERROR(INDEX($B$25:$B$74, MATCH(0,IF(ISBLANK($B$25:$B$74),1,COUNTIF($B$130:B144, $B$25:$B$74)), 0)),"")</f>
        <v/>
      </c>
      <c r="C145" s="52"/>
      <c r="D145" s="52"/>
      <c r="E145" s="33"/>
      <c r="F145" s="33"/>
      <c r="G145" s="33"/>
      <c r="H145" s="33"/>
      <c r="I145" s="33"/>
      <c r="J145" s="53"/>
      <c r="K145" s="54"/>
      <c r="L145" s="54"/>
    </row>
    <row r="146" spans="1:12" x14ac:dyDescent="0.3">
      <c r="A146" s="193">
        <v>16</v>
      </c>
      <c r="B146" s="50" t="str">
        <f t="array" ref="B146">IFERROR(INDEX($B$25:$B$74, MATCH(0,IF(ISBLANK($B$25:$B$74),1,COUNTIF($B$130:B145, $B$25:$B$74)), 0)),"")</f>
        <v/>
      </c>
      <c r="C146" s="52"/>
      <c r="D146" s="52"/>
      <c r="E146" s="33"/>
      <c r="F146" s="33"/>
      <c r="G146" s="33"/>
      <c r="H146" s="33"/>
      <c r="I146" s="33"/>
      <c r="J146" s="53"/>
      <c r="K146" s="54"/>
      <c r="L146" s="54"/>
    </row>
    <row r="147" spans="1:12" x14ac:dyDescent="0.3">
      <c r="A147" s="193">
        <v>17</v>
      </c>
      <c r="B147" s="50" t="str">
        <f t="array" ref="B147">IFERROR(INDEX($B$25:$B$74, MATCH(0,IF(ISBLANK($B$25:$B$74),1,COUNTIF($B$130:B146, $B$25:$B$74)), 0)),"")</f>
        <v/>
      </c>
      <c r="C147" s="52"/>
      <c r="D147" s="52"/>
      <c r="E147" s="33"/>
      <c r="F147" s="33"/>
      <c r="G147" s="33"/>
      <c r="H147" s="33"/>
      <c r="I147" s="33"/>
      <c r="J147" s="53"/>
      <c r="K147" s="54"/>
      <c r="L147" s="54"/>
    </row>
    <row r="148" spans="1:12" x14ac:dyDescent="0.3">
      <c r="A148" s="193">
        <v>18</v>
      </c>
      <c r="B148" s="50" t="str">
        <f t="array" ref="B148">IFERROR(INDEX($B$25:$B$74, MATCH(0,IF(ISBLANK($B$25:$B$74),1,COUNTIF($B$130:B147, $B$25:$B$74)), 0)),"")</f>
        <v/>
      </c>
      <c r="C148" s="52"/>
      <c r="D148" s="52"/>
      <c r="E148" s="33"/>
      <c r="F148" s="33"/>
      <c r="G148" s="33"/>
      <c r="H148" s="33"/>
      <c r="I148" s="33"/>
      <c r="J148" s="53"/>
      <c r="K148" s="54"/>
      <c r="L148" s="54"/>
    </row>
    <row r="149" spans="1:12" x14ac:dyDescent="0.3">
      <c r="A149" s="193">
        <v>19</v>
      </c>
      <c r="B149" s="50" t="str">
        <f t="array" ref="B149">IFERROR(INDEX($B$25:$B$74, MATCH(0,IF(ISBLANK($B$25:$B$74),1,COUNTIF($B$130:B148, $B$25:$B$74)), 0)),"")</f>
        <v/>
      </c>
      <c r="C149" s="52"/>
      <c r="D149" s="52"/>
      <c r="E149" s="33"/>
      <c r="F149" s="33"/>
      <c r="G149" s="33"/>
      <c r="H149" s="33"/>
      <c r="I149" s="33"/>
      <c r="J149" s="53"/>
      <c r="K149" s="54"/>
      <c r="L149" s="54"/>
    </row>
    <row r="150" spans="1:12" x14ac:dyDescent="0.3">
      <c r="A150" s="193">
        <v>20</v>
      </c>
      <c r="B150" s="50" t="str">
        <f t="array" ref="B150">IFERROR(INDEX($B$25:$B$74, MATCH(0,IF(ISBLANK($B$25:$B$74),1,COUNTIF($B$130:B149, $B$25:$B$74)), 0)),"")</f>
        <v/>
      </c>
      <c r="C150" s="52"/>
      <c r="D150" s="52"/>
      <c r="E150" s="33"/>
      <c r="F150" s="33"/>
      <c r="G150" s="33"/>
      <c r="H150" s="33"/>
      <c r="I150" s="33"/>
      <c r="J150" s="53"/>
      <c r="K150" s="54"/>
      <c r="L150" s="54"/>
    </row>
    <row r="151" spans="1:12" x14ac:dyDescent="0.3">
      <c r="A151" s="193">
        <v>21</v>
      </c>
      <c r="B151" s="50" t="str">
        <f t="array" ref="B151">IFERROR(INDEX($B$25:$B$74, MATCH(0,IF(ISBLANK($B$25:$B$74),1,COUNTIF($B$130:B150, $B$25:$B$74)), 0)),"")</f>
        <v/>
      </c>
      <c r="C151" s="52"/>
      <c r="D151" s="52"/>
      <c r="E151" s="33"/>
      <c r="F151" s="33"/>
      <c r="G151" s="33"/>
      <c r="H151" s="33"/>
      <c r="I151" s="33"/>
      <c r="J151" s="53"/>
      <c r="K151" s="54"/>
      <c r="L151" s="54"/>
    </row>
    <row r="152" spans="1:12" x14ac:dyDescent="0.3">
      <c r="A152" s="193">
        <v>22</v>
      </c>
      <c r="B152" s="50" t="str">
        <f t="array" ref="B152">IFERROR(INDEX($B$25:$B$74, MATCH(0,IF(ISBLANK($B$25:$B$74),1,COUNTIF($B$130:B151, $B$25:$B$74)), 0)),"")</f>
        <v/>
      </c>
      <c r="C152" s="52"/>
      <c r="D152" s="52"/>
      <c r="E152" s="33"/>
      <c r="F152" s="33"/>
      <c r="G152" s="33"/>
      <c r="H152" s="33"/>
      <c r="I152" s="33"/>
      <c r="J152" s="53"/>
      <c r="K152" s="54"/>
      <c r="L152" s="54"/>
    </row>
    <row r="153" spans="1:12" x14ac:dyDescent="0.3">
      <c r="A153" s="193">
        <v>23</v>
      </c>
      <c r="B153" s="50" t="str">
        <f t="array" ref="B153">IFERROR(INDEX($B$25:$B$74, MATCH(0,IF(ISBLANK($B$25:$B$74),1,COUNTIF($B$130:B152, $B$25:$B$74)), 0)),"")</f>
        <v/>
      </c>
      <c r="C153" s="52"/>
      <c r="D153" s="52"/>
      <c r="E153" s="33"/>
      <c r="F153" s="33"/>
      <c r="G153" s="33"/>
      <c r="H153" s="33"/>
      <c r="I153" s="33"/>
      <c r="J153" s="53"/>
      <c r="K153" s="54"/>
      <c r="L153" s="54"/>
    </row>
    <row r="154" spans="1:12" x14ac:dyDescent="0.3">
      <c r="A154" s="193">
        <v>24</v>
      </c>
      <c r="B154" s="50" t="str">
        <f t="array" ref="B154">IFERROR(INDEX($B$25:$B$74, MATCH(0,IF(ISBLANK($B$25:$B$74),1,COUNTIF($B$130:B153, $B$25:$B$74)), 0)),"")</f>
        <v/>
      </c>
      <c r="C154" s="52"/>
      <c r="D154" s="52"/>
      <c r="E154" s="33"/>
      <c r="F154" s="33"/>
      <c r="G154" s="33"/>
      <c r="H154" s="33"/>
      <c r="I154" s="33"/>
      <c r="J154" s="53"/>
      <c r="K154" s="54"/>
      <c r="L154" s="54"/>
    </row>
    <row r="155" spans="1:12" x14ac:dyDescent="0.3">
      <c r="A155" s="193">
        <v>25</v>
      </c>
      <c r="B155" s="50" t="str">
        <f t="array" ref="B155">IFERROR(INDEX($B$25:$B$74, MATCH(0,IF(ISBLANK($B$25:$B$74),1,COUNTIF($B$130:B154, $B$25:$B$74)), 0)),"")</f>
        <v/>
      </c>
      <c r="C155" s="52"/>
      <c r="D155" s="52"/>
      <c r="E155" s="33"/>
      <c r="F155" s="33"/>
      <c r="G155" s="33"/>
      <c r="H155" s="33"/>
      <c r="I155" s="33"/>
      <c r="J155" s="53"/>
      <c r="K155" s="54"/>
      <c r="L155" s="54"/>
    </row>
    <row r="156" spans="1:12" x14ac:dyDescent="0.3">
      <c r="A156" s="193">
        <v>26</v>
      </c>
      <c r="B156" s="50" t="str">
        <f t="array" ref="B156">IFERROR(INDEX($B$25:$B$74, MATCH(0,IF(ISBLANK($B$25:$B$74),1,COUNTIF($B$130:B155, $B$25:$B$74)), 0)),"")</f>
        <v/>
      </c>
      <c r="C156" s="52"/>
      <c r="D156" s="52"/>
      <c r="E156" s="33"/>
      <c r="F156" s="33"/>
      <c r="G156" s="33"/>
      <c r="H156" s="33"/>
      <c r="I156" s="33"/>
      <c r="J156" s="53"/>
      <c r="K156" s="54"/>
      <c r="L156" s="54"/>
    </row>
    <row r="157" spans="1:12" x14ac:dyDescent="0.3">
      <c r="A157" s="193">
        <v>27</v>
      </c>
      <c r="B157" s="50" t="str">
        <f t="array" ref="B157">IFERROR(INDEX($B$25:$B$74, MATCH(0,IF(ISBLANK($B$25:$B$74),1,COUNTIF($B$130:B156, $B$25:$B$74)), 0)),"")</f>
        <v/>
      </c>
      <c r="C157" s="52"/>
      <c r="D157" s="52"/>
      <c r="E157" s="33"/>
      <c r="F157" s="33"/>
      <c r="G157" s="33"/>
      <c r="H157" s="33"/>
      <c r="I157" s="33"/>
      <c r="J157" s="53"/>
      <c r="K157" s="54"/>
      <c r="L157" s="54"/>
    </row>
    <row r="158" spans="1:12" x14ac:dyDescent="0.3">
      <c r="A158" s="193">
        <v>28</v>
      </c>
      <c r="B158" s="50" t="str">
        <f t="array" ref="B158">IFERROR(INDEX($B$25:$B$74, MATCH(0,IF(ISBLANK($B$25:$B$74),1,COUNTIF($B$130:B157, $B$25:$B$74)), 0)),"")</f>
        <v/>
      </c>
      <c r="C158" s="52"/>
      <c r="D158" s="52"/>
      <c r="E158" s="33"/>
      <c r="F158" s="33"/>
      <c r="G158" s="33"/>
      <c r="H158" s="33"/>
      <c r="I158" s="33"/>
      <c r="J158" s="53"/>
      <c r="K158" s="54"/>
      <c r="L158" s="54"/>
    </row>
    <row r="159" spans="1:12" x14ac:dyDescent="0.3">
      <c r="A159" s="193">
        <v>29</v>
      </c>
      <c r="B159" s="50" t="str">
        <f t="array" ref="B159">IFERROR(INDEX($B$25:$B$74, MATCH(0,IF(ISBLANK($B$25:$B$74),1,COUNTIF($B$130:B158, $B$25:$B$74)), 0)),"")</f>
        <v/>
      </c>
      <c r="C159" s="52"/>
      <c r="D159" s="52"/>
      <c r="E159" s="33"/>
      <c r="F159" s="33"/>
      <c r="G159" s="33"/>
      <c r="H159" s="33"/>
      <c r="I159" s="33"/>
      <c r="J159" s="53"/>
      <c r="K159" s="54"/>
      <c r="L159" s="54"/>
    </row>
    <row r="160" spans="1:12" x14ac:dyDescent="0.3">
      <c r="A160" s="193">
        <v>30</v>
      </c>
      <c r="B160" s="50" t="str">
        <f t="array" ref="B160">IFERROR(INDEX($B$25:$B$74, MATCH(0,IF(ISBLANK($B$25:$B$74),1,COUNTIF($B$130:B159, $B$25:$B$74)), 0)),"")</f>
        <v/>
      </c>
      <c r="C160" s="52"/>
      <c r="D160" s="52"/>
      <c r="E160" s="33"/>
      <c r="F160" s="33"/>
      <c r="G160" s="33"/>
      <c r="H160" s="33"/>
      <c r="I160" s="33"/>
      <c r="J160" s="53"/>
      <c r="K160" s="54"/>
      <c r="L160" s="54"/>
    </row>
    <row r="161" spans="1:12" x14ac:dyDescent="0.3">
      <c r="A161" s="193">
        <v>31</v>
      </c>
      <c r="B161" s="50" t="str">
        <f t="array" ref="B161">IFERROR(INDEX($B$25:$B$74, MATCH(0,IF(ISBLANK($B$25:$B$74),1,COUNTIF($B$130:B160, $B$25:$B$74)), 0)),"")</f>
        <v/>
      </c>
      <c r="C161" s="52"/>
      <c r="D161" s="52"/>
      <c r="E161" s="33"/>
      <c r="F161" s="33"/>
      <c r="G161" s="33"/>
      <c r="H161" s="33"/>
      <c r="I161" s="33"/>
      <c r="J161" s="53"/>
      <c r="K161" s="54"/>
      <c r="L161" s="54"/>
    </row>
    <row r="162" spans="1:12" x14ac:dyDescent="0.3">
      <c r="A162" s="193">
        <v>32</v>
      </c>
      <c r="B162" s="50" t="str">
        <f t="array" ref="B162">IFERROR(INDEX($B$25:$B$74, MATCH(0,IF(ISBLANK($B$25:$B$74),1,COUNTIF($B$130:B161, $B$25:$B$74)), 0)),"")</f>
        <v/>
      </c>
      <c r="C162" s="52"/>
      <c r="D162" s="52"/>
      <c r="E162" s="33"/>
      <c r="F162" s="33"/>
      <c r="G162" s="33"/>
      <c r="H162" s="33"/>
      <c r="I162" s="33"/>
      <c r="J162" s="53"/>
      <c r="K162" s="54"/>
      <c r="L162" s="54"/>
    </row>
    <row r="163" spans="1:12" x14ac:dyDescent="0.3">
      <c r="A163" s="193">
        <v>33</v>
      </c>
      <c r="B163" s="50" t="str">
        <f t="array" ref="B163">IFERROR(INDEX($B$25:$B$74, MATCH(0,IF(ISBLANK($B$25:$B$74),1,COUNTIF($B$130:B162, $B$25:$B$74)), 0)),"")</f>
        <v/>
      </c>
      <c r="C163" s="52"/>
      <c r="D163" s="52"/>
      <c r="E163" s="33"/>
      <c r="F163" s="33"/>
      <c r="G163" s="33"/>
      <c r="H163" s="33"/>
      <c r="I163" s="33"/>
      <c r="J163" s="53"/>
      <c r="K163" s="54"/>
      <c r="L163" s="54"/>
    </row>
    <row r="164" spans="1:12" x14ac:dyDescent="0.3">
      <c r="A164" s="193">
        <v>34</v>
      </c>
      <c r="B164" s="50" t="str">
        <f t="array" ref="B164">IFERROR(INDEX($B$25:$B$74, MATCH(0,IF(ISBLANK($B$25:$B$74),1,COUNTIF($B$130:B163, $B$25:$B$74)), 0)),"")</f>
        <v/>
      </c>
      <c r="C164" s="52"/>
      <c r="D164" s="52"/>
      <c r="E164" s="33"/>
      <c r="F164" s="33"/>
      <c r="G164" s="33"/>
      <c r="H164" s="33"/>
      <c r="I164" s="33"/>
      <c r="J164" s="53"/>
      <c r="K164" s="54"/>
      <c r="L164" s="54"/>
    </row>
    <row r="165" spans="1:12" x14ac:dyDescent="0.3">
      <c r="A165" s="193">
        <v>35</v>
      </c>
      <c r="B165" s="50" t="str">
        <f t="array" ref="B165">IFERROR(INDEX($B$25:$B$74, MATCH(0,IF(ISBLANK($B$25:$B$74),1,COUNTIF($B$130:B164, $B$25:$B$74)), 0)),"")</f>
        <v/>
      </c>
      <c r="C165" s="52"/>
      <c r="D165" s="52"/>
      <c r="E165" s="33"/>
      <c r="F165" s="33"/>
      <c r="G165" s="33"/>
      <c r="H165" s="33"/>
      <c r="I165" s="33"/>
      <c r="J165" s="53"/>
      <c r="K165" s="54"/>
      <c r="L165" s="54"/>
    </row>
    <row r="166" spans="1:12" x14ac:dyDescent="0.3">
      <c r="A166" s="193">
        <v>36</v>
      </c>
      <c r="B166" s="50" t="str">
        <f t="array" ref="B166">IFERROR(INDEX($B$25:$B$74, MATCH(0,IF(ISBLANK($B$25:$B$74),1,COUNTIF($B$130:B165, $B$25:$B$74)), 0)),"")</f>
        <v/>
      </c>
      <c r="C166" s="52"/>
      <c r="D166" s="52"/>
      <c r="E166" s="33"/>
      <c r="F166" s="33"/>
      <c r="G166" s="33"/>
      <c r="H166" s="33"/>
      <c r="I166" s="33"/>
      <c r="J166" s="53"/>
      <c r="K166" s="54"/>
      <c r="L166" s="54"/>
    </row>
    <row r="167" spans="1:12" x14ac:dyDescent="0.3">
      <c r="A167" s="193">
        <v>37</v>
      </c>
      <c r="B167" s="50" t="str">
        <f t="array" ref="B167">IFERROR(INDEX($B$25:$B$74, MATCH(0,IF(ISBLANK($B$25:$B$74),1,COUNTIF($B$130:B166, $B$25:$B$74)), 0)),"")</f>
        <v/>
      </c>
      <c r="C167" s="52"/>
      <c r="D167" s="52"/>
      <c r="E167" s="33"/>
      <c r="F167" s="33"/>
      <c r="G167" s="33"/>
      <c r="H167" s="33"/>
      <c r="I167" s="33"/>
      <c r="J167" s="53"/>
      <c r="K167" s="54"/>
      <c r="L167" s="54"/>
    </row>
    <row r="168" spans="1:12" x14ac:dyDescent="0.3">
      <c r="A168" s="193">
        <v>38</v>
      </c>
      <c r="B168" s="50" t="str">
        <f t="array" ref="B168">IFERROR(INDEX($B$25:$B$74, MATCH(0,IF(ISBLANK($B$25:$B$74),1,COUNTIF($B$130:B167, $B$25:$B$74)), 0)),"")</f>
        <v/>
      </c>
      <c r="C168" s="52"/>
      <c r="D168" s="52"/>
      <c r="E168" s="33"/>
      <c r="F168" s="33"/>
      <c r="G168" s="33"/>
      <c r="H168" s="33"/>
      <c r="I168" s="33"/>
      <c r="J168" s="53"/>
      <c r="K168" s="54"/>
      <c r="L168" s="54"/>
    </row>
    <row r="169" spans="1:12" x14ac:dyDescent="0.3">
      <c r="A169" s="193">
        <v>39</v>
      </c>
      <c r="B169" s="50" t="str">
        <f t="array" ref="B169">IFERROR(INDEX($B$25:$B$74, MATCH(0,IF(ISBLANK($B$25:$B$74),1,COUNTIF($B$130:B168, $B$25:$B$74)), 0)),"")</f>
        <v/>
      </c>
      <c r="C169" s="52"/>
      <c r="D169" s="52"/>
      <c r="E169" s="33"/>
      <c r="F169" s="33"/>
      <c r="G169" s="33"/>
      <c r="H169" s="33"/>
      <c r="I169" s="33"/>
      <c r="J169" s="53"/>
      <c r="K169" s="54"/>
      <c r="L169" s="54"/>
    </row>
    <row r="170" spans="1:12" x14ac:dyDescent="0.3">
      <c r="A170" s="193">
        <v>40</v>
      </c>
      <c r="B170" s="50" t="str">
        <f t="array" ref="B170">IFERROR(INDEX($B$25:$B$74, MATCH(0,IF(ISBLANK($B$25:$B$74),1,COUNTIF($B$130:B169, $B$25:$B$74)), 0)),"")</f>
        <v/>
      </c>
      <c r="C170" s="52"/>
      <c r="D170" s="52"/>
      <c r="E170" s="33"/>
      <c r="F170" s="33"/>
      <c r="G170" s="33"/>
      <c r="H170" s="33"/>
      <c r="I170" s="33"/>
      <c r="J170" s="53"/>
      <c r="K170" s="54"/>
      <c r="L170" s="54"/>
    </row>
    <row r="171" spans="1:12" x14ac:dyDescent="0.3">
      <c r="A171" s="193">
        <v>41</v>
      </c>
      <c r="B171" s="50" t="str">
        <f t="array" ref="B171">IFERROR(INDEX($B$25:$B$74, MATCH(0,IF(ISBLANK($B$25:$B$74),1,COUNTIF($B$130:B170, $B$25:$B$74)), 0)),"")</f>
        <v/>
      </c>
      <c r="C171" s="52"/>
      <c r="D171" s="52"/>
      <c r="E171" s="33"/>
      <c r="F171" s="33"/>
      <c r="G171" s="33"/>
      <c r="H171" s="33"/>
      <c r="I171" s="33"/>
      <c r="J171" s="53"/>
      <c r="K171" s="54"/>
      <c r="L171" s="54"/>
    </row>
    <row r="172" spans="1:12" x14ac:dyDescent="0.3">
      <c r="A172" s="193">
        <v>42</v>
      </c>
      <c r="B172" s="50" t="str">
        <f t="array" ref="B172">IFERROR(INDEX($B$25:$B$74, MATCH(0,IF(ISBLANK($B$25:$B$74),1,COUNTIF($B$130:B171, $B$25:$B$74)), 0)),"")</f>
        <v/>
      </c>
      <c r="C172" s="52"/>
      <c r="D172" s="52"/>
      <c r="E172" s="33"/>
      <c r="F172" s="33"/>
      <c r="G172" s="33"/>
      <c r="H172" s="33"/>
      <c r="I172" s="33"/>
      <c r="J172" s="53"/>
      <c r="K172" s="54"/>
      <c r="L172" s="54"/>
    </row>
    <row r="173" spans="1:12" x14ac:dyDescent="0.3">
      <c r="A173" s="193">
        <v>43</v>
      </c>
      <c r="B173" s="50" t="str">
        <f t="array" ref="B173">IFERROR(INDEX($B$25:$B$74, MATCH(0,IF(ISBLANK($B$25:$B$74),1,COUNTIF($B$130:B172, $B$25:$B$74)), 0)),"")</f>
        <v/>
      </c>
      <c r="C173" s="52"/>
      <c r="D173" s="52"/>
      <c r="E173" s="33"/>
      <c r="F173" s="33"/>
      <c r="G173" s="33"/>
      <c r="H173" s="33"/>
      <c r="I173" s="33"/>
      <c r="J173" s="53"/>
      <c r="K173" s="54"/>
      <c r="L173" s="54"/>
    </row>
    <row r="174" spans="1:12" x14ac:dyDescent="0.3">
      <c r="A174" s="193">
        <v>44</v>
      </c>
      <c r="B174" s="50" t="str">
        <f t="array" ref="B174">IFERROR(INDEX($B$25:$B$74, MATCH(0,IF(ISBLANK($B$25:$B$74),1,COUNTIF($B$130:B173, $B$25:$B$74)), 0)),"")</f>
        <v/>
      </c>
      <c r="C174" s="52"/>
      <c r="D174" s="52"/>
      <c r="E174" s="33"/>
      <c r="F174" s="33"/>
      <c r="G174" s="33"/>
      <c r="H174" s="33"/>
      <c r="I174" s="33"/>
      <c r="J174" s="53"/>
      <c r="K174" s="54"/>
      <c r="L174" s="54"/>
    </row>
    <row r="175" spans="1:12" x14ac:dyDescent="0.3">
      <c r="A175" s="193">
        <v>45</v>
      </c>
      <c r="B175" s="50" t="str">
        <f t="array" ref="B175">IFERROR(INDEX($B$25:$B$74, MATCH(0,IF(ISBLANK($B$25:$B$74),1,COUNTIF($B$130:B174, $B$25:$B$74)), 0)),"")</f>
        <v/>
      </c>
      <c r="C175" s="52"/>
      <c r="D175" s="52"/>
      <c r="E175" s="33"/>
      <c r="F175" s="33"/>
      <c r="G175" s="33"/>
      <c r="H175" s="33"/>
      <c r="I175" s="33"/>
      <c r="J175" s="53"/>
      <c r="K175" s="54"/>
      <c r="L175" s="54"/>
    </row>
    <row r="176" spans="1:12" x14ac:dyDescent="0.3">
      <c r="A176" s="193">
        <v>46</v>
      </c>
      <c r="B176" s="50" t="str">
        <f t="array" ref="B176">IFERROR(INDEX($B$25:$B$74, MATCH(0,IF(ISBLANK($B$25:$B$74),1,COUNTIF($B$130:B175, $B$25:$B$74)), 0)),"")</f>
        <v/>
      </c>
      <c r="C176" s="52"/>
      <c r="D176" s="52"/>
      <c r="E176" s="33"/>
      <c r="F176" s="33"/>
      <c r="G176" s="33"/>
      <c r="H176" s="33"/>
      <c r="I176" s="33"/>
      <c r="J176" s="53"/>
      <c r="K176" s="54"/>
      <c r="L176" s="54"/>
    </row>
    <row r="177" spans="1:12" x14ac:dyDescent="0.3">
      <c r="A177" s="193">
        <v>47</v>
      </c>
      <c r="B177" s="50" t="str">
        <f t="array" ref="B177">IFERROR(INDEX($B$25:$B$74, MATCH(0,IF(ISBLANK($B$25:$B$74),1,COUNTIF($B$130:B176, $B$25:$B$74)), 0)),"")</f>
        <v/>
      </c>
      <c r="C177" s="52"/>
      <c r="D177" s="52"/>
      <c r="E177" s="33"/>
      <c r="F177" s="33"/>
      <c r="G177" s="33"/>
      <c r="H177" s="33"/>
      <c r="I177" s="33"/>
      <c r="J177" s="53"/>
      <c r="K177" s="54"/>
      <c r="L177" s="54"/>
    </row>
    <row r="178" spans="1:12" x14ac:dyDescent="0.3">
      <c r="A178" s="193">
        <v>48</v>
      </c>
      <c r="B178" s="50" t="str">
        <f t="array" ref="B178">IFERROR(INDEX($B$25:$B$74, MATCH(0,IF(ISBLANK($B$25:$B$74),1,COUNTIF($B$130:B177, $B$25:$B$74)), 0)),"")</f>
        <v/>
      </c>
      <c r="C178" s="52"/>
      <c r="D178" s="52"/>
      <c r="E178" s="33"/>
      <c r="F178" s="33"/>
      <c r="G178" s="33"/>
      <c r="H178" s="33"/>
      <c r="I178" s="33"/>
      <c r="J178" s="53"/>
      <c r="K178" s="54"/>
      <c r="L178" s="54"/>
    </row>
    <row r="179" spans="1:12" x14ac:dyDescent="0.3">
      <c r="A179" s="193">
        <v>49</v>
      </c>
      <c r="B179" s="50" t="str">
        <f t="array" ref="B179">IFERROR(INDEX($B$25:$B$74, MATCH(0,IF(ISBLANK($B$25:$B$74),1,COUNTIF($B$130:B178, $B$25:$B$74)), 0)),"")</f>
        <v/>
      </c>
      <c r="C179" s="52"/>
      <c r="D179" s="52"/>
      <c r="E179" s="33"/>
      <c r="F179" s="33"/>
      <c r="G179" s="33"/>
      <c r="H179" s="33"/>
      <c r="I179" s="33"/>
      <c r="J179" s="53"/>
      <c r="K179" s="54"/>
      <c r="L179" s="54"/>
    </row>
    <row r="180" spans="1:12" x14ac:dyDescent="0.3">
      <c r="A180" s="193">
        <v>50</v>
      </c>
      <c r="B180" s="50" t="str">
        <f t="array" ref="B180">IFERROR(INDEX($B$25:$B$74, MATCH(0,IF(ISBLANK($B$25:$B$74),1,COUNTIF($B$130:B179, $B$25:$B$74)), 0)),"")</f>
        <v/>
      </c>
      <c r="C180" s="52"/>
      <c r="D180" s="52"/>
      <c r="E180" s="33"/>
      <c r="F180" s="33"/>
      <c r="G180" s="33"/>
      <c r="H180" s="33"/>
      <c r="I180" s="33"/>
      <c r="J180" s="53"/>
      <c r="K180" s="54"/>
      <c r="L180" s="54"/>
    </row>
    <row r="314" spans="52:163" x14ac:dyDescent="0.3">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row>
    <row r="315" spans="52:163" x14ac:dyDescent="0.3">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row>
    <row r="316" spans="52:163" x14ac:dyDescent="0.3">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row>
    <row r="317" spans="52:163" x14ac:dyDescent="0.3">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row>
    <row r="318" spans="52:163" x14ac:dyDescent="0.3">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c r="ES318" s="45"/>
      <c r="ET318" s="45"/>
      <c r="EU318" s="45"/>
      <c r="EV318" s="45"/>
      <c r="EW318" s="45"/>
      <c r="EX318" s="45"/>
      <c r="EY318" s="45"/>
      <c r="EZ318" s="45"/>
      <c r="FA318" s="45"/>
      <c r="FB318" s="45"/>
      <c r="FC318" s="45"/>
      <c r="FD318" s="45"/>
      <c r="FE318" s="45"/>
      <c r="FF318" s="45"/>
      <c r="FG318" s="45"/>
    </row>
    <row r="319" spans="52:163" x14ac:dyDescent="0.3">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c r="ES319" s="45"/>
      <c r="ET319" s="45"/>
      <c r="EU319" s="45"/>
      <c r="EV319" s="45"/>
      <c r="EW319" s="45"/>
      <c r="EX319" s="45"/>
      <c r="EY319" s="45"/>
      <c r="EZ319" s="45"/>
      <c r="FA319" s="45"/>
      <c r="FB319" s="45"/>
      <c r="FC319" s="45"/>
      <c r="FD319" s="45"/>
      <c r="FE319" s="45"/>
      <c r="FF319" s="45"/>
      <c r="FG319" s="45"/>
    </row>
    <row r="320" spans="52:163" x14ac:dyDescent="0.3">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c r="DC320" s="45"/>
      <c r="DD320" s="45"/>
      <c r="DE320" s="45"/>
      <c r="DF320" s="45"/>
      <c r="DG320" s="45"/>
      <c r="DH320" s="45"/>
      <c r="DI320" s="45"/>
      <c r="DJ320" s="45"/>
      <c r="DK320" s="45"/>
      <c r="DL320" s="45"/>
      <c r="DM320" s="45"/>
      <c r="DN320" s="45"/>
      <c r="DO320" s="45"/>
      <c r="DP320" s="45"/>
      <c r="DQ320" s="45"/>
      <c r="DR320" s="45"/>
      <c r="DS320" s="45"/>
      <c r="DT320" s="45"/>
      <c r="DU320" s="45"/>
      <c r="DV320" s="45"/>
      <c r="DW320" s="45"/>
      <c r="DX320" s="45"/>
      <c r="DY320" s="45"/>
      <c r="DZ320" s="45"/>
      <c r="EA320" s="45"/>
      <c r="EB320" s="45"/>
      <c r="EC320" s="45"/>
      <c r="ED320" s="45"/>
      <c r="EE320" s="45"/>
      <c r="EF320" s="45"/>
      <c r="EG320" s="45"/>
      <c r="EH320" s="45"/>
      <c r="EI320" s="45"/>
      <c r="EJ320" s="45"/>
      <c r="EK320" s="45"/>
      <c r="EL320" s="45"/>
      <c r="EM320" s="45"/>
      <c r="EN320" s="45"/>
      <c r="EO320" s="45"/>
      <c r="EP320" s="45"/>
      <c r="EQ320" s="45"/>
      <c r="ER320" s="45"/>
      <c r="ES320" s="45"/>
      <c r="ET320" s="45"/>
      <c r="EU320" s="45"/>
      <c r="EV320" s="45"/>
      <c r="EW320" s="45"/>
      <c r="EX320" s="45"/>
      <c r="EY320" s="45"/>
      <c r="EZ320" s="45"/>
      <c r="FA320" s="45"/>
      <c r="FB320" s="45"/>
      <c r="FC320" s="45"/>
      <c r="FD320" s="45"/>
      <c r="FE320" s="45"/>
      <c r="FF320" s="45"/>
      <c r="FG320" s="45"/>
    </row>
    <row r="321" spans="52:163" x14ac:dyDescent="0.3">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c r="DC321" s="45"/>
      <c r="DD321" s="45"/>
      <c r="DE321" s="45"/>
      <c r="DF321" s="45"/>
      <c r="DG321" s="45"/>
      <c r="DH321" s="45"/>
      <c r="DI321" s="45"/>
      <c r="DJ321" s="45"/>
      <c r="DK321" s="45"/>
      <c r="DL321" s="45"/>
      <c r="DM321" s="45"/>
      <c r="DN321" s="45"/>
      <c r="DO321" s="45"/>
      <c r="DP321" s="45"/>
      <c r="DQ321" s="45"/>
      <c r="DR321" s="45"/>
      <c r="DS321" s="45"/>
      <c r="DT321" s="45"/>
      <c r="DU321" s="45"/>
      <c r="DV321" s="45"/>
      <c r="DW321" s="45"/>
      <c r="DX321" s="45"/>
      <c r="DY321" s="45"/>
      <c r="DZ321" s="45"/>
      <c r="EA321" s="45"/>
      <c r="EB321" s="45"/>
      <c r="EC321" s="45"/>
      <c r="ED321" s="45"/>
      <c r="EE321" s="45"/>
      <c r="EF321" s="45"/>
      <c r="EG321" s="45"/>
      <c r="EH321" s="45"/>
      <c r="EI321" s="45"/>
      <c r="EJ321" s="45"/>
      <c r="EK321" s="45"/>
      <c r="EL321" s="45"/>
      <c r="EM321" s="45"/>
      <c r="EN321" s="45"/>
      <c r="EO321" s="45"/>
      <c r="EP321" s="45"/>
      <c r="EQ321" s="45"/>
      <c r="ER321" s="45"/>
      <c r="ES321" s="45"/>
      <c r="ET321" s="45"/>
      <c r="EU321" s="45"/>
      <c r="EV321" s="45"/>
      <c r="EW321" s="45"/>
      <c r="EX321" s="45"/>
      <c r="EY321" s="45"/>
      <c r="EZ321" s="45"/>
      <c r="FA321" s="45"/>
      <c r="FB321" s="45"/>
      <c r="FC321" s="45"/>
      <c r="FD321" s="45"/>
      <c r="FE321" s="45"/>
      <c r="FF321" s="45"/>
      <c r="FG321" s="45"/>
    </row>
    <row r="322" spans="52:163" x14ac:dyDescent="0.3">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c r="ES322" s="45"/>
      <c r="ET322" s="45"/>
      <c r="EU322" s="45"/>
      <c r="EV322" s="45"/>
      <c r="EW322" s="45"/>
      <c r="EX322" s="45"/>
      <c r="EY322" s="45"/>
      <c r="EZ322" s="45"/>
      <c r="FA322" s="45"/>
      <c r="FB322" s="45"/>
      <c r="FC322" s="45"/>
      <c r="FD322" s="45"/>
      <c r="FE322" s="45"/>
      <c r="FF322" s="45"/>
      <c r="FG322" s="45"/>
    </row>
    <row r="323" spans="52:163" x14ac:dyDescent="0.3">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c r="ES323" s="45"/>
      <c r="ET323" s="45"/>
      <c r="EU323" s="45"/>
      <c r="EV323" s="45"/>
      <c r="EW323" s="45"/>
      <c r="EX323" s="45"/>
      <c r="EY323" s="45"/>
      <c r="EZ323" s="45"/>
      <c r="FA323" s="45"/>
      <c r="FB323" s="45"/>
      <c r="FC323" s="45"/>
      <c r="FD323" s="45"/>
      <c r="FE323" s="45"/>
      <c r="FF323" s="45"/>
      <c r="FG323" s="45"/>
    </row>
    <row r="324" spans="52:163" x14ac:dyDescent="0.3">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c r="ES324" s="45"/>
      <c r="ET324" s="45"/>
      <c r="EU324" s="45"/>
      <c r="EV324" s="45"/>
      <c r="EW324" s="45"/>
      <c r="EX324" s="45"/>
      <c r="EY324" s="45"/>
      <c r="EZ324" s="45"/>
      <c r="FA324" s="45"/>
      <c r="FB324" s="45"/>
      <c r="FC324" s="45"/>
      <c r="FD324" s="45"/>
      <c r="FE324" s="45"/>
      <c r="FF324" s="45"/>
      <c r="FG324" s="45"/>
    </row>
    <row r="325" spans="52:163" x14ac:dyDescent="0.3">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c r="ES325" s="45"/>
      <c r="ET325" s="45"/>
      <c r="EU325" s="45"/>
      <c r="EV325" s="45"/>
      <c r="EW325" s="45"/>
      <c r="EX325" s="45"/>
      <c r="EY325" s="45"/>
      <c r="EZ325" s="45"/>
      <c r="FA325" s="45"/>
      <c r="FB325" s="45"/>
      <c r="FC325" s="45"/>
      <c r="FD325" s="45"/>
      <c r="FE325" s="45"/>
      <c r="FF325" s="45"/>
      <c r="FG325" s="45"/>
    </row>
    <row r="326" spans="52:163" x14ac:dyDescent="0.3">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c r="ES326" s="45"/>
      <c r="ET326" s="45"/>
      <c r="EU326" s="45"/>
      <c r="EV326" s="45"/>
      <c r="EW326" s="45"/>
      <c r="EX326" s="45"/>
      <c r="EY326" s="45"/>
      <c r="EZ326" s="45"/>
      <c r="FA326" s="45"/>
      <c r="FB326" s="45"/>
      <c r="FC326" s="45"/>
      <c r="FD326" s="45"/>
      <c r="FE326" s="45"/>
      <c r="FF326" s="45"/>
      <c r="FG326" s="45"/>
    </row>
    <row r="327" spans="52:163" x14ac:dyDescent="0.3">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c r="ES327" s="45"/>
      <c r="ET327" s="45"/>
      <c r="EU327" s="45"/>
      <c r="EV327" s="45"/>
      <c r="EW327" s="45"/>
      <c r="EX327" s="45"/>
      <c r="EY327" s="45"/>
      <c r="EZ327" s="45"/>
      <c r="FA327" s="45"/>
      <c r="FB327" s="45"/>
      <c r="FC327" s="45"/>
      <c r="FD327" s="45"/>
      <c r="FE327" s="45"/>
      <c r="FF327" s="45"/>
      <c r="FG327" s="45"/>
    </row>
    <row r="328" spans="52:163" x14ac:dyDescent="0.3">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c r="ES328" s="45"/>
      <c r="ET328" s="45"/>
      <c r="EU328" s="45"/>
      <c r="EV328" s="45"/>
      <c r="EW328" s="45"/>
      <c r="EX328" s="45"/>
      <c r="EY328" s="45"/>
      <c r="EZ328" s="45"/>
      <c r="FA328" s="45"/>
      <c r="FB328" s="45"/>
      <c r="FC328" s="45"/>
      <c r="FD328" s="45"/>
      <c r="FE328" s="45"/>
      <c r="FF328" s="45"/>
      <c r="FG328" s="45"/>
    </row>
    <row r="329" spans="52:163" x14ac:dyDescent="0.3">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c r="ES329" s="45"/>
      <c r="ET329" s="45"/>
      <c r="EU329" s="45"/>
      <c r="EV329" s="45"/>
      <c r="EW329" s="45"/>
      <c r="EX329" s="45"/>
      <c r="EY329" s="45"/>
      <c r="EZ329" s="45"/>
      <c r="FA329" s="45"/>
      <c r="FB329" s="45"/>
      <c r="FC329" s="45"/>
      <c r="FD329" s="45"/>
      <c r="FE329" s="45"/>
      <c r="FF329" s="45"/>
      <c r="FG329" s="45"/>
    </row>
    <row r="330" spans="52:163" x14ac:dyDescent="0.3">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c r="ES330" s="45"/>
      <c r="ET330" s="45"/>
      <c r="EU330" s="45"/>
      <c r="EV330" s="45"/>
      <c r="EW330" s="45"/>
      <c r="EX330" s="45"/>
      <c r="EY330" s="45"/>
      <c r="EZ330" s="45"/>
      <c r="FA330" s="45"/>
      <c r="FB330" s="45"/>
      <c r="FC330" s="45"/>
      <c r="FD330" s="45"/>
      <c r="FE330" s="45"/>
      <c r="FF330" s="45"/>
      <c r="FG330" s="45"/>
    </row>
    <row r="331" spans="52:163" x14ac:dyDescent="0.3">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c r="ES331" s="45"/>
      <c r="ET331" s="45"/>
      <c r="EU331" s="45"/>
      <c r="EV331" s="45"/>
      <c r="EW331" s="45"/>
      <c r="EX331" s="45"/>
      <c r="EY331" s="45"/>
      <c r="EZ331" s="45"/>
      <c r="FA331" s="45"/>
      <c r="FB331" s="45"/>
      <c r="FC331" s="45"/>
      <c r="FD331" s="45"/>
      <c r="FE331" s="45"/>
      <c r="FF331" s="45"/>
      <c r="FG331" s="45"/>
    </row>
    <row r="332" spans="52:163" x14ac:dyDescent="0.3">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c r="ES332" s="45"/>
      <c r="ET332" s="45"/>
      <c r="EU332" s="45"/>
      <c r="EV332" s="45"/>
      <c r="EW332" s="45"/>
      <c r="EX332" s="45"/>
      <c r="EY332" s="45"/>
      <c r="EZ332" s="45"/>
      <c r="FA332" s="45"/>
      <c r="FB332" s="45"/>
      <c r="FC332" s="45"/>
      <c r="FD332" s="45"/>
      <c r="FE332" s="45"/>
      <c r="FF332" s="45"/>
      <c r="FG332" s="45"/>
    </row>
    <row r="333" spans="52:163" x14ac:dyDescent="0.3">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c r="ES333" s="45"/>
      <c r="ET333" s="45"/>
      <c r="EU333" s="45"/>
      <c r="EV333" s="45"/>
      <c r="EW333" s="45"/>
      <c r="EX333" s="45"/>
      <c r="EY333" s="45"/>
      <c r="EZ333" s="45"/>
      <c r="FA333" s="45"/>
      <c r="FB333" s="45"/>
      <c r="FC333" s="45"/>
      <c r="FD333" s="45"/>
      <c r="FE333" s="45"/>
      <c r="FF333" s="45"/>
      <c r="FG333" s="45"/>
    </row>
    <row r="334" spans="52:163" x14ac:dyDescent="0.3">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c r="ES334" s="45"/>
      <c r="ET334" s="45"/>
      <c r="EU334" s="45"/>
      <c r="EV334" s="45"/>
      <c r="EW334" s="45"/>
      <c r="EX334" s="45"/>
      <c r="EY334" s="45"/>
      <c r="EZ334" s="45"/>
      <c r="FA334" s="45"/>
      <c r="FB334" s="45"/>
      <c r="FC334" s="45"/>
      <c r="FD334" s="45"/>
      <c r="FE334" s="45"/>
      <c r="FF334" s="45"/>
      <c r="FG334" s="45"/>
    </row>
    <row r="335" spans="52:163" x14ac:dyDescent="0.3">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c r="ES335" s="45"/>
      <c r="ET335" s="45"/>
      <c r="EU335" s="45"/>
      <c r="EV335" s="45"/>
      <c r="EW335" s="45"/>
      <c r="EX335" s="45"/>
      <c r="EY335" s="45"/>
      <c r="EZ335" s="45"/>
      <c r="FA335" s="45"/>
      <c r="FB335" s="45"/>
      <c r="FC335" s="45"/>
      <c r="FD335" s="45"/>
      <c r="FE335" s="45"/>
      <c r="FF335" s="45"/>
      <c r="FG335" s="45"/>
    </row>
    <row r="336" spans="52:163" x14ac:dyDescent="0.3">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c r="ES336" s="45"/>
      <c r="ET336" s="45"/>
      <c r="EU336" s="45"/>
      <c r="EV336" s="45"/>
      <c r="EW336" s="45"/>
      <c r="EX336" s="45"/>
      <c r="EY336" s="45"/>
      <c r="EZ336" s="45"/>
      <c r="FA336" s="45"/>
      <c r="FB336" s="45"/>
      <c r="FC336" s="45"/>
      <c r="FD336" s="45"/>
      <c r="FE336" s="45"/>
      <c r="FF336" s="45"/>
      <c r="FG336" s="45"/>
    </row>
    <row r="337" spans="52:163" x14ac:dyDescent="0.3">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c r="ES337" s="45"/>
      <c r="ET337" s="45"/>
      <c r="EU337" s="45"/>
      <c r="EV337" s="45"/>
      <c r="EW337" s="45"/>
      <c r="EX337" s="45"/>
      <c r="EY337" s="45"/>
      <c r="EZ337" s="45"/>
      <c r="FA337" s="45"/>
      <c r="FB337" s="45"/>
      <c r="FC337" s="45"/>
      <c r="FD337" s="45"/>
      <c r="FE337" s="45"/>
      <c r="FF337" s="45"/>
      <c r="FG337" s="45"/>
    </row>
    <row r="338" spans="52:163" x14ac:dyDescent="0.3">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c r="ES338" s="45"/>
      <c r="ET338" s="45"/>
      <c r="EU338" s="45"/>
      <c r="EV338" s="45"/>
      <c r="EW338" s="45"/>
      <c r="EX338" s="45"/>
      <c r="EY338" s="45"/>
      <c r="EZ338" s="45"/>
      <c r="FA338" s="45"/>
      <c r="FB338" s="45"/>
      <c r="FC338" s="45"/>
      <c r="FD338" s="45"/>
      <c r="FE338" s="45"/>
      <c r="FF338" s="45"/>
      <c r="FG338" s="45"/>
    </row>
    <row r="339" spans="52:163" x14ac:dyDescent="0.3">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row>
    <row r="340" spans="52:163" x14ac:dyDescent="0.3">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c r="EO340" s="45"/>
      <c r="EP340" s="45"/>
      <c r="EQ340" s="45"/>
      <c r="ER340" s="45"/>
      <c r="ES340" s="45"/>
      <c r="ET340" s="45"/>
      <c r="EU340" s="45"/>
      <c r="EV340" s="45"/>
      <c r="EW340" s="45"/>
      <c r="EX340" s="45"/>
      <c r="EY340" s="45"/>
      <c r="EZ340" s="45"/>
      <c r="FA340" s="45"/>
      <c r="FB340" s="45"/>
      <c r="FC340" s="45"/>
      <c r="FD340" s="45"/>
      <c r="FE340" s="45"/>
      <c r="FF340" s="45"/>
      <c r="FG340" s="45"/>
    </row>
    <row r="341" spans="52:163" x14ac:dyDescent="0.3">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c r="ES341" s="45"/>
      <c r="ET341" s="45"/>
      <c r="EU341" s="45"/>
      <c r="EV341" s="45"/>
      <c r="EW341" s="45"/>
      <c r="EX341" s="45"/>
      <c r="EY341" s="45"/>
      <c r="EZ341" s="45"/>
      <c r="FA341" s="45"/>
      <c r="FB341" s="45"/>
      <c r="FC341" s="45"/>
      <c r="FD341" s="45"/>
      <c r="FE341" s="45"/>
      <c r="FF341" s="45"/>
      <c r="FG341" s="45"/>
    </row>
    <row r="342" spans="52:163" x14ac:dyDescent="0.3">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c r="ES342" s="45"/>
      <c r="ET342" s="45"/>
      <c r="EU342" s="45"/>
      <c r="EV342" s="45"/>
      <c r="EW342" s="45"/>
      <c r="EX342" s="45"/>
      <c r="EY342" s="45"/>
      <c r="EZ342" s="45"/>
      <c r="FA342" s="45"/>
      <c r="FB342" s="45"/>
      <c r="FC342" s="45"/>
      <c r="FD342" s="45"/>
      <c r="FE342" s="45"/>
      <c r="FF342" s="45"/>
      <c r="FG342" s="45"/>
    </row>
    <row r="343" spans="52:163" x14ac:dyDescent="0.3">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c r="ES343" s="45"/>
      <c r="ET343" s="45"/>
      <c r="EU343" s="45"/>
      <c r="EV343" s="45"/>
      <c r="EW343" s="45"/>
      <c r="EX343" s="45"/>
      <c r="EY343" s="45"/>
      <c r="EZ343" s="45"/>
      <c r="FA343" s="45"/>
      <c r="FB343" s="45"/>
      <c r="FC343" s="45"/>
      <c r="FD343" s="45"/>
      <c r="FE343" s="45"/>
      <c r="FF343" s="45"/>
      <c r="FG343" s="45"/>
    </row>
    <row r="344" spans="52:163" x14ac:dyDescent="0.3">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c r="ES344" s="45"/>
      <c r="ET344" s="45"/>
      <c r="EU344" s="45"/>
      <c r="EV344" s="45"/>
      <c r="EW344" s="45"/>
      <c r="EX344" s="45"/>
      <c r="EY344" s="45"/>
      <c r="EZ344" s="45"/>
      <c r="FA344" s="45"/>
      <c r="FB344" s="45"/>
      <c r="FC344" s="45"/>
      <c r="FD344" s="45"/>
      <c r="FE344" s="45"/>
      <c r="FF344" s="45"/>
      <c r="FG344" s="45"/>
    </row>
    <row r="345" spans="52:163" x14ac:dyDescent="0.3">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c r="ES345" s="45"/>
      <c r="ET345" s="45"/>
      <c r="EU345" s="45"/>
      <c r="EV345" s="45"/>
      <c r="EW345" s="45"/>
      <c r="EX345" s="45"/>
      <c r="EY345" s="45"/>
      <c r="EZ345" s="45"/>
      <c r="FA345" s="45"/>
      <c r="FB345" s="45"/>
      <c r="FC345" s="45"/>
      <c r="FD345" s="45"/>
      <c r="FE345" s="45"/>
      <c r="FF345" s="45"/>
      <c r="FG345" s="45"/>
    </row>
    <row r="346" spans="52:163" x14ac:dyDescent="0.3">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c r="ES346" s="45"/>
      <c r="ET346" s="45"/>
      <c r="EU346" s="45"/>
      <c r="EV346" s="45"/>
      <c r="EW346" s="45"/>
      <c r="EX346" s="45"/>
      <c r="EY346" s="45"/>
      <c r="EZ346" s="45"/>
      <c r="FA346" s="45"/>
      <c r="FB346" s="45"/>
      <c r="FC346" s="45"/>
      <c r="FD346" s="45"/>
      <c r="FE346" s="45"/>
      <c r="FF346" s="45"/>
      <c r="FG346" s="45"/>
    </row>
    <row r="347" spans="52:163" x14ac:dyDescent="0.3">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5"/>
      <c r="FD347" s="45"/>
      <c r="FE347" s="45"/>
      <c r="FF347" s="45"/>
      <c r="FG347" s="45"/>
    </row>
    <row r="348" spans="52:163" x14ac:dyDescent="0.3">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c r="ES348" s="45"/>
      <c r="ET348" s="45"/>
      <c r="EU348" s="45"/>
      <c r="EV348" s="45"/>
      <c r="EW348" s="45"/>
      <c r="EX348" s="45"/>
      <c r="EY348" s="45"/>
      <c r="EZ348" s="45"/>
      <c r="FA348" s="45"/>
      <c r="FB348" s="45"/>
      <c r="FC348" s="45"/>
      <c r="FD348" s="45"/>
      <c r="FE348" s="45"/>
      <c r="FF348" s="45"/>
      <c r="FG348" s="45"/>
    </row>
    <row r="349" spans="52:163" x14ac:dyDescent="0.3">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c r="ES349" s="45"/>
      <c r="ET349" s="45"/>
      <c r="EU349" s="45"/>
      <c r="EV349" s="45"/>
      <c r="EW349" s="45"/>
      <c r="EX349" s="45"/>
      <c r="EY349" s="45"/>
      <c r="EZ349" s="45"/>
      <c r="FA349" s="45"/>
      <c r="FB349" s="45"/>
      <c r="FC349" s="45"/>
      <c r="FD349" s="45"/>
      <c r="FE349" s="45"/>
      <c r="FF349" s="45"/>
      <c r="FG349" s="45"/>
    </row>
    <row r="350" spans="52:163" x14ac:dyDescent="0.3">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row>
    <row r="351" spans="52:163" x14ac:dyDescent="0.3">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row>
    <row r="352" spans="52:163" x14ac:dyDescent="0.3">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row>
    <row r="353" spans="52:163" x14ac:dyDescent="0.3">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row>
    <row r="354" spans="52:163" x14ac:dyDescent="0.3">
      <c r="AZ354" s="45"/>
      <c r="BA354" s="45"/>
      <c r="BB354" s="45"/>
      <c r="BC354" s="45"/>
      <c r="BD354" s="45"/>
      <c r="BE354" s="45"/>
      <c r="BF354" s="45"/>
      <c r="BG354" s="45"/>
      <c r="BH354" s="45"/>
      <c r="BI354" s="45"/>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c r="EO354" s="45"/>
      <c r="EP354" s="45"/>
      <c r="EQ354" s="45"/>
      <c r="ER354" s="45"/>
      <c r="ES354" s="45"/>
      <c r="ET354" s="45"/>
      <c r="EU354" s="45"/>
      <c r="EV354" s="45"/>
      <c r="EW354" s="45"/>
      <c r="EX354" s="45"/>
      <c r="EY354" s="45"/>
      <c r="EZ354" s="45"/>
      <c r="FA354" s="45"/>
      <c r="FB354" s="45"/>
      <c r="FC354" s="45"/>
      <c r="FD354" s="45"/>
      <c r="FE354" s="45"/>
      <c r="FF354" s="45"/>
      <c r="FG354" s="45"/>
    </row>
    <row r="355" spans="52:163" x14ac:dyDescent="0.3">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c r="EO355" s="45"/>
      <c r="EP355" s="45"/>
      <c r="EQ355" s="45"/>
      <c r="ER355" s="45"/>
      <c r="ES355" s="45"/>
      <c r="ET355" s="45"/>
      <c r="EU355" s="45"/>
      <c r="EV355" s="45"/>
      <c r="EW355" s="45"/>
      <c r="EX355" s="45"/>
      <c r="EY355" s="45"/>
      <c r="EZ355" s="45"/>
      <c r="FA355" s="45"/>
      <c r="FB355" s="45"/>
      <c r="FC355" s="45"/>
      <c r="FD355" s="45"/>
      <c r="FE355" s="45"/>
      <c r="FF355" s="45"/>
      <c r="FG355" s="45"/>
    </row>
    <row r="356" spans="52:163" x14ac:dyDescent="0.3">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c r="EO356" s="45"/>
      <c r="EP356" s="45"/>
      <c r="EQ356" s="45"/>
      <c r="ER356" s="45"/>
      <c r="ES356" s="45"/>
      <c r="ET356" s="45"/>
      <c r="EU356" s="45"/>
      <c r="EV356" s="45"/>
      <c r="EW356" s="45"/>
      <c r="EX356" s="45"/>
      <c r="EY356" s="45"/>
      <c r="EZ356" s="45"/>
      <c r="FA356" s="45"/>
      <c r="FB356" s="45"/>
      <c r="FC356" s="45"/>
      <c r="FD356" s="45"/>
      <c r="FE356" s="45"/>
      <c r="FF356" s="45"/>
      <c r="FG356" s="45"/>
    </row>
    <row r="357" spans="52:163" x14ac:dyDescent="0.3">
      <c r="AZ357" s="45"/>
      <c r="BA357" s="45"/>
      <c r="BB357" s="45"/>
      <c r="BC357" s="45"/>
      <c r="BD357" s="45"/>
      <c r="BE357" s="45"/>
      <c r="BF357" s="45"/>
      <c r="BG357" s="45"/>
      <c r="BH357" s="45"/>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c r="EO357" s="45"/>
      <c r="EP357" s="45"/>
      <c r="EQ357" s="45"/>
      <c r="ER357" s="45"/>
      <c r="ES357" s="45"/>
      <c r="ET357" s="45"/>
      <c r="EU357" s="45"/>
      <c r="EV357" s="45"/>
      <c r="EW357" s="45"/>
      <c r="EX357" s="45"/>
      <c r="EY357" s="45"/>
      <c r="EZ357" s="45"/>
      <c r="FA357" s="45"/>
      <c r="FB357" s="45"/>
      <c r="FC357" s="45"/>
      <c r="FD357" s="45"/>
      <c r="FE357" s="45"/>
      <c r="FF357" s="45"/>
      <c r="FG357" s="45"/>
    </row>
    <row r="358" spans="52:163" x14ac:dyDescent="0.3">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c r="EO358" s="45"/>
      <c r="EP358" s="45"/>
      <c r="EQ358" s="45"/>
      <c r="ER358" s="45"/>
      <c r="ES358" s="45"/>
      <c r="ET358" s="45"/>
      <c r="EU358" s="45"/>
      <c r="EV358" s="45"/>
      <c r="EW358" s="45"/>
      <c r="EX358" s="45"/>
      <c r="EY358" s="45"/>
      <c r="EZ358" s="45"/>
      <c r="FA358" s="45"/>
      <c r="FB358" s="45"/>
      <c r="FC358" s="45"/>
      <c r="FD358" s="45"/>
      <c r="FE358" s="45"/>
      <c r="FF358" s="45"/>
      <c r="FG358" s="45"/>
    </row>
  </sheetData>
  <sheetProtection password="CA05" sheet="1" objects="1" scenarios="1"/>
  <dataConsolidate/>
  <customSheetViews>
    <customSheetView guid="{77873A0A-440B-4CCC-A4C8-BBE1063693A8}" hiddenColumns="1">
      <selection activeCell="C11" sqref="C11"/>
      <pageMargins left="0.7" right="0.7" top="0.75" bottom="0.75" header="0.3" footer="0.3"/>
      <pageSetup orientation="portrait" r:id="rId1"/>
    </customSheetView>
  </customSheetViews>
  <mergeCells count="37">
    <mergeCell ref="B16:C16"/>
    <mergeCell ref="AT23:AT24"/>
    <mergeCell ref="AO23:AO24"/>
    <mergeCell ref="AP23:AP24"/>
    <mergeCell ref="AQ23:AQ24"/>
    <mergeCell ref="AR23:AR24"/>
    <mergeCell ref="AS23:AS24"/>
    <mergeCell ref="AN23:AN24"/>
    <mergeCell ref="AJ23:AJ24"/>
    <mergeCell ref="AK23:AK24"/>
    <mergeCell ref="P23:P24"/>
    <mergeCell ref="R23:R24"/>
    <mergeCell ref="S23:S24"/>
    <mergeCell ref="U23:U24"/>
    <mergeCell ref="V23:V24"/>
    <mergeCell ref="AD23:AI23"/>
    <mergeCell ref="B23:B24"/>
    <mergeCell ref="C23:C24"/>
    <mergeCell ref="D23:D24"/>
    <mergeCell ref="G23:G24"/>
    <mergeCell ref="E23:E24"/>
    <mergeCell ref="F23:F24"/>
    <mergeCell ref="D3:E3"/>
    <mergeCell ref="O23:O24"/>
    <mergeCell ref="N23:N24"/>
    <mergeCell ref="W23:W24"/>
    <mergeCell ref="X23:AC23"/>
    <mergeCell ref="H23:H24"/>
    <mergeCell ref="J23:J24"/>
    <mergeCell ref="K23:K24"/>
    <mergeCell ref="L23:L24"/>
    <mergeCell ref="M23:M24"/>
    <mergeCell ref="I23:I24"/>
    <mergeCell ref="P22:W22"/>
    <mergeCell ref="Q23:Q24"/>
    <mergeCell ref="T23:T24"/>
    <mergeCell ref="E6:H6"/>
  </mergeCells>
  <conditionalFormatting sqref="P25:U74">
    <cfRule type="expression" dxfId="153" priority="28">
      <formula>NOT(LEFT($H25,9)="producing")</formula>
    </cfRule>
  </conditionalFormatting>
  <conditionalFormatting sqref="V25:V74">
    <cfRule type="expression" dxfId="152" priority="21">
      <formula>OR($H25="",LEFT($H25,9)="Producing")</formula>
    </cfRule>
  </conditionalFormatting>
  <conditionalFormatting sqref="J131:L180">
    <cfRule type="expression" dxfId="151" priority="19">
      <formula>OR($G131="",$G131="shut in well to build-up pressure, then blowdown well",$G131="Not applicable/oil well")</formula>
    </cfRule>
  </conditionalFormatting>
  <conditionalFormatting sqref="C14">
    <cfRule type="expression" dxfId="150" priority="16">
      <formula>NOT(C12="Yes")</formula>
    </cfRule>
  </conditionalFormatting>
  <conditionalFormatting sqref="C15">
    <cfRule type="expression" dxfId="149" priority="15">
      <formula>NOT(C12="Yes")</formula>
    </cfRule>
  </conditionalFormatting>
  <conditionalFormatting sqref="C13">
    <cfRule type="expression" dxfId="148" priority="13">
      <formula>NOT(C12="Yes")</formula>
    </cfRule>
  </conditionalFormatting>
  <conditionalFormatting sqref="C20">
    <cfRule type="expression" dxfId="147" priority="12">
      <formula>$C$19&lt;&gt;"Other"</formula>
    </cfRule>
  </conditionalFormatting>
  <conditionalFormatting sqref="W25:AK74">
    <cfRule type="expression" dxfId="146" priority="11">
      <formula>OR($H25="",LEFT($H25,9)="Permanent")</formula>
    </cfRule>
  </conditionalFormatting>
  <conditionalFormatting sqref="C7">
    <cfRule type="expression" dxfId="145" priority="10">
      <formula>$C$6&lt;&gt;"No"</formula>
    </cfRule>
  </conditionalFormatting>
  <conditionalFormatting sqref="C8">
    <cfRule type="expression" dxfId="144" priority="9">
      <formula>$C$6&lt;&gt;"No"</formula>
    </cfRule>
  </conditionalFormatting>
  <conditionalFormatting sqref="AL25:AM74">
    <cfRule type="expression" dxfId="143" priority="135">
      <formula>NOT($E25="Oil")</formula>
    </cfRule>
  </conditionalFormatting>
  <conditionalFormatting sqref="AR25:AS74">
    <cfRule type="expression" dxfId="142" priority="8">
      <formula>$AQ25&lt;&gt;"Yes"</formula>
    </cfRule>
  </conditionalFormatting>
  <conditionalFormatting sqref="AT25:AT74">
    <cfRule type="expression" dxfId="141" priority="7">
      <formula>LEFT($AS25,5)&lt;&gt;"Other"</formula>
    </cfRule>
  </conditionalFormatting>
  <conditionalFormatting sqref="H78:H127">
    <cfRule type="expression" dxfId="140" priority="6">
      <formula>NOT(OR($G78="Vent to flare/thermal oxidizer",$G78="vent to other control"))</formula>
    </cfRule>
  </conditionalFormatting>
  <conditionalFormatting sqref="I78:I127">
    <cfRule type="expression" dxfId="139" priority="5">
      <formula>$E78=""</formula>
    </cfRule>
  </conditionalFormatting>
  <conditionalFormatting sqref="C4:C15 F4:H5 B25:AT74 B131:L180 B78:I127 C17:C20 F7:H9">
    <cfRule type="expression" dxfId="138" priority="4">
      <formula>AND(NOT(ISBLANK($C$3)),$C$3=0)</formula>
    </cfRule>
  </conditionalFormatting>
  <conditionalFormatting sqref="C3:C15 F4:H5 B25:AT74 B131:L180 B78:I127 C17:C20 F7:H9">
    <cfRule type="expression" dxfId="137" priority="3">
      <formula>NOT(OR(ISBLANK(Fac_Type),Fac_Type="Onshore petroleum and natural gas production"))</formula>
    </cfRule>
  </conditionalFormatting>
  <conditionalFormatting sqref="C19">
    <cfRule type="expression" dxfId="136" priority="1">
      <formula>$C$18="No"</formula>
    </cfRule>
  </conditionalFormatting>
  <dataValidations xWindow="730" yWindow="581" count="73">
    <dataValidation type="list" allowBlank="1" showInputMessage="1" showErrorMessage="1" errorTitle="Must use dropdown list" sqref="C9">
      <formula1>SiteVisitFreq</formula1>
    </dataValidation>
    <dataValidation type="list" allowBlank="1" showInputMessage="1" showErrorMessage="1" errorTitle="Must use dropdown list" sqref="C10">
      <formula1>OwnedLeased</formula1>
    </dataValidation>
    <dataValidation type="list" allowBlank="1" showInputMessage="1" showErrorMessage="1" errorTitle="Must use dropdown list" sqref="C17">
      <formula1>ProducedH2O</formula1>
    </dataValidation>
    <dataValidation type="list" allowBlank="1" showInputMessage="1" showErrorMessage="1" sqref="E25:E74">
      <formula1>Subbasin</formula1>
    </dataValidation>
    <dataValidation type="list" allowBlank="1" showInputMessage="1" showErrorMessage="1" sqref="AM25:AM74">
      <formula1>CasingGasControl</formula1>
    </dataValidation>
    <dataValidation type="list" allowBlank="1" showInputMessage="1" showErrorMessage="1" sqref="C25:C74">
      <formula1>Basin</formula1>
    </dataValidation>
    <dataValidation type="list" allowBlank="1" showInputMessage="1" showErrorMessage="1" sqref="D78:D127 F78:F127">
      <formula1>Frac</formula1>
    </dataValidation>
    <dataValidation type="list" allowBlank="1" showInputMessage="1" showErrorMessage="1" sqref="F131:F180 G78:G127">
      <formula1>WellControl</formula1>
    </dataValidation>
    <dataValidation type="list" allowBlank="1" showInputMessage="1" showErrorMessage="1" sqref="G131:G180">
      <formula1>Plunger</formula1>
    </dataValidation>
    <dataValidation type="list" allowBlank="1" showInputMessage="1" showErrorMessage="1" sqref="D25:D74">
      <formula1>INDIRECT($AX25)</formula1>
    </dataValidation>
    <dataValidation type="list" allowBlank="1" showInputMessage="1" showErrorMessage="1" sqref="G74">
      <formula1>WellType</formula1>
    </dataValidation>
    <dataValidation type="list" allowBlank="1" showInputMessage="1" showErrorMessage="1" sqref="I131:I180">
      <formula1>LiqUnldControl</formula1>
    </dataValidation>
    <dataValidation type="list" allowBlank="1" showInputMessage="1" showErrorMessage="1" sqref="G25:G73">
      <formula1>DrillType</formula1>
    </dataValidation>
    <dataValidation type="list" allowBlank="1" showInputMessage="1" showErrorMessage="1" sqref="R25:R74">
      <formula1>ProdFlow</formula1>
    </dataValidation>
    <dataValidation type="decimal" allowBlank="1" showInputMessage="1" showErrorMessage="1" errorTitle="Operating costs" error="Restricted to values between + or - $100,000,000." promptTitle="Operating Costs" prompt="Enter operating costs for 2016 or last operating year. If operation of assist device yielded a net savings, enter a negative number equivalent to the annual net savings." sqref="L131:L180">
      <formula1>-100000000</formula1>
      <formula2>100000000</formula2>
    </dataValidation>
    <dataValidation type="list" operator="greaterThanOrEqual" allowBlank="1" showInputMessage="1" showErrorMessage="1" errorTitle="Number of Wells at Site" error="This input must be an integer greater than or equal to 0." sqref="C18">
      <formula1>YN</formula1>
    </dataValidation>
    <dataValidation type="list" allowBlank="1" showInputMessage="1" showErrorMessage="1" sqref="C13:C15">
      <formula1>YN</formula1>
    </dataValidation>
    <dataValidation type="decimal" operator="greaterThanOrEqual" allowBlank="1" showInputMessage="1" showErrorMessage="1" errorTitle="Distance from Field Office" error="This input must be an integer greater than or equal to 0." sqref="C4">
      <formula1>0</formula1>
    </dataValidation>
    <dataValidation type="whole" operator="greaterThanOrEqual" allowBlank="1" showInputMessage="1" showErrorMessage="1" errorTitle="Distance to Nearest Pipeline" error="This input must be an integer greater than or equal to 0." sqref="C8">
      <formula1>0</formula1>
    </dataValidation>
    <dataValidation type="decimal" operator="greaterThanOrEqual" allowBlank="1" showInputMessage="1" showErrorMessage="1" errorTitle="Well Depth (feet)" error="This input value must be a numeric value greater than or equal to 0." sqref="I25:I74">
      <formula1>0</formula1>
    </dataValidation>
    <dataValidation type="list" operator="greaterThanOrEqual" allowBlank="1" showInputMessage="1" showErrorMessage="1" sqref="J25:J74">
      <formula1>Boredesign</formula1>
    </dataValidation>
    <dataValidation type="decimal" operator="greaterThanOrEqual" allowBlank="1" showInputMessage="1" showErrorMessage="1" errorTitle="Well bore length (feet)" error="This input value must be a numeric value greater than or equal to 0." sqref="K25:K74">
      <formula1>0</formula1>
    </dataValidation>
    <dataValidation type="decimal" operator="greaterThanOrEqual" allowBlank="1" showInputMessage="1" showErrorMessage="1" errorTitle="Well shut-in pressure (psig)" error="This input value must be a numeric value greater than or equal to 0." sqref="L25:L74">
      <formula1>0</formula1>
    </dataValidation>
    <dataValidation type="decimal" operator="greaterThanOrEqual" allowBlank="1" showInputMessage="1" showErrorMessage="1" errorTitle="Tubing diameter (inches)" error="This input value must be a numeric value greater than or equal to 0." sqref="N25:N74">
      <formula1>0</formula1>
    </dataValidation>
    <dataValidation type="decimal" operator="greaterThanOrEqual" allowBlank="1" showInputMessage="1" showErrorMessage="1" errorTitle="Natural gas production" error="This input value must be a numeric value greater than or equal to 0." sqref="P25:Q74">
      <formula1>0</formula1>
    </dataValidation>
    <dataValidation type="decimal" operator="greaterThanOrEqual" allowBlank="1" showInputMessage="1" showErrorMessage="1" errorTitle="Oil and condensate production" error="This input value must be a numeric value greater than or equal to 0." sqref="S25:T74">
      <formula1>0</formula1>
    </dataValidation>
    <dataValidation type="date" allowBlank="1" showInputMessage="1" showErrorMessage="1" errorTitle="Last well production" error="Year must be between 1900 and 2016.  If operations started prior to 1900, please enter 1900." sqref="V25:V74">
      <formula1>1</formula1>
      <formula2>42735</formula2>
    </dataValidation>
    <dataValidation type="decimal" allowBlank="1" showInputMessage="1" showErrorMessage="1" errorTitle="CO2 (% by vol)" error="This input is a percentage value between 0-100" promptTitle="Percent" prompt="Note that entering “20” or “0.2” will be entered as 20%. If you need to enter 0.2%, please enter “0.002" sqref="AD25:AD74">
      <formula1>0</formula1>
      <formula2>1</formula2>
    </dataValidation>
    <dataValidation type="decimal" allowBlank="1" showInputMessage="1" showErrorMessage="1" errorTitle="CH4 (% by vol)" error="This input is a percentage value between 0-100" promptTitle="Percent" prompt="Note that entering “20” or “0.2” will be entered as 20%. If you need to enter 0.2%, please enter “0.002" sqref="AE25:AE74">
      <formula1>0</formula1>
      <formula2>1</formula2>
    </dataValidation>
    <dataValidation type="decimal" allowBlank="1" showInputMessage="1" showErrorMessage="1" errorTitle="C2H6 (% by vol)" error="This input is a percentage value between 0-100" promptTitle="Percent" prompt="Note that entering “20” or “0.2” will be entered as 20%. If you need to enter 0.2%, please enter “0.002" sqref="AF25:AF74">
      <formula1>0</formula1>
      <formula2>1</formula2>
    </dataValidation>
    <dataValidation type="decimal" allowBlank="1" showInputMessage="1" showErrorMessage="1" errorTitle="VOC (% by vol)" error="This input is a percentage value between 0-100" promptTitle="Percent" prompt="Note that entering “20” or “0.2” will be entered as 20%. If you need to enter 0.2%, please enter “0.002" sqref="AG25:AG74">
      <formula1>0</formula1>
      <formula2>1</formula2>
    </dataValidation>
    <dataValidation type="whole" allowBlank="1" showInputMessage="1" showErrorMessage="1" errorTitle="Well testing (hours)" error="This input must be an integer greater than or equal to 0." sqref="E131:E180">
      <formula1>0</formula1>
      <formula2>8784</formula2>
    </dataValidation>
    <dataValidation type="whole" operator="greaterThanOrEqual" allowBlank="1" showInputMessage="1" showErrorMessage="1" errorTitle="Number" error="This input must be an integer greater than or equal to 0." sqref="H131:H180">
      <formula1>0</formula1>
    </dataValidation>
    <dataValidation type="whole" allowBlank="1" showInputMessage="1" showErrorMessage="1" errorTitle="Year Installed" error="Year must be between 1900 and 2016.  If operations started prior to 1900, please enter 1900." sqref="J131:J180">
      <formula1>1900</formula1>
      <formula2>2017</formula2>
    </dataValidation>
    <dataValidation type="decimal" operator="greaterThanOrEqual" allowBlank="1" showInputMessage="1" showErrorMessage="1" errorTitle="TCI" error="This input value must be a numeric value greater than or equal to 0." promptTitle="Capital Costs" prompt="Equipment capital costs should be provided in &quot;Year Installed&quot; dollars. If equipment is rented, enter $0 and include rental costs in annual operating costs. " sqref="K131:K180">
      <formula1>0</formula1>
    </dataValidation>
    <dataValidation type="decimal" operator="greaterThanOrEqual" allowBlank="1" showInputMessage="1" showErrorMessage="1" errorTitle="Invalid Entry" error="Enter a number greater than or equal to 0" promptTitle="Workover Costs" prompt="Do not include costs that are included in the fixed or variable operating and mainetenance costs for the well." sqref="I78:I127">
      <formula1>0</formula1>
    </dataValidation>
    <dataValidation type="decimal" operator="greaterThanOrEqual" allowBlank="1" showInputMessage="1" showErrorMessage="1" errorTitle="Ratio" error="This input value must be a numeric value greater than or equal to 0." sqref="AJ25:AK74">
      <formula1>0</formula1>
    </dataValidation>
    <dataValidation type="date" allowBlank="1" showInputMessage="1" showErrorMessage="1" errorTitle="Date Well Completed" error="Date must be between 1/1/1900 and 12/31/2016.  If operations started prior to 1900, please enter 1/1/1900." sqref="C78:C127">
      <formula1>1</formula1>
      <formula2>42735</formula2>
    </dataValidation>
    <dataValidation type="date" allowBlank="1" showInputMessage="1" showErrorMessage="1" errorTitle="Date of last workover" error="Date must be between 1/1/1900 and 12/31/2016.  If operations started prior to 1900, please enter 1/1/1900." sqref="E78:E127">
      <formula1>1</formula1>
      <formula2>42735</formula2>
    </dataValidation>
    <dataValidation type="date" operator="greaterThanOrEqual" allowBlank="1" showInputMessage="1" showErrorMessage="1" errorTitle="Anticipated date" error="Year must be 2016 and 2020. " sqref="D131:D180">
      <formula1>42370</formula1>
    </dataValidation>
    <dataValidation type="date" allowBlank="1" showInputMessage="1" showErrorMessage="1" errorTitle="Date" error="Date must be between 1/1/1900 and 12/31/2016.  If operations started prior to 1900, please enter 1/1/1900." sqref="C131:C180">
      <formula1>1</formula1>
      <formula2>42735</formula2>
    </dataValidation>
    <dataValidation type="list" allowBlank="1" showInputMessage="1" showErrorMessage="1" errorTitle="Must use dropdown list" sqref="C11">
      <formula1>Mineral</formula1>
    </dataValidation>
    <dataValidation type="whole" operator="greaterThanOrEqual" allowBlank="1" showInputMessage="1" showErrorMessage="1" errorTitle="Number of wells" error="Enter an integer greater than or equal to 0" sqref="C3">
      <formula1>0</formula1>
    </dataValidation>
    <dataValidation type="list" operator="greaterThanOrEqual" allowBlank="1" showInputMessage="1" showErrorMessage="1" sqref="C19">
      <formula1>Combustion</formula1>
    </dataValidation>
    <dataValidation operator="greaterThanOrEqual" allowBlank="1" showInputMessage="1" showErrorMessage="1" errorTitle="Number of Wells at Site" error="This input must be an integer greater than or equal to 0." sqref="C20"/>
    <dataValidation type="list" allowBlank="1" showInputMessage="1" showErrorMessage="1" sqref="U25:U74">
      <formula1>Oilprodflow</formula1>
    </dataValidation>
    <dataValidation type="list" operator="greaterThanOrEqual" allowBlank="1" showInputMessage="1" showErrorMessage="1" errorTitle="Must use dropdown list" sqref="C7">
      <formula1>gatheringpipeline</formula1>
    </dataValidation>
    <dataValidation type="list" allowBlank="1" showInputMessage="1" showErrorMessage="1" promptTitle="Well Type Categories" prompt="Stripper well: &lt;= 15 BOE/days_x000a_Heavy oil: GOR &lt;=300 scf/bbl_x000a_Light oil : 300&lt;GOR&lt;=100,000 scf/bbl_x000a_Wet gas: 100,000&lt;GOR&lt;=1,000,000 scf/bbl_x000a_Dry gas: GOR&gt;1,000,000 scf/bbl" sqref="H25:H74">
      <formula1>WellType</formula1>
    </dataValidation>
    <dataValidation type="decimal" allowBlank="1" showInputMessage="1" showErrorMessage="1" errorTitle="Average rate (%)" error="This input is a percentage value between 0-100" promptTitle="Percent" prompt="Note that entering “20” or “0.2” will be entered as 20%. If you need to enter 0.2%, please enter “0.002" sqref="G9">
      <formula1>0</formula1>
      <formula2>1</formula2>
    </dataValidation>
    <dataValidation type="decimal" operator="greaterThanOrEqual" allowBlank="1" showInputMessage="1" showErrorMessage="1" errorTitle="Numeric Value" error="This input must be an number greater than or equal to 0." sqref="F4:H5">
      <formula1>0</formula1>
    </dataValidation>
    <dataValidation type="list" operator="greaterThanOrEqual" allowBlank="1" showInputMessage="1" showErrorMessage="1" sqref="AP25:AP74">
      <formula1>ProdnTime</formula1>
    </dataValidation>
    <dataValidation type="list" operator="greaterThanOrEqual" allowBlank="1" showInputMessage="1" showErrorMessage="1" promptTitle="Production Profile" prompt="EPA will use available basin-level or other information on production profiles if alternative production profiles are not provided." sqref="AQ25:AQ74">
      <formula1>YN</formula1>
    </dataValidation>
    <dataValidation type="list" allowBlank="1" showInputMessage="1" showErrorMessage="1" sqref="AS25:AS74">
      <formula1>ProdnCurve</formula1>
    </dataValidation>
    <dataValidation type="list" allowBlank="1" showInputMessage="1" showErrorMessage="1" sqref="H78:H127">
      <formula1>Cntrl_List_Temp</formula1>
    </dataValidation>
    <dataValidation type="decimal" operator="greaterThanOrEqual" allowBlank="1" showInputMessage="1" showErrorMessage="1" errorTitle="Fixed Costs ($/yr)" error="This input value must be a numeric value greater than or equal to 0." promptTitle="Annual fixed cost" prompt="If direct cost information is not available, please estimate costs for this site" sqref="AN25:AN74">
      <formula1>0</formula1>
    </dataValidation>
    <dataValidation type="decimal" operator="greaterThanOrEqual" allowBlank="1" showInputMessage="1" showErrorMessage="1" errorTitle="Variable Costs ($/BOE)" error="This input value must be a numeric value greater than or equal to 0." promptTitle="Variable cost" prompt="If direct cost information is not available, please estimate costs for this site" sqref="AO25:AO74">
      <formula1>0</formula1>
    </dataValidation>
    <dataValidation type="list" operator="greaterThanOrEqual" allowBlank="1" showInputMessage="1" showErrorMessage="1" sqref="C6">
      <formula1>YN</formula1>
    </dataValidation>
    <dataValidation type="list" allowBlank="1" showInputMessage="1" showErrorMessage="1" errorTitle="Must use dropdown list" sqref="C12">
      <formula1>YN</formula1>
    </dataValidation>
    <dataValidation type="decimal" operator="greaterThanOrEqual" allowBlank="1" showInputMessage="1" showErrorMessage="1" errorTitle="API gravity" error="Enter a number greater than or equal to 0" sqref="AL25:AL74">
      <formula1>0</formula1>
    </dataValidation>
    <dataValidation type="decimal" operator="greaterThanOrEqual" allowBlank="1" showInputMessage="1" showErrorMessage="1" errorTitle="Casing inside diameter (inches)" error="This input value must be a numeric value greater than or equal to 0." sqref="M25:M74">
      <formula1>0</formula1>
    </dataValidation>
    <dataValidation type="decimal" operator="greaterThanOrEqual" allowBlank="1" showInputMessage="1" showErrorMessage="1" errorTitle="Age of wells (years)" error="This input value must be a numeric value greater than or equal to 0." sqref="O25:O74">
      <formula1>0</formula1>
    </dataValidation>
    <dataValidation type="decimal" operator="greaterThanOrEqual" allowBlank="1" showInputMessage="1" showErrorMessage="1" errorTitle="Well pressure (psig)" error="This input value must be a numeric value greater than or equal to 0." sqref="W25:W74">
      <formula1>0</formula1>
    </dataValidation>
    <dataValidation type="decimal" allowBlank="1" showInputMessage="1" showErrorMessage="1" errorTitle="HAP (% by vol)" error="This input is a percentage value between 0-100" promptTitle="Percent" prompt="Note that entering “20” or “0.2” will be entered as 20%. If you need to enter 0.2%, please enter “0.002" sqref="AH25:AH74">
      <formula1>0</formula1>
      <formula2>1</formula2>
    </dataValidation>
    <dataValidation type="decimal" allowBlank="1" showInputMessage="1" showErrorMessage="1" errorTitle="H2S (% by vol)" error="This input is a percentage value between 0-100" promptTitle="Percent" prompt="Note that entering “20” or “0.2” will be entered as 20%. If you need to enter 0.2%, please enter “0.002" sqref="AI25:AI74">
      <formula1>0</formula1>
      <formula2>1</formula2>
    </dataValidation>
    <dataValidation type="decimal" operator="greaterThanOrEqual" allowBlank="1" showInputMessage="1" showErrorMessage="1" errorTitle="Travel time" error="This input must be an integer greater than or equal to 0." sqref="C5">
      <formula1>0</formula1>
    </dataValidation>
    <dataValidation type="decimal" allowBlank="1" showInputMessage="1" showErrorMessage="1" errorTitle="Average rate (%)" error="This input is a percentage value between 0-100" promptTitle="Percent" prompt="Note that entering “20” or “0.2” will be entered as 20%. If you need to enter 0.2%, please enter “0.002" sqref="G7">
      <formula1>0</formula1>
      <formula2>1</formula2>
    </dataValidation>
    <dataValidation type="decimal" allowBlank="1" showInputMessage="1" showErrorMessage="1" errorTitle="Average rate (%)" error="This input is a percentage value between 0-100" promptTitle="Percent" prompt="Note that entering “20” or “0.2” will be entered as 20%. If you need to enter 0.2%, please enter “0.002" sqref="G8">
      <formula1>0</formula1>
      <formula2>1</formula2>
    </dataValidation>
    <dataValidation type="decimal" allowBlank="1" showInputMessage="1" showErrorMessage="1" errorTitle="CO2 (% by vol)" error="This input is a percentage value between 0-100" promptTitle="Percent" prompt="Note that entering “20” or “0.2” will be entered as 20%. If you need to enter 0.2%, please enter “0.002" sqref="X25:X74">
      <formula1>0</formula1>
      <formula2>1</formula2>
    </dataValidation>
    <dataValidation type="decimal" allowBlank="1" showInputMessage="1" showErrorMessage="1" errorTitle="CH4 (% by vol)" error="This input is a percentage value between 0-100" promptTitle="Percent" prompt="Note that entering “20” or “0.2” will be entered as 20%. If you need to enter 0.2%, please enter “0.002" sqref="Y25:Y74">
      <formula1>0</formula1>
      <formula2>1</formula2>
    </dataValidation>
    <dataValidation type="decimal" allowBlank="1" showInputMessage="1" showErrorMessage="1" errorTitle="C2H6 (% by vol)" error="This input is a percentage value between 0-100" promptTitle="Percent" prompt="Note that entering “20” or “0.2” will be entered as 20%. If you need to enter 0.2%, please enter “0.002" sqref="Z25:Z74">
      <formula1>0</formula1>
      <formula2>1</formula2>
    </dataValidation>
    <dataValidation type="decimal" allowBlank="1" showInputMessage="1" showErrorMessage="1" errorTitle="VOC (% by vol)" error="This input is a percentage value between 0-100" promptTitle="Percent" prompt="Note that entering “20” or “0.2” will be entered as 20%. If you need to enter 0.2%, please enter “0.002" sqref="AA25:AA74">
      <formula1>0</formula1>
      <formula2>1</formula2>
    </dataValidation>
    <dataValidation type="decimal" allowBlank="1" showInputMessage="1" showErrorMessage="1" errorTitle="HAP (% by vol)" error="This input is a percentage value between 0-100" promptTitle="Percent" prompt="Note that entering “20” or “0.2” will be entered as 20%. If you need to enter 0.2%, please enter “0.002" sqref="AB25:AB74">
      <formula1>0</formula1>
      <formula2>1</formula2>
    </dataValidation>
    <dataValidation type="decimal" allowBlank="1" showInputMessage="1" showErrorMessage="1" errorTitle="H2S (% by vol)" error="This input is a percentage value between 0-100" promptTitle="Percent" prompt="Note that entering “20” or “0.2” will be entered as 20%. If you need to enter 0.2%, please enter “0.002" sqref="AC25:AC74">
      <formula1>0</formula1>
      <formula2>1</formula2>
    </dataValidation>
  </dataValidation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47"/>
  <sheetViews>
    <sheetView zoomScale="85" zoomScaleNormal="85" workbookViewId="0"/>
  </sheetViews>
  <sheetFormatPr defaultColWidth="9.109375" defaultRowHeight="14.4" x14ac:dyDescent="0.3"/>
  <cols>
    <col min="1" max="1" width="3.6640625" style="193" bestFit="1" customWidth="1"/>
    <col min="2" max="2" width="47.5546875" style="17" customWidth="1"/>
    <col min="3" max="3" width="23.6640625" style="17" customWidth="1"/>
    <col min="4" max="4" width="28" style="17" customWidth="1"/>
    <col min="5" max="5" width="22.44140625" style="17" customWidth="1"/>
    <col min="6" max="6" width="31.44140625" style="17" customWidth="1"/>
    <col min="7" max="7" width="22.33203125" style="17" customWidth="1"/>
    <col min="8" max="11" width="18" style="17" customWidth="1"/>
    <col min="12" max="12" width="18.109375" style="17" customWidth="1"/>
    <col min="13" max="13" width="16.33203125" style="17" customWidth="1"/>
    <col min="14" max="14" width="16.109375" style="17" customWidth="1"/>
    <col min="15" max="16384" width="9.109375" style="17"/>
  </cols>
  <sheetData>
    <row r="1" spans="1:5" ht="15.6" x14ac:dyDescent="0.3">
      <c r="B1" s="31" t="s">
        <v>4254</v>
      </c>
      <c r="E1" s="170" t="str">
        <f>IF(AND(NOT(ISBLANK($C$3)),$C$3=0),"This tab is not required to be completed.  This source or equipment was indicated as not present at the facility.","")</f>
        <v/>
      </c>
    </row>
    <row r="2" spans="1:5" x14ac:dyDescent="0.3">
      <c r="A2" s="193">
        <v>1</v>
      </c>
      <c r="B2" s="63" t="s">
        <v>3755</v>
      </c>
      <c r="C2" s="21" t="str">
        <f>IF(ICR_ID="","",ICR_ID)</f>
        <v/>
      </c>
    </row>
    <row r="3" spans="1:5" x14ac:dyDescent="0.3">
      <c r="A3" s="193">
        <v>2</v>
      </c>
      <c r="B3" s="63" t="s">
        <v>4262</v>
      </c>
      <c r="C3" s="22"/>
      <c r="D3" s="171" t="str">
        <f>IF(ISBLANK($C$3),"This data element is required. If there are no injection/storage wells at the facility, you must enter 0","")</f>
        <v>This data element is required. If there are no injection/storage wells at the facility, you must enter 0</v>
      </c>
    </row>
    <row r="4" spans="1:5" x14ac:dyDescent="0.3">
      <c r="A4" s="193">
        <v>3</v>
      </c>
      <c r="B4" s="63" t="s">
        <v>4235</v>
      </c>
      <c r="C4" s="22"/>
    </row>
    <row r="5" spans="1:5" x14ac:dyDescent="0.3">
      <c r="A5" s="193">
        <v>4</v>
      </c>
      <c r="B5" s="63" t="s">
        <v>4236</v>
      </c>
      <c r="C5" s="22"/>
    </row>
    <row r="6" spans="1:5" ht="28.8" x14ac:dyDescent="0.3">
      <c r="A6" s="193">
        <v>5</v>
      </c>
      <c r="B6" s="57" t="s">
        <v>3744</v>
      </c>
      <c r="C6" s="22"/>
    </row>
    <row r="7" spans="1:5" x14ac:dyDescent="0.3">
      <c r="A7" s="193">
        <v>6</v>
      </c>
      <c r="B7" s="85" t="s">
        <v>4109</v>
      </c>
      <c r="C7" s="51"/>
    </row>
    <row r="8" spans="1:5" ht="28.8" x14ac:dyDescent="0.3">
      <c r="A8" s="193">
        <v>7</v>
      </c>
      <c r="B8" s="85" t="s">
        <v>4110</v>
      </c>
      <c r="C8" s="22"/>
    </row>
    <row r="9" spans="1:5" x14ac:dyDescent="0.3">
      <c r="A9" s="193">
        <v>8</v>
      </c>
      <c r="B9" s="85" t="s">
        <v>4111</v>
      </c>
      <c r="C9" s="22"/>
    </row>
    <row r="10" spans="1:5" x14ac:dyDescent="0.3">
      <c r="A10" s="193">
        <v>9</v>
      </c>
      <c r="B10" s="85" t="s">
        <v>4112</v>
      </c>
      <c r="C10" s="22"/>
    </row>
    <row r="11" spans="1:5" x14ac:dyDescent="0.3">
      <c r="A11" s="193">
        <v>10</v>
      </c>
      <c r="B11" s="63" t="s">
        <v>4182</v>
      </c>
      <c r="C11" s="22"/>
    </row>
    <row r="12" spans="1:5" x14ac:dyDescent="0.3">
      <c r="A12" s="193">
        <v>11</v>
      </c>
      <c r="B12" s="57" t="s">
        <v>4183</v>
      </c>
      <c r="C12" s="22"/>
    </row>
    <row r="13" spans="1:5" x14ac:dyDescent="0.3">
      <c r="A13" s="193">
        <v>12</v>
      </c>
      <c r="B13" s="86" t="s">
        <v>4188</v>
      </c>
      <c r="C13" s="24"/>
    </row>
    <row r="16" spans="1:5" x14ac:dyDescent="0.3">
      <c r="B16" s="3" t="s">
        <v>4253</v>
      </c>
      <c r="C16"/>
    </row>
    <row r="17" spans="1:14" ht="78" customHeight="1" x14ac:dyDescent="0.3">
      <c r="B17" s="147" t="s">
        <v>4100</v>
      </c>
      <c r="C17" s="147" t="s">
        <v>4237</v>
      </c>
      <c r="D17" s="147" t="s">
        <v>4406</v>
      </c>
      <c r="E17" s="147" t="s">
        <v>4260</v>
      </c>
      <c r="F17" s="147" t="s">
        <v>4252</v>
      </c>
      <c r="G17" s="147" t="s">
        <v>4260</v>
      </c>
      <c r="H17" s="147" t="s">
        <v>4251</v>
      </c>
      <c r="I17" s="147" t="s">
        <v>4247</v>
      </c>
      <c r="J17" s="147" t="s">
        <v>4405</v>
      </c>
      <c r="K17" s="147" t="s">
        <v>4250</v>
      </c>
      <c r="L17" s="147" t="s">
        <v>4404</v>
      </c>
      <c r="M17" s="147" t="s">
        <v>4249</v>
      </c>
      <c r="N17" s="147" t="s">
        <v>4248</v>
      </c>
    </row>
    <row r="18" spans="1:14" x14ac:dyDescent="0.3">
      <c r="A18" s="193">
        <v>1</v>
      </c>
      <c r="B18" s="33"/>
      <c r="C18" s="33"/>
      <c r="D18" s="33"/>
      <c r="E18" s="33"/>
      <c r="F18" s="33"/>
      <c r="G18" s="33"/>
      <c r="H18" s="33"/>
      <c r="I18" s="33"/>
      <c r="J18" s="33"/>
      <c r="K18" s="33"/>
      <c r="L18" s="33"/>
      <c r="M18" s="33"/>
      <c r="N18" s="33"/>
    </row>
    <row r="19" spans="1:14" x14ac:dyDescent="0.3">
      <c r="A19" s="193">
        <v>2</v>
      </c>
      <c r="B19" s="33"/>
      <c r="C19" s="33"/>
      <c r="D19" s="33"/>
      <c r="E19" s="33"/>
      <c r="F19" s="33"/>
      <c r="G19" s="33"/>
      <c r="H19" s="33"/>
      <c r="I19" s="33"/>
      <c r="J19" s="33"/>
      <c r="K19" s="33"/>
      <c r="L19" s="33"/>
      <c r="M19" s="33"/>
      <c r="N19" s="33"/>
    </row>
    <row r="20" spans="1:14" x14ac:dyDescent="0.3">
      <c r="A20" s="193">
        <v>3</v>
      </c>
      <c r="B20" s="33"/>
      <c r="C20" s="33"/>
      <c r="D20" s="33"/>
      <c r="E20" s="33"/>
      <c r="F20" s="33"/>
      <c r="G20" s="33"/>
      <c r="H20" s="33"/>
      <c r="I20" s="33"/>
      <c r="J20" s="33"/>
      <c r="K20" s="33"/>
      <c r="L20" s="33"/>
      <c r="M20" s="33"/>
      <c r="N20" s="33"/>
    </row>
    <row r="21" spans="1:14" x14ac:dyDescent="0.3">
      <c r="A21" s="193">
        <v>4</v>
      </c>
      <c r="B21" s="33"/>
      <c r="C21" s="33"/>
      <c r="D21" s="33"/>
      <c r="E21" s="33"/>
      <c r="F21" s="33"/>
      <c r="G21" s="33"/>
      <c r="H21" s="33"/>
      <c r="I21" s="33"/>
      <c r="J21" s="33"/>
      <c r="K21" s="33"/>
      <c r="L21" s="33"/>
      <c r="M21" s="33"/>
      <c r="N21" s="33"/>
    </row>
    <row r="22" spans="1:14" x14ac:dyDescent="0.3">
      <c r="A22" s="193">
        <v>5</v>
      </c>
      <c r="B22" s="33"/>
      <c r="C22" s="33"/>
      <c r="D22" s="33"/>
      <c r="E22" s="33"/>
      <c r="F22" s="33"/>
      <c r="G22" s="33"/>
      <c r="H22" s="33"/>
      <c r="I22" s="33"/>
      <c r="J22" s="33"/>
      <c r="K22" s="33"/>
      <c r="L22" s="33"/>
      <c r="M22" s="33"/>
      <c r="N22" s="33"/>
    </row>
    <row r="23" spans="1:14" x14ac:dyDescent="0.3">
      <c r="A23" s="193">
        <v>6</v>
      </c>
      <c r="B23" s="33"/>
      <c r="C23" s="33"/>
      <c r="D23" s="33"/>
      <c r="E23" s="33"/>
      <c r="F23" s="33"/>
      <c r="G23" s="33"/>
      <c r="H23" s="33"/>
      <c r="I23" s="33"/>
      <c r="J23" s="33"/>
      <c r="K23" s="33"/>
      <c r="L23" s="33"/>
      <c r="M23" s="33"/>
      <c r="N23" s="33"/>
    </row>
    <row r="24" spans="1:14" x14ac:dyDescent="0.3">
      <c r="A24" s="193">
        <v>7</v>
      </c>
      <c r="B24" s="33"/>
      <c r="C24" s="33"/>
      <c r="D24" s="33"/>
      <c r="E24" s="33"/>
      <c r="F24" s="33"/>
      <c r="G24" s="33"/>
      <c r="H24" s="33"/>
      <c r="I24" s="33"/>
      <c r="J24" s="33"/>
      <c r="K24" s="33"/>
      <c r="L24" s="33"/>
      <c r="M24" s="33"/>
      <c r="N24" s="33"/>
    </row>
    <row r="25" spans="1:14" x14ac:dyDescent="0.3">
      <c r="A25" s="193">
        <v>8</v>
      </c>
      <c r="B25" s="33"/>
      <c r="C25" s="33"/>
      <c r="D25" s="33"/>
      <c r="E25" s="33"/>
      <c r="F25" s="33"/>
      <c r="G25" s="33"/>
      <c r="H25" s="33"/>
      <c r="I25" s="33"/>
      <c r="J25" s="33"/>
      <c r="K25" s="33"/>
      <c r="L25" s="33"/>
      <c r="M25" s="33"/>
      <c r="N25" s="33"/>
    </row>
    <row r="26" spans="1:14" x14ac:dyDescent="0.3">
      <c r="A26" s="193">
        <v>9</v>
      </c>
      <c r="B26" s="33"/>
      <c r="C26" s="33"/>
      <c r="D26" s="33"/>
      <c r="E26" s="33"/>
      <c r="F26" s="33"/>
      <c r="G26" s="33"/>
      <c r="H26" s="33"/>
      <c r="I26" s="33"/>
      <c r="J26" s="33"/>
      <c r="K26" s="33"/>
      <c r="L26" s="33"/>
      <c r="M26" s="33"/>
      <c r="N26" s="33"/>
    </row>
    <row r="27" spans="1:14" x14ac:dyDescent="0.3">
      <c r="A27" s="193">
        <v>10</v>
      </c>
      <c r="B27" s="33"/>
      <c r="C27" s="33"/>
      <c r="D27" s="33"/>
      <c r="E27" s="33"/>
      <c r="F27" s="33"/>
      <c r="G27" s="33"/>
      <c r="H27" s="33"/>
      <c r="I27" s="33"/>
      <c r="J27" s="33"/>
      <c r="K27" s="33"/>
      <c r="L27" s="33"/>
      <c r="M27" s="33"/>
      <c r="N27" s="33"/>
    </row>
    <row r="28" spans="1:14" x14ac:dyDescent="0.3">
      <c r="A28" s="193">
        <v>11</v>
      </c>
      <c r="B28" s="33"/>
      <c r="C28" s="33"/>
      <c r="D28" s="33"/>
      <c r="E28" s="33"/>
      <c r="F28" s="33"/>
      <c r="G28" s="33"/>
      <c r="H28" s="33"/>
      <c r="I28" s="33"/>
      <c r="J28" s="33"/>
      <c r="K28" s="33"/>
      <c r="L28" s="33"/>
      <c r="M28" s="33"/>
      <c r="N28" s="33"/>
    </row>
    <row r="29" spans="1:14" x14ac:dyDescent="0.3">
      <c r="A29" s="193">
        <v>12</v>
      </c>
      <c r="B29" s="33"/>
      <c r="C29" s="33"/>
      <c r="D29" s="33"/>
      <c r="E29" s="33"/>
      <c r="F29" s="33"/>
      <c r="G29" s="33"/>
      <c r="H29" s="33"/>
      <c r="I29" s="33"/>
      <c r="J29" s="33"/>
      <c r="K29" s="33"/>
      <c r="L29" s="33"/>
      <c r="M29" s="33"/>
      <c r="N29" s="33"/>
    </row>
    <row r="30" spans="1:14" x14ac:dyDescent="0.3">
      <c r="A30" s="193">
        <v>13</v>
      </c>
      <c r="B30" s="33"/>
      <c r="C30" s="33"/>
      <c r="D30" s="33"/>
      <c r="E30" s="33"/>
      <c r="F30" s="33"/>
      <c r="G30" s="33"/>
      <c r="H30" s="33"/>
      <c r="I30" s="33"/>
      <c r="J30" s="33"/>
      <c r="K30" s="33"/>
      <c r="L30" s="33"/>
      <c r="M30" s="33"/>
      <c r="N30" s="33"/>
    </row>
    <row r="31" spans="1:14" x14ac:dyDescent="0.3">
      <c r="A31" s="193">
        <v>14</v>
      </c>
      <c r="B31" s="33"/>
      <c r="C31" s="33"/>
      <c r="D31" s="33"/>
      <c r="E31" s="33"/>
      <c r="F31" s="33"/>
      <c r="G31" s="33"/>
      <c r="H31" s="33"/>
      <c r="I31" s="33"/>
      <c r="J31" s="33"/>
      <c r="K31" s="33"/>
      <c r="L31" s="33"/>
      <c r="M31" s="33"/>
      <c r="N31" s="33"/>
    </row>
    <row r="32" spans="1:14" x14ac:dyDescent="0.3">
      <c r="A32" s="193">
        <v>15</v>
      </c>
      <c r="B32" s="33"/>
      <c r="C32" s="33"/>
      <c r="D32" s="33"/>
      <c r="E32" s="33"/>
      <c r="F32" s="33"/>
      <c r="G32" s="33"/>
      <c r="H32" s="33"/>
      <c r="I32" s="33"/>
      <c r="J32" s="33"/>
      <c r="K32" s="33"/>
      <c r="L32" s="33"/>
      <c r="M32" s="33"/>
      <c r="N32" s="33"/>
    </row>
    <row r="33" spans="1:14" x14ac:dyDescent="0.3">
      <c r="A33" s="193">
        <v>16</v>
      </c>
      <c r="B33" s="33"/>
      <c r="C33" s="33"/>
      <c r="D33" s="33"/>
      <c r="E33" s="33"/>
      <c r="F33" s="33"/>
      <c r="G33" s="33"/>
      <c r="H33" s="33"/>
      <c r="I33" s="33"/>
      <c r="J33" s="33"/>
      <c r="K33" s="33"/>
      <c r="L33" s="33"/>
      <c r="M33" s="33"/>
      <c r="N33" s="33"/>
    </row>
    <row r="34" spans="1:14" x14ac:dyDescent="0.3">
      <c r="A34" s="193">
        <v>17</v>
      </c>
      <c r="B34" s="33"/>
      <c r="C34" s="33"/>
      <c r="D34" s="33"/>
      <c r="E34" s="33"/>
      <c r="F34" s="33"/>
      <c r="G34" s="33"/>
      <c r="H34" s="33"/>
      <c r="I34" s="33"/>
      <c r="J34" s="33"/>
      <c r="K34" s="33"/>
      <c r="L34" s="33"/>
      <c r="M34" s="33"/>
      <c r="N34" s="33"/>
    </row>
    <row r="35" spans="1:14" x14ac:dyDescent="0.3">
      <c r="A35" s="193">
        <v>18</v>
      </c>
      <c r="B35" s="33"/>
      <c r="C35" s="33"/>
      <c r="D35" s="33"/>
      <c r="E35" s="33"/>
      <c r="F35" s="33"/>
      <c r="G35" s="33"/>
      <c r="H35" s="33"/>
      <c r="I35" s="33"/>
      <c r="J35" s="33"/>
      <c r="K35" s="33"/>
      <c r="L35" s="33"/>
      <c r="M35" s="33"/>
      <c r="N35" s="33"/>
    </row>
    <row r="36" spans="1:14" x14ac:dyDescent="0.3">
      <c r="A36" s="193">
        <v>19</v>
      </c>
      <c r="B36" s="33"/>
      <c r="C36" s="33"/>
      <c r="D36" s="33"/>
      <c r="E36" s="33"/>
      <c r="F36" s="33"/>
      <c r="G36" s="33"/>
      <c r="H36" s="33"/>
      <c r="I36" s="33"/>
      <c r="J36" s="33"/>
      <c r="K36" s="33"/>
      <c r="L36" s="33"/>
      <c r="M36" s="33"/>
      <c r="N36" s="33"/>
    </row>
    <row r="37" spans="1:14" x14ac:dyDescent="0.3">
      <c r="A37" s="193">
        <v>20</v>
      </c>
      <c r="B37" s="33"/>
      <c r="C37" s="33"/>
      <c r="D37" s="33"/>
      <c r="E37" s="33"/>
      <c r="F37" s="33"/>
      <c r="G37" s="33"/>
      <c r="H37" s="33"/>
      <c r="I37" s="33"/>
      <c r="J37" s="33"/>
      <c r="K37" s="33"/>
      <c r="L37" s="33"/>
      <c r="M37" s="33"/>
      <c r="N37" s="33"/>
    </row>
    <row r="38" spans="1:14" x14ac:dyDescent="0.3">
      <c r="A38" s="193">
        <v>21</v>
      </c>
      <c r="B38" s="33"/>
      <c r="C38" s="33"/>
      <c r="D38" s="33"/>
      <c r="E38" s="33"/>
      <c r="F38" s="33"/>
      <c r="G38" s="33"/>
      <c r="H38" s="33"/>
      <c r="I38" s="33"/>
      <c r="J38" s="33"/>
      <c r="K38" s="33"/>
      <c r="L38" s="33"/>
      <c r="M38" s="33"/>
      <c r="N38" s="33"/>
    </row>
    <row r="39" spans="1:14" x14ac:dyDescent="0.3">
      <c r="A39" s="193">
        <v>22</v>
      </c>
      <c r="B39" s="33"/>
      <c r="C39" s="33"/>
      <c r="D39" s="33"/>
      <c r="E39" s="33"/>
      <c r="F39" s="33"/>
      <c r="G39" s="33"/>
      <c r="H39" s="33"/>
      <c r="I39" s="33"/>
      <c r="J39" s="33"/>
      <c r="K39" s="33"/>
      <c r="L39" s="33"/>
      <c r="M39" s="33"/>
      <c r="N39" s="33"/>
    </row>
    <row r="40" spans="1:14" x14ac:dyDescent="0.3">
      <c r="A40" s="193">
        <v>23</v>
      </c>
      <c r="B40" s="33"/>
      <c r="C40" s="33"/>
      <c r="D40" s="33"/>
      <c r="E40" s="33"/>
      <c r="F40" s="33"/>
      <c r="G40" s="33"/>
      <c r="H40" s="33"/>
      <c r="I40" s="33"/>
      <c r="J40" s="33"/>
      <c r="K40" s="33"/>
      <c r="L40" s="33"/>
      <c r="M40" s="33"/>
      <c r="N40" s="33"/>
    </row>
    <row r="41" spans="1:14" x14ac:dyDescent="0.3">
      <c r="A41" s="193">
        <v>24</v>
      </c>
      <c r="B41" s="33"/>
      <c r="C41" s="33"/>
      <c r="D41" s="33"/>
      <c r="E41" s="33"/>
      <c r="F41" s="33"/>
      <c r="G41" s="33"/>
      <c r="H41" s="33"/>
      <c r="I41" s="33"/>
      <c r="J41" s="33"/>
      <c r="K41" s="33"/>
      <c r="L41" s="33"/>
      <c r="M41" s="33"/>
      <c r="N41" s="33"/>
    </row>
    <row r="42" spans="1:14" x14ac:dyDescent="0.3">
      <c r="A42" s="193">
        <v>25</v>
      </c>
      <c r="B42" s="33"/>
      <c r="C42" s="33"/>
      <c r="D42" s="33"/>
      <c r="E42" s="33"/>
      <c r="F42" s="33"/>
      <c r="G42" s="33"/>
      <c r="H42" s="33"/>
      <c r="I42" s="33"/>
      <c r="J42" s="33"/>
      <c r="K42" s="33"/>
      <c r="L42" s="33"/>
      <c r="M42" s="33"/>
      <c r="N42" s="33"/>
    </row>
    <row r="43" spans="1:14" x14ac:dyDescent="0.3">
      <c r="A43" s="193">
        <v>26</v>
      </c>
      <c r="B43" s="33"/>
      <c r="C43" s="33"/>
      <c r="D43" s="33"/>
      <c r="E43" s="33"/>
      <c r="F43" s="33"/>
      <c r="G43" s="33"/>
      <c r="H43" s="33"/>
      <c r="I43" s="33"/>
      <c r="J43" s="33"/>
      <c r="K43" s="33"/>
      <c r="L43" s="33"/>
      <c r="M43" s="33"/>
      <c r="N43" s="33"/>
    </row>
    <row r="44" spans="1:14" x14ac:dyDescent="0.3">
      <c r="A44" s="193">
        <v>27</v>
      </c>
      <c r="B44" s="33"/>
      <c r="C44" s="33"/>
      <c r="D44" s="33"/>
      <c r="E44" s="33"/>
      <c r="F44" s="33"/>
      <c r="G44" s="33"/>
      <c r="H44" s="33"/>
      <c r="I44" s="33"/>
      <c r="J44" s="33"/>
      <c r="K44" s="33"/>
      <c r="L44" s="33"/>
      <c r="M44" s="33"/>
      <c r="N44" s="33"/>
    </row>
    <row r="45" spans="1:14" x14ac:dyDescent="0.3">
      <c r="A45" s="193">
        <v>28</v>
      </c>
      <c r="B45" s="33"/>
      <c r="C45" s="33"/>
      <c r="D45" s="33"/>
      <c r="E45" s="33"/>
      <c r="F45" s="33"/>
      <c r="G45" s="33"/>
      <c r="H45" s="33"/>
      <c r="I45" s="33"/>
      <c r="J45" s="33"/>
      <c r="K45" s="33"/>
      <c r="L45" s="33"/>
      <c r="M45" s="33"/>
      <c r="N45" s="33"/>
    </row>
    <row r="46" spans="1:14" x14ac:dyDescent="0.3">
      <c r="A46" s="193">
        <v>29</v>
      </c>
      <c r="B46" s="33"/>
      <c r="C46" s="33"/>
      <c r="D46" s="33"/>
      <c r="E46" s="33"/>
      <c r="F46" s="33"/>
      <c r="G46" s="33"/>
      <c r="H46" s="33"/>
      <c r="I46" s="33"/>
      <c r="J46" s="33"/>
      <c r="K46" s="33"/>
      <c r="L46" s="33"/>
      <c r="M46" s="33"/>
      <c r="N46" s="33"/>
    </row>
    <row r="47" spans="1:14" x14ac:dyDescent="0.3">
      <c r="A47" s="193">
        <v>30</v>
      </c>
      <c r="B47" s="33"/>
      <c r="C47" s="33"/>
      <c r="D47" s="33"/>
      <c r="E47" s="33"/>
      <c r="F47" s="33"/>
      <c r="G47" s="33"/>
      <c r="H47" s="33"/>
      <c r="I47" s="33"/>
      <c r="J47" s="33"/>
      <c r="K47" s="33"/>
      <c r="L47" s="33"/>
      <c r="M47" s="33"/>
      <c r="N47" s="33"/>
    </row>
  </sheetData>
  <sheetProtection password="CA05" sheet="1" objects="1" scenarios="1"/>
  <conditionalFormatting sqref="C13">
    <cfRule type="expression" dxfId="135" priority="11">
      <formula>$C$12&lt;&gt;"Other"</formula>
    </cfRule>
  </conditionalFormatting>
  <conditionalFormatting sqref="C9">
    <cfRule type="expression" dxfId="134" priority="15">
      <formula>NOT(C7="Yes")</formula>
    </cfRule>
  </conditionalFormatting>
  <conditionalFormatting sqref="C10">
    <cfRule type="expression" dxfId="133" priority="14">
      <formula>NOT(C7="Yes")</formula>
    </cfRule>
  </conditionalFormatting>
  <conditionalFormatting sqref="C8">
    <cfRule type="expression" dxfId="132" priority="12">
      <formula>NOT(C7="Yes")</formula>
    </cfRule>
  </conditionalFormatting>
  <conditionalFormatting sqref="E18:E47">
    <cfRule type="expression" dxfId="131" priority="10">
      <formula>D18&lt;&gt;"Other, specify"</formula>
    </cfRule>
  </conditionalFormatting>
  <conditionalFormatting sqref="G18:G47">
    <cfRule type="expression" dxfId="130" priority="8">
      <formula>F18&lt;&gt;"Other, specify"</formula>
    </cfRule>
  </conditionalFormatting>
  <conditionalFormatting sqref="I18:K47">
    <cfRule type="expression" dxfId="129" priority="7">
      <formula>$C18&lt;&gt;"Active storage well"</formula>
    </cfRule>
  </conditionalFormatting>
  <conditionalFormatting sqref="H18:H47">
    <cfRule type="expression" dxfId="128" priority="6">
      <formula>NOT(OR($C18="Active storage well",$C18="Active EOR injection well"))</formula>
    </cfRule>
  </conditionalFormatting>
  <conditionalFormatting sqref="L18:L47">
    <cfRule type="expression" dxfId="127" priority="5">
      <formula>NOT(OR($C18="Active storage well",$C18="Active EOR injection well"))</formula>
    </cfRule>
  </conditionalFormatting>
  <conditionalFormatting sqref="M18:N47">
    <cfRule type="expression" dxfId="126" priority="4">
      <formula>$C18&lt;&gt;"Active disposal well"</formula>
    </cfRule>
  </conditionalFormatting>
  <conditionalFormatting sqref="C4:C13 B18:N47">
    <cfRule type="expression" dxfId="125" priority="3">
      <formula>AND(NOT(ISBLANK($C$3)),$C$3=0)</formula>
    </cfRule>
  </conditionalFormatting>
  <conditionalFormatting sqref="C12">
    <cfRule type="expression" dxfId="124" priority="1">
      <formula>$C$11="No"</formula>
    </cfRule>
  </conditionalFormatting>
  <dataValidations count="19">
    <dataValidation operator="greaterThanOrEqual" allowBlank="1" showInputMessage="1" showErrorMessage="1" sqref="C13"/>
    <dataValidation type="list" operator="greaterThanOrEqual" allowBlank="1" showInputMessage="1" showErrorMessage="1" sqref="C12">
      <formula1>Combustion</formula1>
    </dataValidation>
    <dataValidation type="whole" operator="greaterThanOrEqual" allowBlank="1" showInputMessage="1" showErrorMessage="1" errorTitle="Number of Wells" error="Enter an integer greater than or equal to 0" sqref="C3">
      <formula1>0</formula1>
    </dataValidation>
    <dataValidation type="decimal" operator="greaterThanOrEqual" allowBlank="1" showInputMessage="1" showErrorMessage="1" errorTitle="Travel time" error="This input must be an integer greater than or equal to 0." sqref="C5">
      <formula1>0</formula1>
    </dataValidation>
    <dataValidation type="list" allowBlank="1" showInputMessage="1" showErrorMessage="1" sqref="C7:C10">
      <formula1>YN</formula1>
    </dataValidation>
    <dataValidation type="list" operator="greaterThanOrEqual" allowBlank="1" showInputMessage="1" showErrorMessage="1" sqref="C11">
      <formula1>YN</formula1>
    </dataValidation>
    <dataValidation type="list" allowBlank="1" showInputMessage="1" showErrorMessage="1" sqref="C6">
      <formula1>SiteVisitFreq</formula1>
    </dataValidation>
    <dataValidation type="list" operator="greaterThanOrEqual" allowBlank="1" showInputMessage="1" showErrorMessage="1" errorTitle="Picklist value" error="Must select an option from the picklist." sqref="C18:C47">
      <formula1>IS_WellType</formula1>
    </dataValidation>
    <dataValidation type="list" operator="greaterThanOrEqual" allowBlank="1" showInputMessage="1" showErrorMessage="1" errorTitle="Picklist value" error="Must select an option from the picklist." sqref="D18:D47">
      <formula1>IS_GasType</formula1>
    </dataValidation>
    <dataValidation type="list" operator="greaterThanOrEqual" allowBlank="1" showInputMessage="1" showErrorMessage="1" errorTitle="Picklist value" error="Must select an option from the picklist." sqref="F18:F47">
      <formula1>IS_ResType</formula1>
    </dataValidation>
    <dataValidation operator="greaterThanOrEqual" allowBlank="1" showInputMessage="1" showErrorMessage="1" sqref="E18:E47 G18:G47"/>
    <dataValidation type="decimal" operator="greaterThanOrEqual" allowBlank="1" showInputMessage="1" showErrorMessage="1" errorTitle="Injection Capacity/rate" error="This input value must be a numeric value greater than or equal to 0." sqref="N18:N47">
      <formula1>0</formula1>
    </dataValidation>
    <dataValidation type="decimal" operator="greaterThanOrEqual" allowBlank="1" showInputMessage="1" showErrorMessage="1" errorTitle="Distance from Field Office" error="This input must be an integer greater than or equal to 0." sqref="C4">
      <formula1>0</formula1>
    </dataValidation>
    <dataValidation type="decimal" operator="greaterThanOrEqual" allowBlank="1" showInputMessage="1" showErrorMessage="1" errorTitle="Gas Storage Capacity (MMscf)" error="This input value must be a numeric value greater than or equal to 0." sqref="H18:H47">
      <formula1>0</formula1>
    </dataValidation>
    <dataValidation type="decimal" operator="greaterThanOrEqual" allowBlank="1" showInputMessage="1" showErrorMessage="1" errorTitle="Working Gas Capacity (MMscf)" error="This input value must be a numeric value greater than or equal to 0." sqref="I18:I47">
      <formula1>0</formula1>
    </dataValidation>
    <dataValidation type="decimal" operator="greaterThanOrEqual" allowBlank="1" showInputMessage="1" showErrorMessage="1" errorTitle="Storage pressure (psig)" error="This input value must be a numeric value greater than or equal to 0." sqref="J18:J47">
      <formula1>0</formula1>
    </dataValidation>
    <dataValidation type="decimal" operator="greaterThanOrEqual" allowBlank="1" showInputMessage="1" showErrorMessage="1" errorTitle="Gas Deliverability (MMscf/day)" error="This input value must be a numeric value greater than or equal to 0." sqref="K18:K47">
      <formula1>0</formula1>
    </dataValidation>
    <dataValidation type="decimal" operator="greaterThanOrEqual" allowBlank="1" showInputMessage="1" showErrorMessage="1" errorTitle="Injection Capacity (MMscf/day)" error="This input value must be a numeric value greater than or equal to 0." sqref="L18:L47">
      <formula1>0</formula1>
    </dataValidation>
    <dataValidation type="decimal" operator="greaterThanOrEqual" allowBlank="1" showInputMessage="1" showErrorMessage="1" errorTitle="Disposal Capacity (MMgallons)" error="This input value must be a numeric value greater than or equal to 0." sqref="M18:M47">
      <formula1>0</formula1>
    </dataValidation>
  </dataValidation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B327"/>
  <sheetViews>
    <sheetView zoomScale="85" zoomScaleNormal="85" workbookViewId="0"/>
  </sheetViews>
  <sheetFormatPr defaultColWidth="9.109375" defaultRowHeight="14.4" x14ac:dyDescent="0.3"/>
  <cols>
    <col min="1" max="1" width="3.6640625" style="193" customWidth="1"/>
    <col min="2" max="3" width="39.6640625" style="17" customWidth="1"/>
    <col min="4" max="4" width="25.109375" style="17" customWidth="1"/>
    <col min="5" max="5" width="24" style="17" customWidth="1"/>
    <col min="6" max="6" width="21.6640625" style="17" customWidth="1"/>
    <col min="7" max="7" width="22.5546875" style="17" customWidth="1"/>
    <col min="8" max="8" width="22.6640625" style="17" customWidth="1"/>
    <col min="9" max="9" width="20.6640625" style="17" customWidth="1"/>
    <col min="10" max="10" width="18" style="17" customWidth="1"/>
    <col min="11" max="11" width="17.5546875" style="17" customWidth="1"/>
    <col min="12" max="12" width="19.109375" style="17" customWidth="1"/>
    <col min="13" max="13" width="21" style="17" customWidth="1"/>
    <col min="14" max="14" width="19.44140625" style="17" customWidth="1"/>
    <col min="15" max="15" width="31.33203125" style="17" customWidth="1"/>
    <col min="16" max="16" width="24.5546875" style="17" customWidth="1"/>
    <col min="17" max="20" width="17.33203125" style="17" customWidth="1"/>
    <col min="21" max="26" width="15.5546875" style="17" customWidth="1"/>
    <col min="27" max="29" width="14.88671875" style="17" customWidth="1"/>
    <col min="30" max="35" width="12.109375" style="17" customWidth="1"/>
    <col min="36" max="39" width="9.109375" style="17"/>
    <col min="40" max="41" width="9.109375" style="17" customWidth="1"/>
    <col min="42" max="43" width="9.109375" style="17" hidden="1" customWidth="1"/>
    <col min="44" max="44" width="25.33203125" style="17" hidden="1" customWidth="1"/>
    <col min="45" max="45" width="9.109375" style="17" hidden="1" customWidth="1"/>
    <col min="46" max="46" width="14.5546875" style="17" hidden="1" customWidth="1"/>
    <col min="47" max="49" width="9.109375" style="17" hidden="1" customWidth="1"/>
    <col min="50" max="50" width="21.33203125" style="17" hidden="1" customWidth="1"/>
    <col min="51" max="51" width="9.109375" style="17" hidden="1" customWidth="1"/>
    <col min="52" max="52" width="28.33203125" style="17" hidden="1" customWidth="1"/>
    <col min="53" max="54" width="9.109375" style="17" hidden="1" customWidth="1"/>
    <col min="55" max="63" width="9.109375" style="17" customWidth="1"/>
    <col min="64" max="16384" width="9.109375" style="17"/>
  </cols>
  <sheetData>
    <row r="1" spans="1:52" ht="15.6" x14ac:dyDescent="0.3">
      <c r="B1" s="31" t="s">
        <v>3984</v>
      </c>
      <c r="E1" s="170" t="str">
        <f>IF(AND(AND(NOT(ISBLANK($C$3)),$C$3=0),AND(NOT(ISBLANK($C$4)),$C$4=0),AND(NOT(ISBLANK($C$5)),$C$5=0)),"This tab is not required to be completed.  This source or equipment was indicated as not present at the facility.","")</f>
        <v/>
      </c>
    </row>
    <row r="2" spans="1:52" x14ac:dyDescent="0.3">
      <c r="A2" s="193">
        <v>1</v>
      </c>
      <c r="B2" s="21" t="s">
        <v>3755</v>
      </c>
      <c r="C2" s="63" t="str">
        <f>IF(ICR_ID="","",ICR_ID)</f>
        <v/>
      </c>
    </row>
    <row r="3" spans="1:52" x14ac:dyDescent="0.3">
      <c r="A3" s="193">
        <v>2</v>
      </c>
      <c r="B3" s="23" t="s">
        <v>4063</v>
      </c>
      <c r="C3" s="22"/>
    </row>
    <row r="4" spans="1:52" ht="28.8" x14ac:dyDescent="0.3">
      <c r="A4" s="193">
        <v>3</v>
      </c>
      <c r="B4" s="23" t="s">
        <v>4064</v>
      </c>
      <c r="C4" s="22"/>
      <c r="D4" s="171" t="str">
        <f>IF(OR(ISBLANK($C$3),ISBLANK($C$4),ISBLANK($C$5)),"The data elements in cells C3:C5 are all required. If there are no separators or storage tanks at the facility, you must enter 0 in all three cells.","")</f>
        <v>The data elements in cells C3:C5 are all required. If there are no separators or storage tanks at the facility, you must enter 0 in all three cells.</v>
      </c>
      <c r="F4" s="40"/>
    </row>
    <row r="5" spans="1:52" ht="28.8" x14ac:dyDescent="0.3">
      <c r="A5" s="193">
        <v>4</v>
      </c>
      <c r="B5" s="23" t="s">
        <v>4065</v>
      </c>
      <c r="C5" s="22"/>
    </row>
    <row r="7" spans="1:52" ht="27" customHeight="1" x14ac:dyDescent="0.3">
      <c r="B7" s="31" t="s">
        <v>4820</v>
      </c>
      <c r="Q7" s="248" t="s">
        <v>4526</v>
      </c>
      <c r="R7" s="249"/>
      <c r="S7" s="249"/>
      <c r="T7" s="249"/>
      <c r="U7" s="249"/>
      <c r="V7" s="249"/>
      <c r="W7" s="249"/>
      <c r="X7" s="249"/>
      <c r="Y7" s="249"/>
      <c r="Z7" s="250"/>
      <c r="AD7" s="248" t="s">
        <v>4031</v>
      </c>
      <c r="AE7" s="249"/>
      <c r="AF7" s="249"/>
      <c r="AG7" s="249"/>
      <c r="AH7" s="249"/>
      <c r="AI7" s="250"/>
      <c r="AR7" s="177" t="s">
        <v>4770</v>
      </c>
      <c r="AT7" s="47" t="s">
        <v>4773</v>
      </c>
      <c r="AZ7" s="178" t="s">
        <v>4772</v>
      </c>
    </row>
    <row r="8" spans="1:52" ht="129" customHeight="1" x14ac:dyDescent="0.3">
      <c r="B8" s="161" t="s">
        <v>153</v>
      </c>
      <c r="C8" s="161" t="s">
        <v>152</v>
      </c>
      <c r="D8" s="161" t="s">
        <v>4407</v>
      </c>
      <c r="E8" s="161" t="s">
        <v>4409</v>
      </c>
      <c r="F8" s="145" t="s">
        <v>4113</v>
      </c>
      <c r="G8" s="145" t="s">
        <v>4377</v>
      </c>
      <c r="H8" s="145" t="s">
        <v>4114</v>
      </c>
      <c r="I8" s="145" t="s">
        <v>4377</v>
      </c>
      <c r="J8" s="145" t="s">
        <v>4527</v>
      </c>
      <c r="K8" s="145" t="s">
        <v>4121</v>
      </c>
      <c r="L8" s="145" t="s">
        <v>4804</v>
      </c>
      <c r="M8" s="145" t="s">
        <v>4529</v>
      </c>
      <c r="N8" s="160" t="s">
        <v>4528</v>
      </c>
      <c r="O8" s="160" t="s">
        <v>4664</v>
      </c>
      <c r="P8" s="160" t="s">
        <v>4530</v>
      </c>
      <c r="Q8" s="160" t="s">
        <v>4537</v>
      </c>
      <c r="R8" s="160" t="s">
        <v>4538</v>
      </c>
      <c r="S8" s="160" t="s">
        <v>4791</v>
      </c>
      <c r="T8" s="160" t="s">
        <v>4792</v>
      </c>
      <c r="U8" s="160" t="s">
        <v>4531</v>
      </c>
      <c r="V8" s="160" t="s">
        <v>4532</v>
      </c>
      <c r="W8" s="160" t="s">
        <v>4533</v>
      </c>
      <c r="X8" s="160" t="s">
        <v>4534</v>
      </c>
      <c r="Y8" s="160" t="s">
        <v>4535</v>
      </c>
      <c r="Z8" s="160" t="s">
        <v>4536</v>
      </c>
      <c r="AA8" s="161" t="s">
        <v>4148</v>
      </c>
      <c r="AB8" s="144" t="s">
        <v>3992</v>
      </c>
      <c r="AC8" s="144" t="s">
        <v>3993</v>
      </c>
      <c r="AD8" s="144" t="s">
        <v>4032</v>
      </c>
      <c r="AE8" s="144" t="s">
        <v>4033</v>
      </c>
      <c r="AF8" s="144" t="s">
        <v>4038</v>
      </c>
      <c r="AG8" s="144" t="s">
        <v>4034</v>
      </c>
      <c r="AH8" s="144" t="s">
        <v>4035</v>
      </c>
      <c r="AI8" s="144" t="s">
        <v>4036</v>
      </c>
      <c r="AR8" s="156">
        <f>SUMPRODUCT(($B$62:$B$111&lt;&gt;"")+0)+1</f>
        <v>1</v>
      </c>
      <c r="AT8" s="156" t="s">
        <v>4658</v>
      </c>
      <c r="AX8" s="169" t="s">
        <v>4771</v>
      </c>
      <c r="AZ8" s="156">
        <f>SUMPRODUCT(($AX$9:$AX$58&lt;&gt;"")+0)</f>
        <v>0</v>
      </c>
    </row>
    <row r="9" spans="1:52" x14ac:dyDescent="0.3">
      <c r="A9" s="193">
        <v>1</v>
      </c>
      <c r="B9" s="64"/>
      <c r="C9" s="65"/>
      <c r="D9" s="65"/>
      <c r="E9" s="64"/>
      <c r="F9" s="33"/>
      <c r="G9" s="33"/>
      <c r="H9" s="33"/>
      <c r="I9" s="33"/>
      <c r="J9" s="33"/>
      <c r="K9" s="33"/>
      <c r="L9" s="33"/>
      <c r="M9" s="33"/>
      <c r="N9" s="33"/>
      <c r="O9" s="33"/>
      <c r="P9" s="33"/>
      <c r="Q9" s="66"/>
      <c r="R9" s="66"/>
      <c r="S9" s="66"/>
      <c r="T9" s="66"/>
      <c r="U9" s="66"/>
      <c r="V9" s="66"/>
      <c r="W9" s="66"/>
      <c r="X9" s="66"/>
      <c r="Y9" s="66"/>
      <c r="Z9" s="66"/>
      <c r="AA9" s="66"/>
      <c r="AB9" s="66"/>
      <c r="AC9" s="66"/>
      <c r="AD9" s="65"/>
      <c r="AE9" s="65"/>
      <c r="AF9" s="65"/>
      <c r="AG9" s="65"/>
      <c r="AH9" s="65"/>
      <c r="AI9" s="65"/>
      <c r="AT9" s="156" t="str">
        <f t="array" ref="AT9">IFERROR(INDEX($B$9:$B$58, MATCH(0,IF(ISBLANK($B$9:$B$58),1,COUNTIF($B$61:B61, $B$9:$B$58)), 0)),"")</f>
        <v/>
      </c>
      <c r="AW9" s="17" t="str">
        <f t="array" ref="AW9">IFERROR(INDEX($B$171:$B$220,SMALL(IF($S$71:$S$220="Yes",ROW($B$171:$B$220)-ROW($B$171)+1),ROWS(B$171:B171))),"")</f>
        <v/>
      </c>
      <c r="AX9" s="156" t="str">
        <f t="array" ref="AX9">IFERROR(INDEX($B$171:$B$220,SMALL(IF($R$171:$R$220="Yes",ROW($B$171:$B$220)-ROW($B$171)+1),ROWS(B$171:B171))),"")</f>
        <v/>
      </c>
    </row>
    <row r="10" spans="1:52" x14ac:dyDescent="0.3">
      <c r="A10" s="193">
        <v>2</v>
      </c>
      <c r="B10" s="64"/>
      <c r="C10" s="65"/>
      <c r="D10" s="65"/>
      <c r="E10" s="67"/>
      <c r="F10" s="33"/>
      <c r="G10" s="33"/>
      <c r="H10" s="33"/>
      <c r="I10" s="33"/>
      <c r="J10" s="33"/>
      <c r="K10" s="33"/>
      <c r="L10" s="33"/>
      <c r="M10" s="33"/>
      <c r="N10" s="33"/>
      <c r="O10" s="33"/>
      <c r="P10" s="33"/>
      <c r="Q10" s="66"/>
      <c r="R10" s="66"/>
      <c r="S10" s="66"/>
      <c r="T10" s="66"/>
      <c r="U10" s="66"/>
      <c r="V10" s="66"/>
      <c r="W10" s="66"/>
      <c r="X10" s="66"/>
      <c r="Y10" s="66"/>
      <c r="Z10" s="66"/>
      <c r="AA10" s="66"/>
      <c r="AB10" s="66"/>
      <c r="AC10" s="66"/>
      <c r="AD10" s="65"/>
      <c r="AE10" s="65"/>
      <c r="AF10" s="65"/>
      <c r="AG10" s="65"/>
      <c r="AH10" s="65"/>
      <c r="AI10" s="65"/>
      <c r="AT10" s="156" t="str">
        <f t="array" ref="AT10">IFERROR(INDEX($B$9:$B$58, MATCH(0,IF(ISBLANK($B$9:$B$58),1,COUNTIF($B$61:B62, $B$9:$B$58)), 0)),"")</f>
        <v/>
      </c>
      <c r="AX10" s="156" t="str">
        <f t="array" ref="AX10">IFERROR(INDEX($B$171:$B$220,SMALL(IF($R$171:$R$220="Yes",ROW($B$171:$B$220)-ROW($B$171)+1),ROWS(B$171:B172))),"")</f>
        <v/>
      </c>
    </row>
    <row r="11" spans="1:52" x14ac:dyDescent="0.3">
      <c r="A11" s="193">
        <v>3</v>
      </c>
      <c r="B11" s="64"/>
      <c r="C11" s="65"/>
      <c r="D11" s="65"/>
      <c r="E11" s="67"/>
      <c r="F11" s="33"/>
      <c r="G11" s="33"/>
      <c r="H11" s="33"/>
      <c r="I11" s="33"/>
      <c r="J11" s="33"/>
      <c r="K11" s="33"/>
      <c r="L11" s="33"/>
      <c r="M11" s="33"/>
      <c r="N11" s="33"/>
      <c r="O11" s="33"/>
      <c r="P11" s="33"/>
      <c r="Q11" s="66"/>
      <c r="R11" s="66"/>
      <c r="S11" s="66"/>
      <c r="T11" s="66"/>
      <c r="U11" s="66"/>
      <c r="V11" s="66"/>
      <c r="W11" s="66"/>
      <c r="X11" s="66"/>
      <c r="Y11" s="66"/>
      <c r="Z11" s="66"/>
      <c r="AA11" s="66"/>
      <c r="AB11" s="66"/>
      <c r="AC11" s="66"/>
      <c r="AD11" s="65"/>
      <c r="AE11" s="65"/>
      <c r="AF11" s="65"/>
      <c r="AG11" s="65"/>
      <c r="AH11" s="65"/>
      <c r="AI11" s="65"/>
      <c r="AT11" s="156" t="str">
        <f t="array" ref="AT11">IFERROR(INDEX($B$9:$B$58, MATCH(0,IF(ISBLANK($B$9:$B$58),1,COUNTIF($B$61:B63, $B$9:$B$58)), 0)),"")</f>
        <v/>
      </c>
      <c r="AX11" s="156" t="str">
        <f t="array" ref="AX11">IFERROR(INDEX($B$171:$B$220,SMALL(IF($R$171:$R$220="Yes",ROW($B$171:$B$220)-ROW($B$171)+1),ROWS(B$171:B173))),"")</f>
        <v/>
      </c>
    </row>
    <row r="12" spans="1:52" x14ac:dyDescent="0.3">
      <c r="A12" s="193">
        <v>4</v>
      </c>
      <c r="B12" s="64"/>
      <c r="C12" s="65"/>
      <c r="D12" s="65"/>
      <c r="E12" s="67"/>
      <c r="F12" s="33"/>
      <c r="G12" s="33"/>
      <c r="H12" s="33"/>
      <c r="I12" s="33"/>
      <c r="J12" s="33"/>
      <c r="K12" s="33"/>
      <c r="L12" s="33"/>
      <c r="M12" s="33"/>
      <c r="N12" s="33"/>
      <c r="O12" s="33"/>
      <c r="P12" s="33"/>
      <c r="Q12" s="66"/>
      <c r="R12" s="66"/>
      <c r="S12" s="66"/>
      <c r="T12" s="66"/>
      <c r="U12" s="66"/>
      <c r="V12" s="66"/>
      <c r="W12" s="66"/>
      <c r="X12" s="66"/>
      <c r="Y12" s="66"/>
      <c r="Z12" s="66"/>
      <c r="AA12" s="66"/>
      <c r="AB12" s="66"/>
      <c r="AC12" s="66"/>
      <c r="AD12" s="65"/>
      <c r="AE12" s="65"/>
      <c r="AF12" s="65"/>
      <c r="AG12" s="65"/>
      <c r="AH12" s="65"/>
      <c r="AI12" s="65"/>
      <c r="AT12" s="156" t="str">
        <f t="array" ref="AT12">IFERROR(INDEX($B$9:$B$58, MATCH(0,IF(ISBLANK($B$9:$B$58),1,COUNTIF($B$61:B64, $B$9:$B$58)), 0)),"")</f>
        <v/>
      </c>
      <c r="AX12" s="156" t="str">
        <f t="array" ref="AX12">IFERROR(INDEX($B$171:$B$220,SMALL(IF($R$171:$R$220="Yes",ROW($B$171:$B$220)-ROW($B$171)+1),ROWS(B$171:B174))),"")</f>
        <v/>
      </c>
    </row>
    <row r="13" spans="1:52" x14ac:dyDescent="0.3">
      <c r="A13" s="193">
        <v>5</v>
      </c>
      <c r="B13" s="64"/>
      <c r="C13" s="65"/>
      <c r="D13" s="65"/>
      <c r="E13" s="67"/>
      <c r="F13" s="33"/>
      <c r="G13" s="33"/>
      <c r="H13" s="33"/>
      <c r="I13" s="33"/>
      <c r="J13" s="33"/>
      <c r="K13" s="33"/>
      <c r="L13" s="33"/>
      <c r="M13" s="33"/>
      <c r="N13" s="33"/>
      <c r="O13" s="33"/>
      <c r="P13" s="33"/>
      <c r="Q13" s="66"/>
      <c r="R13" s="66"/>
      <c r="S13" s="66"/>
      <c r="T13" s="66"/>
      <c r="U13" s="66"/>
      <c r="V13" s="66"/>
      <c r="W13" s="66"/>
      <c r="X13" s="66"/>
      <c r="Y13" s="66"/>
      <c r="Z13" s="66"/>
      <c r="AA13" s="66"/>
      <c r="AB13" s="66"/>
      <c r="AC13" s="66"/>
      <c r="AD13" s="65"/>
      <c r="AE13" s="65"/>
      <c r="AF13" s="65"/>
      <c r="AG13" s="65"/>
      <c r="AH13" s="65"/>
      <c r="AI13" s="65"/>
      <c r="AT13" s="156" t="str">
        <f t="array" ref="AT13">IFERROR(INDEX($B$9:$B$58, MATCH(0,IF(ISBLANK($B$9:$B$58),1,COUNTIF($B$61:B65, $B$9:$B$58)), 0)),"")</f>
        <v/>
      </c>
      <c r="AX13" s="156" t="str">
        <f t="array" ref="AX13">IFERROR(INDEX($B$171:$B$220,SMALL(IF($R$171:$R$220="Yes",ROW($B$171:$B$220)-ROW($B$171)+1),ROWS(B$171:B175))),"")</f>
        <v/>
      </c>
    </row>
    <row r="14" spans="1:52" x14ac:dyDescent="0.3">
      <c r="A14" s="193">
        <v>6</v>
      </c>
      <c r="B14" s="64"/>
      <c r="C14" s="65"/>
      <c r="D14" s="65"/>
      <c r="E14" s="67"/>
      <c r="F14" s="33"/>
      <c r="G14" s="33"/>
      <c r="H14" s="33"/>
      <c r="I14" s="33"/>
      <c r="J14" s="33"/>
      <c r="K14" s="33"/>
      <c r="L14" s="33"/>
      <c r="M14" s="33"/>
      <c r="N14" s="33"/>
      <c r="O14" s="33"/>
      <c r="P14" s="33"/>
      <c r="Q14" s="66"/>
      <c r="R14" s="66"/>
      <c r="S14" s="66"/>
      <c r="T14" s="66"/>
      <c r="U14" s="66"/>
      <c r="V14" s="66"/>
      <c r="W14" s="66"/>
      <c r="X14" s="66"/>
      <c r="Y14" s="66"/>
      <c r="Z14" s="66"/>
      <c r="AA14" s="66"/>
      <c r="AB14" s="66"/>
      <c r="AC14" s="66"/>
      <c r="AD14" s="65"/>
      <c r="AE14" s="65"/>
      <c r="AF14" s="65"/>
      <c r="AG14" s="65"/>
      <c r="AH14" s="65"/>
      <c r="AI14" s="65"/>
      <c r="AT14" s="156" t="str">
        <f t="array" ref="AT14">IFERROR(INDEX($B$9:$B$58, MATCH(0,IF(ISBLANK($B$9:$B$58),1,COUNTIF($B$61:B66, $B$9:$B$58)), 0)),"")</f>
        <v/>
      </c>
      <c r="AX14" s="156" t="str">
        <f t="array" ref="AX14">IFERROR(INDEX($B$171:$B$220,SMALL(IF($R$171:$R$220="Yes",ROW($B$171:$B$220)-ROW($B$171)+1),ROWS(B$171:B176))),"")</f>
        <v/>
      </c>
    </row>
    <row r="15" spans="1:52" x14ac:dyDescent="0.3">
      <c r="A15" s="193">
        <v>7</v>
      </c>
      <c r="B15" s="64"/>
      <c r="C15" s="65"/>
      <c r="D15" s="65"/>
      <c r="E15" s="67"/>
      <c r="F15" s="33"/>
      <c r="G15" s="33"/>
      <c r="H15" s="33"/>
      <c r="I15" s="33"/>
      <c r="J15" s="33"/>
      <c r="K15" s="33"/>
      <c r="L15" s="33"/>
      <c r="M15" s="33"/>
      <c r="N15" s="33"/>
      <c r="O15" s="33"/>
      <c r="P15" s="33"/>
      <c r="Q15" s="66"/>
      <c r="R15" s="66"/>
      <c r="S15" s="66"/>
      <c r="T15" s="66"/>
      <c r="U15" s="66"/>
      <c r="V15" s="66"/>
      <c r="W15" s="66"/>
      <c r="X15" s="66"/>
      <c r="Y15" s="66"/>
      <c r="Z15" s="66"/>
      <c r="AA15" s="66"/>
      <c r="AB15" s="66"/>
      <c r="AC15" s="66"/>
      <c r="AD15" s="65"/>
      <c r="AE15" s="65"/>
      <c r="AF15" s="65"/>
      <c r="AG15" s="65"/>
      <c r="AH15" s="65"/>
      <c r="AI15" s="65"/>
      <c r="AT15" s="156" t="str">
        <f t="array" ref="AT15">IFERROR(INDEX($B$9:$B$58, MATCH(0,IF(ISBLANK($B$9:$B$58),1,COUNTIF($B$61:B67, $B$9:$B$58)), 0)),"")</f>
        <v/>
      </c>
      <c r="AX15" s="156" t="str">
        <f t="array" ref="AX15">IFERROR(INDEX($B$171:$B$220,SMALL(IF($R$171:$R$220="Yes",ROW($B$171:$B$220)-ROW($B$171)+1),ROWS(B$171:B177))),"")</f>
        <v/>
      </c>
    </row>
    <row r="16" spans="1:52" x14ac:dyDescent="0.3">
      <c r="A16" s="193">
        <v>8</v>
      </c>
      <c r="B16" s="64"/>
      <c r="C16" s="65"/>
      <c r="D16" s="65"/>
      <c r="E16" s="67"/>
      <c r="F16" s="33"/>
      <c r="G16" s="33"/>
      <c r="H16" s="33"/>
      <c r="I16" s="33"/>
      <c r="J16" s="33"/>
      <c r="K16" s="33"/>
      <c r="L16" s="33"/>
      <c r="M16" s="33"/>
      <c r="N16" s="33"/>
      <c r="O16" s="33"/>
      <c r="P16" s="33"/>
      <c r="Q16" s="66"/>
      <c r="R16" s="66"/>
      <c r="S16" s="66"/>
      <c r="T16" s="66"/>
      <c r="U16" s="66"/>
      <c r="V16" s="66"/>
      <c r="W16" s="66"/>
      <c r="X16" s="66"/>
      <c r="Y16" s="66"/>
      <c r="Z16" s="66"/>
      <c r="AA16" s="66"/>
      <c r="AB16" s="66"/>
      <c r="AC16" s="66"/>
      <c r="AD16" s="65"/>
      <c r="AE16" s="65"/>
      <c r="AF16" s="65"/>
      <c r="AG16" s="65"/>
      <c r="AH16" s="65"/>
      <c r="AI16" s="65"/>
      <c r="AT16" s="156" t="str">
        <f t="array" ref="AT16">IFERROR(INDEX($B$9:$B$58, MATCH(0,IF(ISBLANK($B$9:$B$58),1,COUNTIF($B$61:B68, $B$9:$B$58)), 0)),"")</f>
        <v/>
      </c>
      <c r="AX16" s="156" t="str">
        <f t="array" ref="AX16">IFERROR(INDEX($B$171:$B$220,SMALL(IF($R$171:$R$220="Yes",ROW($B$171:$B$220)-ROW($B$171)+1),ROWS(B$171:B178))),"")</f>
        <v/>
      </c>
    </row>
    <row r="17" spans="1:50" x14ac:dyDescent="0.3">
      <c r="A17" s="193">
        <v>9</v>
      </c>
      <c r="B17" s="64"/>
      <c r="C17" s="65"/>
      <c r="D17" s="65"/>
      <c r="E17" s="67"/>
      <c r="F17" s="33"/>
      <c r="G17" s="33"/>
      <c r="H17" s="33"/>
      <c r="I17" s="33"/>
      <c r="J17" s="33"/>
      <c r="K17" s="33"/>
      <c r="L17" s="33"/>
      <c r="M17" s="33"/>
      <c r="N17" s="33"/>
      <c r="O17" s="33"/>
      <c r="P17" s="33"/>
      <c r="Q17" s="66"/>
      <c r="R17" s="66"/>
      <c r="S17" s="66"/>
      <c r="T17" s="66"/>
      <c r="U17" s="66"/>
      <c r="V17" s="66"/>
      <c r="W17" s="66"/>
      <c r="X17" s="66"/>
      <c r="Y17" s="66"/>
      <c r="Z17" s="66"/>
      <c r="AA17" s="66"/>
      <c r="AB17" s="66"/>
      <c r="AC17" s="66"/>
      <c r="AD17" s="65"/>
      <c r="AE17" s="65"/>
      <c r="AF17" s="65"/>
      <c r="AG17" s="65"/>
      <c r="AH17" s="65"/>
      <c r="AI17" s="65"/>
      <c r="AT17" s="156" t="str">
        <f t="array" ref="AT17">IFERROR(INDEX($B$9:$B$58, MATCH(0,IF(ISBLANK($B$9:$B$58),1,COUNTIF($B$61:B69, $B$9:$B$58)), 0)),"")</f>
        <v/>
      </c>
      <c r="AX17" s="156" t="str">
        <f t="array" ref="AX17">IFERROR(INDEX($B$171:$B$220,SMALL(IF($R$171:$R$220="Yes",ROW($B$171:$B$220)-ROW($B$171)+1),ROWS(B$171:B179))),"")</f>
        <v/>
      </c>
    </row>
    <row r="18" spans="1:50" x14ac:dyDescent="0.3">
      <c r="A18" s="193">
        <v>10</v>
      </c>
      <c r="B18" s="64"/>
      <c r="C18" s="65"/>
      <c r="D18" s="65"/>
      <c r="E18" s="67"/>
      <c r="F18" s="33"/>
      <c r="G18" s="33"/>
      <c r="H18" s="33"/>
      <c r="I18" s="33"/>
      <c r="J18" s="33"/>
      <c r="K18" s="33"/>
      <c r="L18" s="33"/>
      <c r="M18" s="33"/>
      <c r="N18" s="33"/>
      <c r="O18" s="33"/>
      <c r="P18" s="33"/>
      <c r="Q18" s="66"/>
      <c r="R18" s="66"/>
      <c r="S18" s="66"/>
      <c r="T18" s="66"/>
      <c r="U18" s="66"/>
      <c r="V18" s="66"/>
      <c r="W18" s="66"/>
      <c r="X18" s="66"/>
      <c r="Y18" s="66"/>
      <c r="Z18" s="66"/>
      <c r="AA18" s="66"/>
      <c r="AB18" s="66"/>
      <c r="AC18" s="66"/>
      <c r="AD18" s="65"/>
      <c r="AE18" s="65"/>
      <c r="AF18" s="65"/>
      <c r="AG18" s="65"/>
      <c r="AH18" s="65"/>
      <c r="AI18" s="65"/>
      <c r="AT18" s="156" t="str">
        <f t="array" ref="AT18">IFERROR(INDEX($B$9:$B$58, MATCH(0,IF(ISBLANK($B$9:$B$58),1,COUNTIF($B$61:B70, $B$9:$B$58)), 0)),"")</f>
        <v/>
      </c>
      <c r="AX18" s="156" t="str">
        <f t="array" ref="AX18">IFERROR(INDEX($B$171:$B$220,SMALL(IF($R$171:$R$220="Yes",ROW($B$171:$B$220)-ROW($B$171)+1),ROWS(B$171:B180))),"")</f>
        <v/>
      </c>
    </row>
    <row r="19" spans="1:50" x14ac:dyDescent="0.3">
      <c r="A19" s="193">
        <v>11</v>
      </c>
      <c r="B19" s="64"/>
      <c r="C19" s="65"/>
      <c r="D19" s="65"/>
      <c r="E19" s="67"/>
      <c r="F19" s="33"/>
      <c r="G19" s="33"/>
      <c r="H19" s="33"/>
      <c r="I19" s="33"/>
      <c r="J19" s="33"/>
      <c r="K19" s="33"/>
      <c r="L19" s="33"/>
      <c r="M19" s="33"/>
      <c r="N19" s="33"/>
      <c r="O19" s="33"/>
      <c r="P19" s="33"/>
      <c r="Q19" s="66"/>
      <c r="R19" s="66"/>
      <c r="S19" s="66"/>
      <c r="T19" s="66"/>
      <c r="U19" s="66"/>
      <c r="V19" s="66"/>
      <c r="W19" s="66"/>
      <c r="X19" s="66"/>
      <c r="Y19" s="66"/>
      <c r="Z19" s="66"/>
      <c r="AA19" s="66"/>
      <c r="AB19" s="66"/>
      <c r="AC19" s="66"/>
      <c r="AD19" s="65"/>
      <c r="AE19" s="65"/>
      <c r="AF19" s="65"/>
      <c r="AG19" s="65"/>
      <c r="AH19" s="65"/>
      <c r="AI19" s="65"/>
      <c r="AT19" s="156" t="str">
        <f t="array" ref="AT19">IFERROR(INDEX($B$9:$B$58, MATCH(0,IF(ISBLANK($B$9:$B$58),1,COUNTIF($B$61:B71, $B$9:$B$58)), 0)),"")</f>
        <v/>
      </c>
      <c r="AX19" s="156" t="str">
        <f t="array" ref="AX19">IFERROR(INDEX($B$171:$B$220,SMALL(IF($R$171:$R$220="Yes",ROW($B$171:$B$220)-ROW($B$171)+1),ROWS(B$171:B181))),"")</f>
        <v/>
      </c>
    </row>
    <row r="20" spans="1:50" x14ac:dyDescent="0.3">
      <c r="A20" s="193">
        <v>12</v>
      </c>
      <c r="B20" s="64"/>
      <c r="C20" s="65"/>
      <c r="D20" s="65"/>
      <c r="E20" s="67"/>
      <c r="F20" s="33"/>
      <c r="G20" s="33"/>
      <c r="H20" s="33"/>
      <c r="I20" s="33"/>
      <c r="J20" s="33"/>
      <c r="K20" s="33"/>
      <c r="L20" s="33"/>
      <c r="M20" s="33"/>
      <c r="N20" s="33"/>
      <c r="O20" s="33"/>
      <c r="P20" s="33"/>
      <c r="Q20" s="66"/>
      <c r="R20" s="66"/>
      <c r="S20" s="66"/>
      <c r="T20" s="66"/>
      <c r="U20" s="66"/>
      <c r="V20" s="66"/>
      <c r="W20" s="66"/>
      <c r="X20" s="66"/>
      <c r="Y20" s="66"/>
      <c r="Z20" s="66"/>
      <c r="AA20" s="66"/>
      <c r="AB20" s="66"/>
      <c r="AC20" s="66"/>
      <c r="AD20" s="65"/>
      <c r="AE20" s="65"/>
      <c r="AF20" s="65"/>
      <c r="AG20" s="65"/>
      <c r="AH20" s="65"/>
      <c r="AI20" s="65"/>
      <c r="AT20" s="156" t="str">
        <f t="array" ref="AT20">IFERROR(INDEX($B$9:$B$58, MATCH(0,IF(ISBLANK($B$9:$B$58),1,COUNTIF($B$61:B72, $B$9:$B$58)), 0)),"")</f>
        <v/>
      </c>
      <c r="AX20" s="156" t="str">
        <f t="array" ref="AX20">IFERROR(INDEX($B$171:$B$220,SMALL(IF($R$171:$R$220="Yes",ROW($B$171:$B$220)-ROW($B$171)+1),ROWS(B$171:B182))),"")</f>
        <v/>
      </c>
    </row>
    <row r="21" spans="1:50" x14ac:dyDescent="0.3">
      <c r="A21" s="193">
        <v>13</v>
      </c>
      <c r="B21" s="64"/>
      <c r="C21" s="65"/>
      <c r="D21" s="65"/>
      <c r="E21" s="67"/>
      <c r="F21" s="33"/>
      <c r="G21" s="33"/>
      <c r="H21" s="33"/>
      <c r="I21" s="33"/>
      <c r="J21" s="33"/>
      <c r="K21" s="33"/>
      <c r="L21" s="33"/>
      <c r="M21" s="33"/>
      <c r="N21" s="33"/>
      <c r="O21" s="33"/>
      <c r="P21" s="33"/>
      <c r="Q21" s="66"/>
      <c r="R21" s="66"/>
      <c r="S21" s="66"/>
      <c r="T21" s="66"/>
      <c r="U21" s="66"/>
      <c r="V21" s="66"/>
      <c r="W21" s="66"/>
      <c r="X21" s="66"/>
      <c r="Y21" s="66"/>
      <c r="Z21" s="66"/>
      <c r="AA21" s="66"/>
      <c r="AB21" s="66"/>
      <c r="AC21" s="66"/>
      <c r="AD21" s="65"/>
      <c r="AE21" s="65"/>
      <c r="AF21" s="65"/>
      <c r="AG21" s="65"/>
      <c r="AH21" s="65"/>
      <c r="AI21" s="65"/>
      <c r="AT21" s="156" t="str">
        <f t="array" ref="AT21">IFERROR(INDEX($B$9:$B$58, MATCH(0,IF(ISBLANK($B$9:$B$58),1,COUNTIF($B$61:B73, $B$9:$B$58)), 0)),"")</f>
        <v/>
      </c>
      <c r="AX21" s="156" t="str">
        <f t="array" ref="AX21">IFERROR(INDEX($B$171:$B$220,SMALL(IF($R$171:$R$220="Yes",ROW($B$171:$B$220)-ROW($B$171)+1),ROWS(B$171:B183))),"")</f>
        <v/>
      </c>
    </row>
    <row r="22" spans="1:50" x14ac:dyDescent="0.3">
      <c r="A22" s="193">
        <v>14</v>
      </c>
      <c r="B22" s="64"/>
      <c r="C22" s="65"/>
      <c r="D22" s="65"/>
      <c r="E22" s="67"/>
      <c r="F22" s="33"/>
      <c r="G22" s="33"/>
      <c r="H22" s="33"/>
      <c r="I22" s="33"/>
      <c r="J22" s="33"/>
      <c r="K22" s="33"/>
      <c r="L22" s="33"/>
      <c r="M22" s="33"/>
      <c r="N22" s="33"/>
      <c r="O22" s="33"/>
      <c r="P22" s="33"/>
      <c r="Q22" s="66"/>
      <c r="R22" s="66"/>
      <c r="S22" s="66"/>
      <c r="T22" s="66"/>
      <c r="U22" s="66"/>
      <c r="V22" s="66"/>
      <c r="W22" s="66"/>
      <c r="X22" s="66"/>
      <c r="Y22" s="66"/>
      <c r="Z22" s="66"/>
      <c r="AA22" s="66"/>
      <c r="AB22" s="66"/>
      <c r="AC22" s="66"/>
      <c r="AD22" s="65"/>
      <c r="AE22" s="65"/>
      <c r="AF22" s="65"/>
      <c r="AG22" s="65"/>
      <c r="AH22" s="65"/>
      <c r="AI22" s="65"/>
      <c r="AT22" s="156" t="str">
        <f t="array" ref="AT22">IFERROR(INDEX($B$9:$B$58, MATCH(0,IF(ISBLANK($B$9:$B$58),1,COUNTIF($B$61:B74, $B$9:$B$58)), 0)),"")</f>
        <v/>
      </c>
      <c r="AX22" s="156" t="str">
        <f t="array" ref="AX22">IFERROR(INDEX($B$171:$B$220,SMALL(IF($R$171:$R$220="Yes",ROW($B$171:$B$220)-ROW($B$171)+1),ROWS(B$171:B184))),"")</f>
        <v/>
      </c>
    </row>
    <row r="23" spans="1:50" x14ac:dyDescent="0.3">
      <c r="A23" s="193">
        <v>15</v>
      </c>
      <c r="B23" s="64"/>
      <c r="C23" s="65"/>
      <c r="D23" s="65"/>
      <c r="E23" s="67"/>
      <c r="F23" s="33"/>
      <c r="G23" s="33"/>
      <c r="H23" s="33"/>
      <c r="I23" s="33"/>
      <c r="J23" s="33"/>
      <c r="K23" s="33"/>
      <c r="L23" s="33"/>
      <c r="M23" s="33"/>
      <c r="N23" s="33"/>
      <c r="O23" s="33"/>
      <c r="P23" s="33"/>
      <c r="Q23" s="66"/>
      <c r="R23" s="66"/>
      <c r="S23" s="66"/>
      <c r="T23" s="66"/>
      <c r="U23" s="66"/>
      <c r="V23" s="66"/>
      <c r="W23" s="66"/>
      <c r="X23" s="66"/>
      <c r="Y23" s="66"/>
      <c r="Z23" s="66"/>
      <c r="AA23" s="66"/>
      <c r="AB23" s="66"/>
      <c r="AC23" s="66"/>
      <c r="AD23" s="65"/>
      <c r="AE23" s="65"/>
      <c r="AF23" s="65"/>
      <c r="AG23" s="65"/>
      <c r="AH23" s="65"/>
      <c r="AI23" s="65"/>
      <c r="AT23" s="156" t="str">
        <f t="array" ref="AT23">IFERROR(INDEX($B$9:$B$58, MATCH(0,IF(ISBLANK($B$9:$B$58),1,COUNTIF($B$61:B75, $B$9:$B$58)), 0)),"")</f>
        <v/>
      </c>
      <c r="AX23" s="156" t="str">
        <f t="array" ref="AX23">IFERROR(INDEX($B$171:$B$220,SMALL(IF($R$171:$R$220="Yes",ROW($B$171:$B$220)-ROW($B$171)+1),ROWS(B$171:B185))),"")</f>
        <v/>
      </c>
    </row>
    <row r="24" spans="1:50" x14ac:dyDescent="0.3">
      <c r="A24" s="193">
        <v>16</v>
      </c>
      <c r="B24" s="64"/>
      <c r="C24" s="65"/>
      <c r="D24" s="65"/>
      <c r="E24" s="67"/>
      <c r="F24" s="33"/>
      <c r="G24" s="33"/>
      <c r="H24" s="33"/>
      <c r="I24" s="33"/>
      <c r="J24" s="33"/>
      <c r="K24" s="33"/>
      <c r="L24" s="33"/>
      <c r="M24" s="33"/>
      <c r="N24" s="33"/>
      <c r="O24" s="33"/>
      <c r="P24" s="33"/>
      <c r="Q24" s="66"/>
      <c r="R24" s="66"/>
      <c r="S24" s="66"/>
      <c r="T24" s="66"/>
      <c r="U24" s="66"/>
      <c r="V24" s="66"/>
      <c r="W24" s="66"/>
      <c r="X24" s="66"/>
      <c r="Y24" s="66"/>
      <c r="Z24" s="66"/>
      <c r="AA24" s="66"/>
      <c r="AB24" s="66"/>
      <c r="AC24" s="66"/>
      <c r="AD24" s="65"/>
      <c r="AE24" s="65"/>
      <c r="AF24" s="65"/>
      <c r="AG24" s="65"/>
      <c r="AH24" s="65"/>
      <c r="AI24" s="65"/>
      <c r="AT24" s="156" t="str">
        <f t="array" ref="AT24">IFERROR(INDEX($B$9:$B$58, MATCH(0,IF(ISBLANK($B$9:$B$58),1,COUNTIF($B$61:B76, $B$9:$B$58)), 0)),"")</f>
        <v/>
      </c>
      <c r="AX24" s="156" t="str">
        <f t="array" ref="AX24">IFERROR(INDEX($B$171:$B$220,SMALL(IF($R$171:$R$220="Yes",ROW($B$171:$B$220)-ROW($B$171)+1),ROWS(B$171:B186))),"")</f>
        <v/>
      </c>
    </row>
    <row r="25" spans="1:50" x14ac:dyDescent="0.3">
      <c r="A25" s="193">
        <v>17</v>
      </c>
      <c r="B25" s="64"/>
      <c r="C25" s="65"/>
      <c r="D25" s="65"/>
      <c r="E25" s="67"/>
      <c r="F25" s="33"/>
      <c r="G25" s="33"/>
      <c r="H25" s="33"/>
      <c r="I25" s="33"/>
      <c r="J25" s="33"/>
      <c r="K25" s="33"/>
      <c r="L25" s="33"/>
      <c r="M25" s="33"/>
      <c r="N25" s="33"/>
      <c r="O25" s="33"/>
      <c r="P25" s="33"/>
      <c r="Q25" s="66"/>
      <c r="R25" s="66"/>
      <c r="S25" s="66"/>
      <c r="T25" s="66"/>
      <c r="U25" s="66"/>
      <c r="V25" s="66"/>
      <c r="W25" s="66"/>
      <c r="X25" s="66"/>
      <c r="Y25" s="66"/>
      <c r="Z25" s="66"/>
      <c r="AA25" s="66"/>
      <c r="AB25" s="66"/>
      <c r="AC25" s="66"/>
      <c r="AD25" s="65"/>
      <c r="AE25" s="65"/>
      <c r="AF25" s="65"/>
      <c r="AG25" s="65"/>
      <c r="AH25" s="65"/>
      <c r="AI25" s="65"/>
      <c r="AT25" s="156" t="str">
        <f t="array" ref="AT25">IFERROR(INDEX($B$9:$B$58, MATCH(0,IF(ISBLANK($B$9:$B$58),1,COUNTIF($B$61:B77, $B$9:$B$58)), 0)),"")</f>
        <v/>
      </c>
      <c r="AX25" s="156" t="str">
        <f t="array" ref="AX25">IFERROR(INDEX($B$171:$B$220,SMALL(IF($R$171:$R$220="Yes",ROW($B$171:$B$220)-ROW($B$171)+1),ROWS(B$171:B187))),"")</f>
        <v/>
      </c>
    </row>
    <row r="26" spans="1:50" x14ac:dyDescent="0.3">
      <c r="A26" s="193">
        <v>18</v>
      </c>
      <c r="B26" s="64"/>
      <c r="C26" s="65"/>
      <c r="D26" s="65"/>
      <c r="E26" s="67"/>
      <c r="F26" s="33"/>
      <c r="G26" s="33"/>
      <c r="H26" s="33"/>
      <c r="I26" s="33"/>
      <c r="J26" s="33"/>
      <c r="K26" s="33"/>
      <c r="L26" s="33"/>
      <c r="M26" s="33"/>
      <c r="N26" s="33"/>
      <c r="O26" s="33"/>
      <c r="P26" s="33"/>
      <c r="Q26" s="66"/>
      <c r="R26" s="66"/>
      <c r="S26" s="66"/>
      <c r="T26" s="66"/>
      <c r="U26" s="66"/>
      <c r="V26" s="66"/>
      <c r="W26" s="66"/>
      <c r="X26" s="66"/>
      <c r="Y26" s="66"/>
      <c r="Z26" s="66"/>
      <c r="AA26" s="66"/>
      <c r="AB26" s="66"/>
      <c r="AC26" s="66"/>
      <c r="AD26" s="65"/>
      <c r="AE26" s="65"/>
      <c r="AF26" s="65"/>
      <c r="AG26" s="65"/>
      <c r="AH26" s="65"/>
      <c r="AI26" s="65"/>
      <c r="AT26" s="156" t="str">
        <f t="array" ref="AT26">IFERROR(INDEX($B$9:$B$58, MATCH(0,IF(ISBLANK($B$9:$B$58),1,COUNTIF($B$61:B78, $B$9:$B$58)), 0)),"")</f>
        <v/>
      </c>
      <c r="AX26" s="156" t="str">
        <f t="array" ref="AX26">IFERROR(INDEX($B$171:$B$220,SMALL(IF($R$171:$R$220="Yes",ROW($B$171:$B$220)-ROW($B$171)+1),ROWS(B$171:B188))),"")</f>
        <v/>
      </c>
    </row>
    <row r="27" spans="1:50" x14ac:dyDescent="0.3">
      <c r="A27" s="193">
        <v>19</v>
      </c>
      <c r="B27" s="64"/>
      <c r="C27" s="65"/>
      <c r="D27" s="65"/>
      <c r="E27" s="67"/>
      <c r="F27" s="33"/>
      <c r="G27" s="33"/>
      <c r="H27" s="33"/>
      <c r="I27" s="33"/>
      <c r="J27" s="33"/>
      <c r="K27" s="33"/>
      <c r="L27" s="33"/>
      <c r="M27" s="33"/>
      <c r="N27" s="33"/>
      <c r="O27" s="33"/>
      <c r="P27" s="33"/>
      <c r="Q27" s="66"/>
      <c r="R27" s="66"/>
      <c r="S27" s="66"/>
      <c r="T27" s="66"/>
      <c r="U27" s="66"/>
      <c r="V27" s="66"/>
      <c r="W27" s="66"/>
      <c r="X27" s="66"/>
      <c r="Y27" s="66"/>
      <c r="Z27" s="66"/>
      <c r="AA27" s="66"/>
      <c r="AB27" s="66"/>
      <c r="AC27" s="66"/>
      <c r="AD27" s="65"/>
      <c r="AE27" s="65"/>
      <c r="AF27" s="65"/>
      <c r="AG27" s="65"/>
      <c r="AH27" s="65"/>
      <c r="AI27" s="65"/>
      <c r="AT27" s="156" t="str">
        <f t="array" ref="AT27">IFERROR(INDEX($B$9:$B$58, MATCH(0,IF(ISBLANK($B$9:$B$58),1,COUNTIF($B$61:B79, $B$9:$B$58)), 0)),"")</f>
        <v/>
      </c>
      <c r="AX27" s="156" t="str">
        <f t="array" ref="AX27">IFERROR(INDEX($B$171:$B$220,SMALL(IF($R$171:$R$220="Yes",ROW($B$171:$B$220)-ROW($B$171)+1),ROWS(B$171:B189))),"")</f>
        <v/>
      </c>
    </row>
    <row r="28" spans="1:50" x14ac:dyDescent="0.3">
      <c r="A28" s="193">
        <v>20</v>
      </c>
      <c r="B28" s="64"/>
      <c r="C28" s="65"/>
      <c r="D28" s="65"/>
      <c r="E28" s="67"/>
      <c r="F28" s="33"/>
      <c r="G28" s="33"/>
      <c r="H28" s="33"/>
      <c r="I28" s="33"/>
      <c r="J28" s="33"/>
      <c r="K28" s="33"/>
      <c r="L28" s="33"/>
      <c r="M28" s="33"/>
      <c r="N28" s="33"/>
      <c r="O28" s="33"/>
      <c r="P28" s="33"/>
      <c r="Q28" s="66"/>
      <c r="R28" s="66"/>
      <c r="S28" s="66"/>
      <c r="T28" s="66"/>
      <c r="U28" s="66"/>
      <c r="V28" s="66"/>
      <c r="W28" s="66"/>
      <c r="X28" s="66"/>
      <c r="Y28" s="66"/>
      <c r="Z28" s="66"/>
      <c r="AA28" s="66"/>
      <c r="AB28" s="66"/>
      <c r="AC28" s="66"/>
      <c r="AD28" s="65"/>
      <c r="AE28" s="65"/>
      <c r="AF28" s="65"/>
      <c r="AG28" s="65"/>
      <c r="AH28" s="65"/>
      <c r="AI28" s="65"/>
      <c r="AT28" s="156" t="str">
        <f t="array" ref="AT28">IFERROR(INDEX($B$9:$B$58, MATCH(0,IF(ISBLANK($B$9:$B$58),1,COUNTIF($B$61:B80, $B$9:$B$58)), 0)),"")</f>
        <v/>
      </c>
      <c r="AX28" s="156" t="str">
        <f t="array" ref="AX28">IFERROR(INDEX($B$171:$B$220,SMALL(IF($R$171:$R$220="Yes",ROW($B$171:$B$220)-ROW($B$171)+1),ROWS(B$171:B190))),"")</f>
        <v/>
      </c>
    </row>
    <row r="29" spans="1:50" x14ac:dyDescent="0.3">
      <c r="A29" s="193">
        <v>21</v>
      </c>
      <c r="B29" s="64"/>
      <c r="C29" s="65"/>
      <c r="D29" s="65"/>
      <c r="E29" s="67"/>
      <c r="F29" s="33"/>
      <c r="G29" s="33"/>
      <c r="H29" s="33"/>
      <c r="I29" s="33"/>
      <c r="J29" s="33"/>
      <c r="K29" s="33"/>
      <c r="L29" s="33"/>
      <c r="M29" s="33"/>
      <c r="N29" s="33"/>
      <c r="O29" s="33"/>
      <c r="P29" s="33"/>
      <c r="Q29" s="66"/>
      <c r="R29" s="66"/>
      <c r="S29" s="66"/>
      <c r="T29" s="66"/>
      <c r="U29" s="66"/>
      <c r="V29" s="66"/>
      <c r="W29" s="66"/>
      <c r="X29" s="66"/>
      <c r="Y29" s="66"/>
      <c r="Z29" s="66"/>
      <c r="AA29" s="66"/>
      <c r="AB29" s="66"/>
      <c r="AC29" s="66"/>
      <c r="AD29" s="65"/>
      <c r="AE29" s="65"/>
      <c r="AF29" s="65"/>
      <c r="AG29" s="65"/>
      <c r="AH29" s="65"/>
      <c r="AI29" s="65"/>
      <c r="AT29" s="156" t="str">
        <f t="array" ref="AT29">IFERROR(INDEX($B$9:$B$58, MATCH(0,IF(ISBLANK($B$9:$B$58),1,COUNTIF($B$61:B81, $B$9:$B$58)), 0)),"")</f>
        <v/>
      </c>
      <c r="AX29" s="156" t="str">
        <f t="array" ref="AX29">IFERROR(INDEX($B$171:$B$220,SMALL(IF($R$171:$R$220="Yes",ROW($B$171:$B$220)-ROW($B$171)+1),ROWS(B$171:B191))),"")</f>
        <v/>
      </c>
    </row>
    <row r="30" spans="1:50" x14ac:dyDescent="0.3">
      <c r="A30" s="193">
        <v>22</v>
      </c>
      <c r="B30" s="64"/>
      <c r="C30" s="65"/>
      <c r="D30" s="65"/>
      <c r="E30" s="67"/>
      <c r="F30" s="33"/>
      <c r="G30" s="33"/>
      <c r="H30" s="33"/>
      <c r="I30" s="33"/>
      <c r="J30" s="33"/>
      <c r="K30" s="33"/>
      <c r="L30" s="33"/>
      <c r="M30" s="33"/>
      <c r="N30" s="33"/>
      <c r="O30" s="33"/>
      <c r="P30" s="33"/>
      <c r="Q30" s="66"/>
      <c r="R30" s="66"/>
      <c r="S30" s="66"/>
      <c r="T30" s="66"/>
      <c r="U30" s="66"/>
      <c r="V30" s="66"/>
      <c r="W30" s="66"/>
      <c r="X30" s="66"/>
      <c r="Y30" s="66"/>
      <c r="Z30" s="66"/>
      <c r="AA30" s="66"/>
      <c r="AB30" s="66"/>
      <c r="AC30" s="66"/>
      <c r="AD30" s="65"/>
      <c r="AE30" s="65"/>
      <c r="AF30" s="65"/>
      <c r="AG30" s="65"/>
      <c r="AH30" s="65"/>
      <c r="AI30" s="65"/>
      <c r="AT30" s="156" t="str">
        <f t="array" ref="AT30">IFERROR(INDEX($B$9:$B$58, MATCH(0,IF(ISBLANK($B$9:$B$58),1,COUNTIF($B$61:B82, $B$9:$B$58)), 0)),"")</f>
        <v/>
      </c>
      <c r="AX30" s="156" t="str">
        <f t="array" ref="AX30">IFERROR(INDEX($B$171:$B$220,SMALL(IF($R$171:$R$220="Yes",ROW($B$171:$B$220)-ROW($B$171)+1),ROWS(B$171:B192))),"")</f>
        <v/>
      </c>
    </row>
    <row r="31" spans="1:50" x14ac:dyDescent="0.3">
      <c r="A31" s="193">
        <v>23</v>
      </c>
      <c r="B31" s="64"/>
      <c r="C31" s="65"/>
      <c r="D31" s="65"/>
      <c r="E31" s="67"/>
      <c r="F31" s="33"/>
      <c r="G31" s="33"/>
      <c r="H31" s="33"/>
      <c r="I31" s="33"/>
      <c r="J31" s="33"/>
      <c r="K31" s="33"/>
      <c r="L31" s="33"/>
      <c r="M31" s="33"/>
      <c r="N31" s="33"/>
      <c r="O31" s="33"/>
      <c r="P31" s="33"/>
      <c r="Q31" s="66"/>
      <c r="R31" s="66"/>
      <c r="S31" s="66"/>
      <c r="T31" s="66"/>
      <c r="U31" s="66"/>
      <c r="V31" s="66"/>
      <c r="W31" s="66"/>
      <c r="X31" s="66"/>
      <c r="Y31" s="66"/>
      <c r="Z31" s="66"/>
      <c r="AA31" s="66"/>
      <c r="AB31" s="66"/>
      <c r="AC31" s="66"/>
      <c r="AD31" s="65"/>
      <c r="AE31" s="65"/>
      <c r="AF31" s="65"/>
      <c r="AG31" s="65"/>
      <c r="AH31" s="65"/>
      <c r="AI31" s="65"/>
      <c r="AT31" s="156" t="str">
        <f t="array" ref="AT31">IFERROR(INDEX($B$9:$B$58, MATCH(0,IF(ISBLANK($B$9:$B$58),1,COUNTIF($B$61:B83, $B$9:$B$58)), 0)),"")</f>
        <v/>
      </c>
      <c r="AX31" s="156" t="str">
        <f t="array" ref="AX31">IFERROR(INDEX($B$171:$B$220,SMALL(IF($R$171:$R$220="Yes",ROW($B$171:$B$220)-ROW($B$171)+1),ROWS(B$171:B193))),"")</f>
        <v/>
      </c>
    </row>
    <row r="32" spans="1:50" x14ac:dyDescent="0.3">
      <c r="A32" s="193">
        <v>24</v>
      </c>
      <c r="B32" s="64"/>
      <c r="C32" s="65"/>
      <c r="D32" s="65"/>
      <c r="E32" s="67"/>
      <c r="F32" s="33"/>
      <c r="G32" s="33"/>
      <c r="H32" s="33"/>
      <c r="I32" s="33"/>
      <c r="J32" s="33"/>
      <c r="K32" s="33"/>
      <c r="L32" s="33"/>
      <c r="M32" s="33"/>
      <c r="N32" s="33"/>
      <c r="O32" s="33"/>
      <c r="P32" s="33"/>
      <c r="Q32" s="66"/>
      <c r="R32" s="66"/>
      <c r="S32" s="66"/>
      <c r="T32" s="66"/>
      <c r="U32" s="66"/>
      <c r="V32" s="66"/>
      <c r="W32" s="66"/>
      <c r="X32" s="66"/>
      <c r="Y32" s="66"/>
      <c r="Z32" s="66"/>
      <c r="AA32" s="66"/>
      <c r="AB32" s="66"/>
      <c r="AC32" s="66"/>
      <c r="AD32" s="65"/>
      <c r="AE32" s="65"/>
      <c r="AF32" s="65"/>
      <c r="AG32" s="65"/>
      <c r="AH32" s="65"/>
      <c r="AI32" s="65"/>
      <c r="AT32" s="156" t="str">
        <f t="array" ref="AT32">IFERROR(INDEX($B$9:$B$58, MATCH(0,IF(ISBLANK($B$9:$B$58),1,COUNTIF($B$61:B84, $B$9:$B$58)), 0)),"")</f>
        <v/>
      </c>
      <c r="AX32" s="156" t="str">
        <f t="array" ref="AX32">IFERROR(INDEX($B$171:$B$220,SMALL(IF($R$171:$R$220="Yes",ROW($B$171:$B$220)-ROW($B$171)+1),ROWS(B$171:B194))),"")</f>
        <v/>
      </c>
    </row>
    <row r="33" spans="1:50" x14ac:dyDescent="0.3">
      <c r="A33" s="193">
        <v>25</v>
      </c>
      <c r="B33" s="64"/>
      <c r="C33" s="65"/>
      <c r="D33" s="65"/>
      <c r="E33" s="67"/>
      <c r="F33" s="33"/>
      <c r="G33" s="33"/>
      <c r="H33" s="33"/>
      <c r="I33" s="33"/>
      <c r="J33" s="33"/>
      <c r="K33" s="33"/>
      <c r="L33" s="33"/>
      <c r="M33" s="33"/>
      <c r="N33" s="33"/>
      <c r="O33" s="33"/>
      <c r="P33" s="33"/>
      <c r="Q33" s="66"/>
      <c r="R33" s="66"/>
      <c r="S33" s="66"/>
      <c r="T33" s="66"/>
      <c r="U33" s="66"/>
      <c r="V33" s="66"/>
      <c r="W33" s="66"/>
      <c r="X33" s="66"/>
      <c r="Y33" s="66"/>
      <c r="Z33" s="66"/>
      <c r="AA33" s="66"/>
      <c r="AB33" s="66"/>
      <c r="AC33" s="66"/>
      <c r="AD33" s="65"/>
      <c r="AE33" s="65"/>
      <c r="AF33" s="65"/>
      <c r="AG33" s="65"/>
      <c r="AH33" s="65"/>
      <c r="AI33" s="65"/>
      <c r="AT33" s="156" t="str">
        <f t="array" ref="AT33">IFERROR(INDEX($B$9:$B$58, MATCH(0,IF(ISBLANK($B$9:$B$58),1,COUNTIF($B$61:B85, $B$9:$B$58)), 0)),"")</f>
        <v/>
      </c>
      <c r="AX33" s="156" t="str">
        <f t="array" ref="AX33">IFERROR(INDEX($B$171:$B$220,SMALL(IF($R$171:$R$220="Yes",ROW($B$171:$B$220)-ROW($B$171)+1),ROWS(B$171:B195))),"")</f>
        <v/>
      </c>
    </row>
    <row r="34" spans="1:50" x14ac:dyDescent="0.3">
      <c r="A34" s="193">
        <v>26</v>
      </c>
      <c r="B34" s="64"/>
      <c r="C34" s="65"/>
      <c r="D34" s="65"/>
      <c r="E34" s="67"/>
      <c r="F34" s="33"/>
      <c r="G34" s="33"/>
      <c r="H34" s="33"/>
      <c r="I34" s="33"/>
      <c r="J34" s="33"/>
      <c r="K34" s="33"/>
      <c r="L34" s="33"/>
      <c r="M34" s="33"/>
      <c r="N34" s="33"/>
      <c r="O34" s="33"/>
      <c r="P34" s="33"/>
      <c r="Q34" s="66"/>
      <c r="R34" s="66"/>
      <c r="S34" s="66"/>
      <c r="T34" s="66"/>
      <c r="U34" s="66"/>
      <c r="V34" s="66"/>
      <c r="W34" s="66"/>
      <c r="X34" s="66"/>
      <c r="Y34" s="66"/>
      <c r="Z34" s="66"/>
      <c r="AA34" s="66"/>
      <c r="AB34" s="66"/>
      <c r="AC34" s="66"/>
      <c r="AD34" s="65"/>
      <c r="AE34" s="65"/>
      <c r="AF34" s="65"/>
      <c r="AG34" s="65"/>
      <c r="AH34" s="65"/>
      <c r="AI34" s="65"/>
      <c r="AT34" s="156" t="str">
        <f t="array" ref="AT34">IFERROR(INDEX($B$9:$B$58, MATCH(0,IF(ISBLANK($B$9:$B$58),1,COUNTIF($B$61:B86, $B$9:$B$58)), 0)),"")</f>
        <v/>
      </c>
      <c r="AX34" s="156" t="str">
        <f t="array" ref="AX34">IFERROR(INDEX($B$171:$B$220,SMALL(IF($R$171:$R$220="Yes",ROW($B$171:$B$220)-ROW($B$171)+1),ROWS(B$171:B196))),"")</f>
        <v/>
      </c>
    </row>
    <row r="35" spans="1:50" x14ac:dyDescent="0.3">
      <c r="A35" s="193">
        <v>27</v>
      </c>
      <c r="B35" s="64"/>
      <c r="C35" s="65"/>
      <c r="D35" s="65"/>
      <c r="E35" s="67"/>
      <c r="F35" s="33"/>
      <c r="G35" s="33"/>
      <c r="H35" s="33"/>
      <c r="I35" s="33"/>
      <c r="J35" s="33"/>
      <c r="K35" s="33"/>
      <c r="L35" s="33"/>
      <c r="M35" s="33"/>
      <c r="N35" s="33"/>
      <c r="O35" s="33"/>
      <c r="P35" s="33"/>
      <c r="Q35" s="66"/>
      <c r="R35" s="66"/>
      <c r="S35" s="66"/>
      <c r="T35" s="66"/>
      <c r="U35" s="66"/>
      <c r="V35" s="66"/>
      <c r="W35" s="66"/>
      <c r="X35" s="66"/>
      <c r="Y35" s="66"/>
      <c r="Z35" s="66"/>
      <c r="AA35" s="66"/>
      <c r="AB35" s="66"/>
      <c r="AC35" s="66"/>
      <c r="AD35" s="65"/>
      <c r="AE35" s="65"/>
      <c r="AF35" s="65"/>
      <c r="AG35" s="65"/>
      <c r="AH35" s="65"/>
      <c r="AI35" s="65"/>
      <c r="AT35" s="156" t="str">
        <f t="array" ref="AT35">IFERROR(INDEX($B$9:$B$58, MATCH(0,IF(ISBLANK($B$9:$B$58),1,COUNTIF($B$61:B87, $B$9:$B$58)), 0)),"")</f>
        <v/>
      </c>
      <c r="AX35" s="156" t="str">
        <f t="array" ref="AX35">IFERROR(INDEX($B$171:$B$220,SMALL(IF($R$171:$R$220="Yes",ROW($B$171:$B$220)-ROW($B$171)+1),ROWS(B$171:B197))),"")</f>
        <v/>
      </c>
    </row>
    <row r="36" spans="1:50" x14ac:dyDescent="0.3">
      <c r="A36" s="193">
        <v>28</v>
      </c>
      <c r="B36" s="64"/>
      <c r="C36" s="65"/>
      <c r="D36" s="65"/>
      <c r="E36" s="67"/>
      <c r="F36" s="33"/>
      <c r="G36" s="33"/>
      <c r="H36" s="33"/>
      <c r="I36" s="33"/>
      <c r="J36" s="33"/>
      <c r="K36" s="33"/>
      <c r="L36" s="33"/>
      <c r="M36" s="33"/>
      <c r="N36" s="33"/>
      <c r="O36" s="33"/>
      <c r="P36" s="33"/>
      <c r="Q36" s="66"/>
      <c r="R36" s="66"/>
      <c r="S36" s="66"/>
      <c r="T36" s="66"/>
      <c r="U36" s="66"/>
      <c r="V36" s="66"/>
      <c r="W36" s="66"/>
      <c r="X36" s="66"/>
      <c r="Y36" s="66"/>
      <c r="Z36" s="66"/>
      <c r="AA36" s="66"/>
      <c r="AB36" s="66"/>
      <c r="AC36" s="66"/>
      <c r="AD36" s="65"/>
      <c r="AE36" s="65"/>
      <c r="AF36" s="65"/>
      <c r="AG36" s="65"/>
      <c r="AH36" s="65"/>
      <c r="AI36" s="65"/>
      <c r="AT36" s="156" t="str">
        <f t="array" ref="AT36">IFERROR(INDEX($B$9:$B$58, MATCH(0,IF(ISBLANK($B$9:$B$58),1,COUNTIF($B$61:B88, $B$9:$B$58)), 0)),"")</f>
        <v/>
      </c>
      <c r="AX36" s="156" t="str">
        <f t="array" ref="AX36">IFERROR(INDEX($B$171:$B$220,SMALL(IF($R$171:$R$220="Yes",ROW($B$171:$B$220)-ROW($B$171)+1),ROWS(B$171:B198))),"")</f>
        <v/>
      </c>
    </row>
    <row r="37" spans="1:50" x14ac:dyDescent="0.3">
      <c r="A37" s="193">
        <v>29</v>
      </c>
      <c r="B37" s="64"/>
      <c r="C37" s="65"/>
      <c r="D37" s="65"/>
      <c r="E37" s="67"/>
      <c r="F37" s="33"/>
      <c r="G37" s="33"/>
      <c r="H37" s="33"/>
      <c r="I37" s="33"/>
      <c r="J37" s="33"/>
      <c r="K37" s="33"/>
      <c r="L37" s="33"/>
      <c r="M37" s="33"/>
      <c r="N37" s="33"/>
      <c r="O37" s="33"/>
      <c r="P37" s="33"/>
      <c r="Q37" s="66"/>
      <c r="R37" s="66"/>
      <c r="S37" s="66"/>
      <c r="T37" s="66"/>
      <c r="U37" s="66"/>
      <c r="V37" s="66"/>
      <c r="W37" s="66"/>
      <c r="X37" s="66"/>
      <c r="Y37" s="66"/>
      <c r="Z37" s="66"/>
      <c r="AA37" s="66"/>
      <c r="AB37" s="66"/>
      <c r="AC37" s="66"/>
      <c r="AD37" s="65"/>
      <c r="AE37" s="65"/>
      <c r="AF37" s="65"/>
      <c r="AG37" s="65"/>
      <c r="AH37" s="65"/>
      <c r="AI37" s="65"/>
      <c r="AT37" s="156" t="str">
        <f t="array" ref="AT37">IFERROR(INDEX($B$9:$B$58, MATCH(0,IF(ISBLANK($B$9:$B$58),1,COUNTIF($B$61:B89, $B$9:$B$58)), 0)),"")</f>
        <v/>
      </c>
      <c r="AX37" s="156" t="str">
        <f t="array" ref="AX37">IFERROR(INDEX($B$171:$B$220,SMALL(IF($R$171:$R$220="Yes",ROW($B$171:$B$220)-ROW($B$171)+1),ROWS(B$171:B199))),"")</f>
        <v/>
      </c>
    </row>
    <row r="38" spans="1:50" x14ac:dyDescent="0.3">
      <c r="A38" s="193">
        <v>30</v>
      </c>
      <c r="B38" s="64"/>
      <c r="C38" s="65"/>
      <c r="D38" s="65"/>
      <c r="E38" s="67"/>
      <c r="F38" s="33"/>
      <c r="G38" s="33"/>
      <c r="H38" s="33"/>
      <c r="I38" s="33"/>
      <c r="J38" s="33"/>
      <c r="K38" s="33"/>
      <c r="L38" s="33"/>
      <c r="M38" s="33"/>
      <c r="N38" s="33"/>
      <c r="O38" s="33"/>
      <c r="P38" s="33"/>
      <c r="Q38" s="66"/>
      <c r="R38" s="66"/>
      <c r="S38" s="66"/>
      <c r="T38" s="66"/>
      <c r="U38" s="66"/>
      <c r="V38" s="66"/>
      <c r="W38" s="66"/>
      <c r="X38" s="66"/>
      <c r="Y38" s="66"/>
      <c r="Z38" s="66"/>
      <c r="AA38" s="66"/>
      <c r="AB38" s="66"/>
      <c r="AC38" s="66"/>
      <c r="AD38" s="65"/>
      <c r="AE38" s="65"/>
      <c r="AF38" s="65"/>
      <c r="AG38" s="65"/>
      <c r="AH38" s="65"/>
      <c r="AI38" s="65"/>
      <c r="AT38" s="156" t="str">
        <f t="array" ref="AT38">IFERROR(INDEX($B$9:$B$58, MATCH(0,IF(ISBLANK($B$9:$B$58),1,COUNTIF($B$61:B90, $B$9:$B$58)), 0)),"")</f>
        <v/>
      </c>
      <c r="AX38" s="156" t="str">
        <f t="array" ref="AX38">IFERROR(INDEX($B$171:$B$220,SMALL(IF($R$171:$R$220="Yes",ROW($B$171:$B$220)-ROW($B$171)+1),ROWS(B$171:B200))),"")</f>
        <v/>
      </c>
    </row>
    <row r="39" spans="1:50" x14ac:dyDescent="0.3">
      <c r="A39" s="193">
        <v>31</v>
      </c>
      <c r="B39" s="64"/>
      <c r="C39" s="65"/>
      <c r="D39" s="65"/>
      <c r="E39" s="67"/>
      <c r="F39" s="33"/>
      <c r="G39" s="33"/>
      <c r="H39" s="33"/>
      <c r="I39" s="33"/>
      <c r="J39" s="33"/>
      <c r="K39" s="33"/>
      <c r="L39" s="33"/>
      <c r="M39" s="33"/>
      <c r="N39" s="33"/>
      <c r="O39" s="33"/>
      <c r="P39" s="33"/>
      <c r="Q39" s="66"/>
      <c r="R39" s="66"/>
      <c r="S39" s="66"/>
      <c r="T39" s="66"/>
      <c r="U39" s="66"/>
      <c r="V39" s="66"/>
      <c r="W39" s="66"/>
      <c r="X39" s="66"/>
      <c r="Y39" s="66"/>
      <c r="Z39" s="66"/>
      <c r="AA39" s="66"/>
      <c r="AB39" s="66"/>
      <c r="AC39" s="66"/>
      <c r="AD39" s="65"/>
      <c r="AE39" s="65"/>
      <c r="AF39" s="65"/>
      <c r="AG39" s="65"/>
      <c r="AH39" s="65"/>
      <c r="AI39" s="65"/>
      <c r="AT39" s="156" t="str">
        <f t="array" ref="AT39">IFERROR(INDEX($B$9:$B$58, MATCH(0,IF(ISBLANK($B$9:$B$58),1,COUNTIF($B$61:B91, $B$9:$B$58)), 0)),"")</f>
        <v/>
      </c>
      <c r="AX39" s="156" t="str">
        <f t="array" ref="AX39">IFERROR(INDEX($B$171:$B$220,SMALL(IF($R$171:$R$220="Yes",ROW($B$171:$B$220)-ROW($B$171)+1),ROWS(B$171:B201))),"")</f>
        <v/>
      </c>
    </row>
    <row r="40" spans="1:50" x14ac:dyDescent="0.3">
      <c r="A40" s="193">
        <v>32</v>
      </c>
      <c r="B40" s="64"/>
      <c r="C40" s="65"/>
      <c r="D40" s="65"/>
      <c r="E40" s="67"/>
      <c r="F40" s="33"/>
      <c r="G40" s="33"/>
      <c r="H40" s="33"/>
      <c r="I40" s="33"/>
      <c r="J40" s="33"/>
      <c r="K40" s="33"/>
      <c r="L40" s="33"/>
      <c r="M40" s="33"/>
      <c r="N40" s="33"/>
      <c r="O40" s="33"/>
      <c r="P40" s="33"/>
      <c r="Q40" s="66"/>
      <c r="R40" s="66"/>
      <c r="S40" s="66"/>
      <c r="T40" s="66"/>
      <c r="U40" s="66"/>
      <c r="V40" s="66"/>
      <c r="W40" s="66"/>
      <c r="X40" s="66"/>
      <c r="Y40" s="66"/>
      <c r="Z40" s="66"/>
      <c r="AA40" s="66"/>
      <c r="AB40" s="66"/>
      <c r="AC40" s="66"/>
      <c r="AD40" s="65"/>
      <c r="AE40" s="65"/>
      <c r="AF40" s="65"/>
      <c r="AG40" s="65"/>
      <c r="AH40" s="65"/>
      <c r="AI40" s="65"/>
      <c r="AT40" s="156" t="str">
        <f t="array" ref="AT40">IFERROR(INDEX($B$9:$B$58, MATCH(0,IF(ISBLANK($B$9:$B$58),1,COUNTIF($B$61:B92, $B$9:$B$58)), 0)),"")</f>
        <v/>
      </c>
      <c r="AX40" s="156" t="str">
        <f t="array" ref="AX40">IFERROR(INDEX($B$171:$B$220,SMALL(IF($R$171:$R$220="Yes",ROW($B$171:$B$220)-ROW($B$171)+1),ROWS(B$171:B202))),"")</f>
        <v/>
      </c>
    </row>
    <row r="41" spans="1:50" x14ac:dyDescent="0.3">
      <c r="A41" s="193">
        <v>33</v>
      </c>
      <c r="B41" s="64"/>
      <c r="C41" s="65"/>
      <c r="D41" s="65"/>
      <c r="E41" s="67"/>
      <c r="F41" s="33"/>
      <c r="G41" s="33"/>
      <c r="H41" s="33"/>
      <c r="I41" s="33"/>
      <c r="J41" s="33"/>
      <c r="K41" s="33"/>
      <c r="L41" s="33"/>
      <c r="M41" s="33"/>
      <c r="N41" s="33"/>
      <c r="O41" s="33"/>
      <c r="P41" s="33"/>
      <c r="Q41" s="66"/>
      <c r="R41" s="66"/>
      <c r="S41" s="66"/>
      <c r="T41" s="66"/>
      <c r="U41" s="66"/>
      <c r="V41" s="66"/>
      <c r="W41" s="66"/>
      <c r="X41" s="66"/>
      <c r="Y41" s="66"/>
      <c r="Z41" s="66"/>
      <c r="AA41" s="66"/>
      <c r="AB41" s="66"/>
      <c r="AC41" s="66"/>
      <c r="AD41" s="65"/>
      <c r="AE41" s="65"/>
      <c r="AF41" s="65"/>
      <c r="AG41" s="65"/>
      <c r="AH41" s="65"/>
      <c r="AI41" s="65"/>
      <c r="AT41" s="156" t="str">
        <f t="array" ref="AT41">IFERROR(INDEX($B$9:$B$58, MATCH(0,IF(ISBLANK($B$9:$B$58),1,COUNTIF($B$61:B93, $B$9:$B$58)), 0)),"")</f>
        <v/>
      </c>
      <c r="AX41" s="156" t="str">
        <f t="array" ref="AX41">IFERROR(INDEX($B$171:$B$220,SMALL(IF($R$171:$R$220="Yes",ROW($B$171:$B$220)-ROW($B$171)+1),ROWS(B$171:B203))),"")</f>
        <v/>
      </c>
    </row>
    <row r="42" spans="1:50" x14ac:dyDescent="0.3">
      <c r="A42" s="193">
        <v>34</v>
      </c>
      <c r="B42" s="64"/>
      <c r="C42" s="65"/>
      <c r="D42" s="65"/>
      <c r="E42" s="67"/>
      <c r="F42" s="33"/>
      <c r="G42" s="33"/>
      <c r="H42" s="33"/>
      <c r="I42" s="33"/>
      <c r="J42" s="33"/>
      <c r="K42" s="33"/>
      <c r="L42" s="33"/>
      <c r="M42" s="33"/>
      <c r="N42" s="33"/>
      <c r="O42" s="33"/>
      <c r="P42" s="33"/>
      <c r="Q42" s="66"/>
      <c r="R42" s="66"/>
      <c r="S42" s="66"/>
      <c r="T42" s="66"/>
      <c r="U42" s="66"/>
      <c r="V42" s="66"/>
      <c r="W42" s="66"/>
      <c r="X42" s="66"/>
      <c r="Y42" s="66"/>
      <c r="Z42" s="66"/>
      <c r="AA42" s="66"/>
      <c r="AB42" s="66"/>
      <c r="AC42" s="66"/>
      <c r="AD42" s="65"/>
      <c r="AE42" s="65"/>
      <c r="AF42" s="65"/>
      <c r="AG42" s="65"/>
      <c r="AH42" s="65"/>
      <c r="AI42" s="65"/>
      <c r="AT42" s="156" t="str">
        <f t="array" ref="AT42">IFERROR(INDEX($B$9:$B$58, MATCH(0,IF(ISBLANK($B$9:$B$58),1,COUNTIF($B$61:B94, $B$9:$B$58)), 0)),"")</f>
        <v/>
      </c>
      <c r="AX42" s="156" t="str">
        <f t="array" ref="AX42">IFERROR(INDEX($B$171:$B$220,SMALL(IF($R$171:$R$220="Yes",ROW($B$171:$B$220)-ROW($B$171)+1),ROWS(B$171:B204))),"")</f>
        <v/>
      </c>
    </row>
    <row r="43" spans="1:50" x14ac:dyDescent="0.3">
      <c r="A43" s="193">
        <v>35</v>
      </c>
      <c r="B43" s="64"/>
      <c r="C43" s="65"/>
      <c r="D43" s="65"/>
      <c r="E43" s="67"/>
      <c r="F43" s="33"/>
      <c r="G43" s="33"/>
      <c r="H43" s="33"/>
      <c r="I43" s="33"/>
      <c r="J43" s="33"/>
      <c r="K43" s="33"/>
      <c r="L43" s="33"/>
      <c r="M43" s="33"/>
      <c r="N43" s="33"/>
      <c r="O43" s="33"/>
      <c r="P43" s="33"/>
      <c r="Q43" s="66"/>
      <c r="R43" s="66"/>
      <c r="S43" s="66"/>
      <c r="T43" s="66"/>
      <c r="U43" s="66"/>
      <c r="V43" s="66"/>
      <c r="W43" s="66"/>
      <c r="X43" s="66"/>
      <c r="Y43" s="66"/>
      <c r="Z43" s="66"/>
      <c r="AA43" s="66"/>
      <c r="AB43" s="66"/>
      <c r="AC43" s="66"/>
      <c r="AD43" s="65"/>
      <c r="AE43" s="65"/>
      <c r="AF43" s="65"/>
      <c r="AG43" s="65"/>
      <c r="AH43" s="65"/>
      <c r="AI43" s="65"/>
      <c r="AT43" s="156" t="str">
        <f t="array" ref="AT43">IFERROR(INDEX($B$9:$B$58, MATCH(0,IF(ISBLANK($B$9:$B$58),1,COUNTIF($B$61:B95, $B$9:$B$58)), 0)),"")</f>
        <v/>
      </c>
      <c r="AX43" s="156" t="str">
        <f t="array" ref="AX43">IFERROR(INDEX($B$171:$B$220,SMALL(IF($R$171:$R$220="Yes",ROW($B$171:$B$220)-ROW($B$171)+1),ROWS(B$171:B205))),"")</f>
        <v/>
      </c>
    </row>
    <row r="44" spans="1:50" x14ac:dyDescent="0.3">
      <c r="A44" s="193">
        <v>36</v>
      </c>
      <c r="B44" s="64"/>
      <c r="C44" s="65"/>
      <c r="D44" s="65"/>
      <c r="E44" s="67"/>
      <c r="F44" s="33"/>
      <c r="G44" s="33"/>
      <c r="H44" s="33"/>
      <c r="I44" s="33"/>
      <c r="J44" s="33"/>
      <c r="K44" s="33"/>
      <c r="L44" s="33"/>
      <c r="M44" s="33"/>
      <c r="N44" s="33"/>
      <c r="O44" s="33"/>
      <c r="P44" s="33"/>
      <c r="Q44" s="66"/>
      <c r="R44" s="66"/>
      <c r="S44" s="66"/>
      <c r="T44" s="66"/>
      <c r="U44" s="66"/>
      <c r="V44" s="66"/>
      <c r="W44" s="66"/>
      <c r="X44" s="66"/>
      <c r="Y44" s="66"/>
      <c r="Z44" s="66"/>
      <c r="AA44" s="66"/>
      <c r="AB44" s="66"/>
      <c r="AC44" s="66"/>
      <c r="AD44" s="65"/>
      <c r="AE44" s="65"/>
      <c r="AF44" s="65"/>
      <c r="AG44" s="65"/>
      <c r="AH44" s="65"/>
      <c r="AI44" s="65"/>
      <c r="AT44" s="156" t="str">
        <f t="array" ref="AT44">IFERROR(INDEX($B$9:$B$58, MATCH(0,IF(ISBLANK($B$9:$B$58),1,COUNTIF($B$61:B96, $B$9:$B$58)), 0)),"")</f>
        <v/>
      </c>
      <c r="AX44" s="156" t="str">
        <f t="array" ref="AX44">IFERROR(INDEX($B$171:$B$220,SMALL(IF($R$171:$R$220="Yes",ROW($B$171:$B$220)-ROW($B$171)+1),ROWS(B$171:B206))),"")</f>
        <v/>
      </c>
    </row>
    <row r="45" spans="1:50" x14ac:dyDescent="0.3">
      <c r="A45" s="193">
        <v>37</v>
      </c>
      <c r="B45" s="64"/>
      <c r="C45" s="65"/>
      <c r="D45" s="65"/>
      <c r="E45" s="67"/>
      <c r="F45" s="33"/>
      <c r="G45" s="33"/>
      <c r="H45" s="33"/>
      <c r="I45" s="33"/>
      <c r="J45" s="33"/>
      <c r="K45" s="33"/>
      <c r="L45" s="33"/>
      <c r="M45" s="33"/>
      <c r="N45" s="33"/>
      <c r="O45" s="33"/>
      <c r="P45" s="33"/>
      <c r="Q45" s="66"/>
      <c r="R45" s="66"/>
      <c r="S45" s="66"/>
      <c r="T45" s="66"/>
      <c r="U45" s="66"/>
      <c r="V45" s="66"/>
      <c r="W45" s="66"/>
      <c r="X45" s="66"/>
      <c r="Y45" s="66"/>
      <c r="Z45" s="66"/>
      <c r="AA45" s="66"/>
      <c r="AB45" s="66"/>
      <c r="AC45" s="66"/>
      <c r="AD45" s="65"/>
      <c r="AE45" s="65"/>
      <c r="AF45" s="65"/>
      <c r="AG45" s="65"/>
      <c r="AH45" s="65"/>
      <c r="AI45" s="65"/>
      <c r="AT45" s="156" t="str">
        <f t="array" ref="AT45">IFERROR(INDEX($B$9:$B$58, MATCH(0,IF(ISBLANK($B$9:$B$58),1,COUNTIF($B$61:B97, $B$9:$B$58)), 0)),"")</f>
        <v/>
      </c>
      <c r="AX45" s="156" t="str">
        <f t="array" ref="AX45">IFERROR(INDEX($B$171:$B$220,SMALL(IF($R$171:$R$220="Yes",ROW($B$171:$B$220)-ROW($B$171)+1),ROWS(B$171:B207))),"")</f>
        <v/>
      </c>
    </row>
    <row r="46" spans="1:50" x14ac:dyDescent="0.3">
      <c r="A46" s="193">
        <v>38</v>
      </c>
      <c r="B46" s="64"/>
      <c r="C46" s="65"/>
      <c r="D46" s="65"/>
      <c r="E46" s="67"/>
      <c r="F46" s="33"/>
      <c r="G46" s="33"/>
      <c r="H46" s="33"/>
      <c r="I46" s="33"/>
      <c r="J46" s="33"/>
      <c r="K46" s="33"/>
      <c r="L46" s="33"/>
      <c r="M46" s="33"/>
      <c r="N46" s="33"/>
      <c r="O46" s="33"/>
      <c r="P46" s="33"/>
      <c r="Q46" s="66"/>
      <c r="R46" s="66"/>
      <c r="S46" s="66"/>
      <c r="T46" s="66"/>
      <c r="U46" s="66"/>
      <c r="V46" s="66"/>
      <c r="W46" s="66"/>
      <c r="X46" s="66"/>
      <c r="Y46" s="66"/>
      <c r="Z46" s="66"/>
      <c r="AA46" s="66"/>
      <c r="AB46" s="66"/>
      <c r="AC46" s="66"/>
      <c r="AD46" s="65"/>
      <c r="AE46" s="65"/>
      <c r="AF46" s="65"/>
      <c r="AG46" s="65"/>
      <c r="AH46" s="65"/>
      <c r="AI46" s="65"/>
      <c r="AT46" s="156" t="str">
        <f t="array" ref="AT46">IFERROR(INDEX($B$9:$B$58, MATCH(0,IF(ISBLANK($B$9:$B$58),1,COUNTIF($B$61:B98, $B$9:$B$58)), 0)),"")</f>
        <v/>
      </c>
      <c r="AX46" s="156" t="str">
        <f t="array" ref="AX46">IFERROR(INDEX($B$171:$B$220,SMALL(IF($R$171:$R$220="Yes",ROW($B$171:$B$220)-ROW($B$171)+1),ROWS(B$171:B208))),"")</f>
        <v/>
      </c>
    </row>
    <row r="47" spans="1:50" x14ac:dyDescent="0.3">
      <c r="A47" s="193">
        <v>39</v>
      </c>
      <c r="B47" s="64"/>
      <c r="C47" s="65"/>
      <c r="D47" s="65"/>
      <c r="E47" s="67"/>
      <c r="F47" s="33"/>
      <c r="G47" s="33"/>
      <c r="H47" s="33"/>
      <c r="I47" s="33"/>
      <c r="J47" s="33"/>
      <c r="K47" s="33"/>
      <c r="L47" s="33"/>
      <c r="M47" s="33"/>
      <c r="N47" s="33"/>
      <c r="O47" s="33"/>
      <c r="P47" s="33"/>
      <c r="Q47" s="66"/>
      <c r="R47" s="66"/>
      <c r="S47" s="66"/>
      <c r="T47" s="66"/>
      <c r="U47" s="66"/>
      <c r="V47" s="66"/>
      <c r="W47" s="66"/>
      <c r="X47" s="66"/>
      <c r="Y47" s="66"/>
      <c r="Z47" s="66"/>
      <c r="AA47" s="66"/>
      <c r="AB47" s="66"/>
      <c r="AC47" s="66"/>
      <c r="AD47" s="65"/>
      <c r="AE47" s="65"/>
      <c r="AF47" s="65"/>
      <c r="AG47" s="65"/>
      <c r="AH47" s="65"/>
      <c r="AI47" s="65"/>
      <c r="AT47" s="156" t="str">
        <f t="array" ref="AT47">IFERROR(INDEX($B$9:$B$58, MATCH(0,IF(ISBLANK($B$9:$B$58),1,COUNTIF($B$61:B99, $B$9:$B$58)), 0)),"")</f>
        <v/>
      </c>
      <c r="AX47" s="156" t="str">
        <f t="array" ref="AX47">IFERROR(INDEX($B$171:$B$220,SMALL(IF($R$171:$R$220="Yes",ROW($B$171:$B$220)-ROW($B$171)+1),ROWS(B$171:B209))),"")</f>
        <v/>
      </c>
    </row>
    <row r="48" spans="1:50" x14ac:dyDescent="0.3">
      <c r="A48" s="193">
        <v>40</v>
      </c>
      <c r="B48" s="64"/>
      <c r="C48" s="65"/>
      <c r="D48" s="65"/>
      <c r="E48" s="67"/>
      <c r="F48" s="33"/>
      <c r="G48" s="33"/>
      <c r="H48" s="33"/>
      <c r="I48" s="33"/>
      <c r="J48" s="33"/>
      <c r="K48" s="33"/>
      <c r="L48" s="33"/>
      <c r="M48" s="33"/>
      <c r="N48" s="33"/>
      <c r="O48" s="33"/>
      <c r="P48" s="33"/>
      <c r="Q48" s="66"/>
      <c r="R48" s="66"/>
      <c r="S48" s="66"/>
      <c r="T48" s="66"/>
      <c r="U48" s="66"/>
      <c r="V48" s="66"/>
      <c r="W48" s="66"/>
      <c r="X48" s="66"/>
      <c r="Y48" s="66"/>
      <c r="Z48" s="66"/>
      <c r="AA48" s="66"/>
      <c r="AB48" s="66"/>
      <c r="AC48" s="66"/>
      <c r="AD48" s="65"/>
      <c r="AE48" s="65"/>
      <c r="AF48" s="65"/>
      <c r="AG48" s="65"/>
      <c r="AH48" s="65"/>
      <c r="AI48" s="65"/>
      <c r="AT48" s="156" t="str">
        <f t="array" ref="AT48">IFERROR(INDEX($B$9:$B$58, MATCH(0,IF(ISBLANK($B$9:$B$58),1,COUNTIF($B$61:B100, $B$9:$B$58)), 0)),"")</f>
        <v/>
      </c>
      <c r="AX48" s="156" t="str">
        <f t="array" ref="AX48">IFERROR(INDEX($B$171:$B$220,SMALL(IF($R$171:$R$220="Yes",ROW($B$171:$B$220)-ROW($B$171)+1),ROWS(B$171:B210))),"")</f>
        <v/>
      </c>
    </row>
    <row r="49" spans="1:50" x14ac:dyDescent="0.3">
      <c r="A49" s="193">
        <v>41</v>
      </c>
      <c r="B49" s="64"/>
      <c r="C49" s="65"/>
      <c r="D49" s="65"/>
      <c r="E49" s="67"/>
      <c r="F49" s="33"/>
      <c r="G49" s="33"/>
      <c r="H49" s="33"/>
      <c r="I49" s="33"/>
      <c r="J49" s="33"/>
      <c r="K49" s="33"/>
      <c r="L49" s="33"/>
      <c r="M49" s="33"/>
      <c r="N49" s="33"/>
      <c r="O49" s="33"/>
      <c r="P49" s="33"/>
      <c r="Q49" s="66"/>
      <c r="R49" s="66"/>
      <c r="S49" s="66"/>
      <c r="T49" s="66"/>
      <c r="U49" s="66"/>
      <c r="V49" s="66"/>
      <c r="W49" s="66"/>
      <c r="X49" s="66"/>
      <c r="Y49" s="66"/>
      <c r="Z49" s="66"/>
      <c r="AA49" s="66"/>
      <c r="AB49" s="66"/>
      <c r="AC49" s="66"/>
      <c r="AD49" s="65"/>
      <c r="AE49" s="65"/>
      <c r="AF49" s="65"/>
      <c r="AG49" s="65"/>
      <c r="AH49" s="65"/>
      <c r="AI49" s="65"/>
      <c r="AT49" s="156" t="str">
        <f t="array" ref="AT49">IFERROR(INDEX($B$9:$B$58, MATCH(0,IF(ISBLANK($B$9:$B$58),1,COUNTIF($B$61:B101, $B$9:$B$58)), 0)),"")</f>
        <v/>
      </c>
      <c r="AX49" s="156" t="str">
        <f t="array" ref="AX49">IFERROR(INDEX($B$171:$B$220,SMALL(IF($R$171:$R$220="Yes",ROW($B$171:$B$220)-ROW($B$171)+1),ROWS(B$171:B211))),"")</f>
        <v/>
      </c>
    </row>
    <row r="50" spans="1:50" x14ac:dyDescent="0.3">
      <c r="A50" s="193">
        <v>42</v>
      </c>
      <c r="B50" s="64"/>
      <c r="C50" s="65"/>
      <c r="D50" s="65"/>
      <c r="E50" s="67"/>
      <c r="F50" s="33"/>
      <c r="G50" s="33"/>
      <c r="H50" s="33"/>
      <c r="I50" s="33"/>
      <c r="J50" s="33"/>
      <c r="K50" s="33"/>
      <c r="L50" s="33"/>
      <c r="M50" s="33"/>
      <c r="N50" s="33"/>
      <c r="O50" s="33"/>
      <c r="P50" s="33"/>
      <c r="Q50" s="66"/>
      <c r="R50" s="66"/>
      <c r="S50" s="66"/>
      <c r="T50" s="66"/>
      <c r="U50" s="66"/>
      <c r="V50" s="66"/>
      <c r="W50" s="66"/>
      <c r="X50" s="66"/>
      <c r="Y50" s="66"/>
      <c r="Z50" s="66"/>
      <c r="AA50" s="66"/>
      <c r="AB50" s="66"/>
      <c r="AC50" s="66"/>
      <c r="AD50" s="65"/>
      <c r="AE50" s="65"/>
      <c r="AF50" s="65"/>
      <c r="AG50" s="65"/>
      <c r="AH50" s="65"/>
      <c r="AI50" s="65"/>
      <c r="AT50" s="156" t="str">
        <f t="array" ref="AT50">IFERROR(INDEX($B$9:$B$58, MATCH(0,IF(ISBLANK($B$9:$B$58),1,COUNTIF($B$61:B102, $B$9:$B$58)), 0)),"")</f>
        <v/>
      </c>
      <c r="AX50" s="156" t="str">
        <f t="array" ref="AX50">IFERROR(INDEX($B$171:$B$220,SMALL(IF($R$171:$R$220="Yes",ROW($B$171:$B$220)-ROW($B$171)+1),ROWS(B$171:B212))),"")</f>
        <v/>
      </c>
    </row>
    <row r="51" spans="1:50" x14ac:dyDescent="0.3">
      <c r="A51" s="193">
        <v>43</v>
      </c>
      <c r="B51" s="64"/>
      <c r="C51" s="65"/>
      <c r="D51" s="65"/>
      <c r="E51" s="67"/>
      <c r="F51" s="33"/>
      <c r="G51" s="33"/>
      <c r="H51" s="33"/>
      <c r="I51" s="33"/>
      <c r="J51" s="33"/>
      <c r="K51" s="33"/>
      <c r="L51" s="33"/>
      <c r="M51" s="33"/>
      <c r="N51" s="33"/>
      <c r="O51" s="33"/>
      <c r="P51" s="33"/>
      <c r="Q51" s="66"/>
      <c r="R51" s="66"/>
      <c r="S51" s="66"/>
      <c r="T51" s="66"/>
      <c r="U51" s="66"/>
      <c r="V51" s="66"/>
      <c r="W51" s="66"/>
      <c r="X51" s="66"/>
      <c r="Y51" s="66"/>
      <c r="Z51" s="66"/>
      <c r="AA51" s="66"/>
      <c r="AB51" s="66"/>
      <c r="AC51" s="66"/>
      <c r="AD51" s="65"/>
      <c r="AE51" s="65"/>
      <c r="AF51" s="65"/>
      <c r="AG51" s="65"/>
      <c r="AH51" s="65"/>
      <c r="AI51" s="65"/>
      <c r="AT51" s="156" t="str">
        <f t="array" ref="AT51">IFERROR(INDEX($B$9:$B$58, MATCH(0,IF(ISBLANK($B$9:$B$58),1,COUNTIF($B$61:B103, $B$9:$B$58)), 0)),"")</f>
        <v/>
      </c>
      <c r="AX51" s="156" t="str">
        <f t="array" ref="AX51">IFERROR(INDEX($B$171:$B$220,SMALL(IF($R$171:$R$220="Yes",ROW($B$171:$B$220)-ROW($B$171)+1),ROWS(B$171:B213))),"")</f>
        <v/>
      </c>
    </row>
    <row r="52" spans="1:50" x14ac:dyDescent="0.3">
      <c r="A52" s="193">
        <v>44</v>
      </c>
      <c r="B52" s="64"/>
      <c r="C52" s="65"/>
      <c r="D52" s="65"/>
      <c r="E52" s="67"/>
      <c r="F52" s="33"/>
      <c r="G52" s="33"/>
      <c r="H52" s="33"/>
      <c r="I52" s="33"/>
      <c r="J52" s="33"/>
      <c r="K52" s="33"/>
      <c r="L52" s="33"/>
      <c r="M52" s="33"/>
      <c r="N52" s="33"/>
      <c r="O52" s="33"/>
      <c r="P52" s="33"/>
      <c r="Q52" s="66"/>
      <c r="R52" s="66"/>
      <c r="S52" s="66"/>
      <c r="T52" s="66"/>
      <c r="U52" s="66"/>
      <c r="V52" s="66"/>
      <c r="W52" s="66"/>
      <c r="X52" s="66"/>
      <c r="Y52" s="66"/>
      <c r="Z52" s="66"/>
      <c r="AA52" s="66"/>
      <c r="AB52" s="66"/>
      <c r="AC52" s="66"/>
      <c r="AD52" s="65"/>
      <c r="AE52" s="65"/>
      <c r="AF52" s="65"/>
      <c r="AG52" s="65"/>
      <c r="AH52" s="65"/>
      <c r="AI52" s="65"/>
      <c r="AT52" s="156" t="str">
        <f t="array" ref="AT52">IFERROR(INDEX($B$9:$B$58, MATCH(0,IF(ISBLANK($B$9:$B$58),1,COUNTIF($B$61:B104, $B$9:$B$58)), 0)),"")</f>
        <v/>
      </c>
      <c r="AX52" s="156" t="str">
        <f t="array" ref="AX52">IFERROR(INDEX($B$171:$B$220,SMALL(IF($R$171:$R$220="Yes",ROW($B$171:$B$220)-ROW($B$171)+1),ROWS(B$171:B214))),"")</f>
        <v/>
      </c>
    </row>
    <row r="53" spans="1:50" x14ac:dyDescent="0.3">
      <c r="A53" s="193">
        <v>45</v>
      </c>
      <c r="B53" s="64"/>
      <c r="C53" s="65"/>
      <c r="D53" s="65"/>
      <c r="E53" s="67"/>
      <c r="F53" s="33"/>
      <c r="G53" s="33"/>
      <c r="H53" s="33"/>
      <c r="I53" s="33"/>
      <c r="J53" s="33"/>
      <c r="K53" s="33"/>
      <c r="L53" s="33"/>
      <c r="M53" s="33"/>
      <c r="N53" s="33"/>
      <c r="O53" s="33"/>
      <c r="P53" s="33"/>
      <c r="Q53" s="66"/>
      <c r="R53" s="66"/>
      <c r="S53" s="66"/>
      <c r="T53" s="66"/>
      <c r="U53" s="66"/>
      <c r="V53" s="66"/>
      <c r="W53" s="66"/>
      <c r="X53" s="66"/>
      <c r="Y53" s="66"/>
      <c r="Z53" s="66"/>
      <c r="AA53" s="66"/>
      <c r="AB53" s="66"/>
      <c r="AC53" s="66"/>
      <c r="AD53" s="65"/>
      <c r="AE53" s="65"/>
      <c r="AF53" s="65"/>
      <c r="AG53" s="65"/>
      <c r="AH53" s="65"/>
      <c r="AI53" s="65"/>
      <c r="AT53" s="156" t="str">
        <f t="array" ref="AT53">IFERROR(INDEX($B$9:$B$58, MATCH(0,IF(ISBLANK($B$9:$B$58),1,COUNTIF($B$61:B105, $B$9:$B$58)), 0)),"")</f>
        <v/>
      </c>
      <c r="AX53" s="156" t="str">
        <f t="array" ref="AX53">IFERROR(INDEX($B$171:$B$220,SMALL(IF($R$171:$R$220="Yes",ROW($B$171:$B$220)-ROW($B$171)+1),ROWS(B$171:B215))),"")</f>
        <v/>
      </c>
    </row>
    <row r="54" spans="1:50" x14ac:dyDescent="0.3">
      <c r="A54" s="193">
        <v>46</v>
      </c>
      <c r="B54" s="64"/>
      <c r="C54" s="65"/>
      <c r="D54" s="65"/>
      <c r="E54" s="67"/>
      <c r="F54" s="33"/>
      <c r="G54" s="33"/>
      <c r="H54" s="33"/>
      <c r="I54" s="33"/>
      <c r="J54" s="33"/>
      <c r="K54" s="33"/>
      <c r="L54" s="33"/>
      <c r="M54" s="33"/>
      <c r="N54" s="33"/>
      <c r="O54" s="33"/>
      <c r="P54" s="33"/>
      <c r="Q54" s="66"/>
      <c r="R54" s="66"/>
      <c r="S54" s="66"/>
      <c r="T54" s="66"/>
      <c r="U54" s="66"/>
      <c r="V54" s="66"/>
      <c r="W54" s="66"/>
      <c r="X54" s="66"/>
      <c r="Y54" s="66"/>
      <c r="Z54" s="66"/>
      <c r="AA54" s="66"/>
      <c r="AB54" s="66"/>
      <c r="AC54" s="66"/>
      <c r="AD54" s="65"/>
      <c r="AE54" s="65"/>
      <c r="AF54" s="65"/>
      <c r="AG54" s="65"/>
      <c r="AH54" s="65"/>
      <c r="AI54" s="65"/>
      <c r="AT54" s="156" t="str">
        <f t="array" ref="AT54">IFERROR(INDEX($B$9:$B$58, MATCH(0,IF(ISBLANK($B$9:$B$58),1,COUNTIF($B$61:B106, $B$9:$B$58)), 0)),"")</f>
        <v/>
      </c>
      <c r="AX54" s="156" t="str">
        <f t="array" ref="AX54">IFERROR(INDEX($B$171:$B$220,SMALL(IF($R$171:$R$220="Yes",ROW($B$171:$B$220)-ROW($B$171)+1),ROWS(B$171:B216))),"")</f>
        <v/>
      </c>
    </row>
    <row r="55" spans="1:50" x14ac:dyDescent="0.3">
      <c r="A55" s="193">
        <v>47</v>
      </c>
      <c r="B55" s="64"/>
      <c r="C55" s="65"/>
      <c r="D55" s="65"/>
      <c r="E55" s="67"/>
      <c r="F55" s="33"/>
      <c r="G55" s="33"/>
      <c r="H55" s="33"/>
      <c r="I55" s="33"/>
      <c r="J55" s="33"/>
      <c r="K55" s="33"/>
      <c r="L55" s="33"/>
      <c r="M55" s="33"/>
      <c r="N55" s="33"/>
      <c r="O55" s="33"/>
      <c r="P55" s="33"/>
      <c r="Q55" s="66"/>
      <c r="R55" s="66"/>
      <c r="S55" s="66"/>
      <c r="T55" s="66"/>
      <c r="U55" s="66"/>
      <c r="V55" s="66"/>
      <c r="W55" s="66"/>
      <c r="X55" s="66"/>
      <c r="Y55" s="66"/>
      <c r="Z55" s="66"/>
      <c r="AA55" s="66"/>
      <c r="AB55" s="66"/>
      <c r="AC55" s="66"/>
      <c r="AD55" s="65"/>
      <c r="AE55" s="65"/>
      <c r="AF55" s="65"/>
      <c r="AG55" s="65"/>
      <c r="AH55" s="65"/>
      <c r="AI55" s="65"/>
      <c r="AT55" s="156" t="str">
        <f t="array" ref="AT55">IFERROR(INDEX($B$9:$B$58, MATCH(0,IF(ISBLANK($B$9:$B$58),1,COUNTIF($B$61:B107, $B$9:$B$58)), 0)),"")</f>
        <v/>
      </c>
      <c r="AX55" s="156" t="str">
        <f t="array" ref="AX55">IFERROR(INDEX($B$171:$B$220,SMALL(IF($R$171:$R$220="Yes",ROW($B$171:$B$220)-ROW($B$171)+1),ROWS(B$171:B217))),"")</f>
        <v/>
      </c>
    </row>
    <row r="56" spans="1:50" x14ac:dyDescent="0.3">
      <c r="A56" s="193">
        <v>48</v>
      </c>
      <c r="B56" s="64"/>
      <c r="C56" s="65"/>
      <c r="D56" s="65"/>
      <c r="E56" s="67"/>
      <c r="F56" s="33"/>
      <c r="G56" s="33"/>
      <c r="H56" s="33"/>
      <c r="I56" s="33"/>
      <c r="J56" s="33"/>
      <c r="K56" s="33"/>
      <c r="L56" s="33"/>
      <c r="M56" s="33"/>
      <c r="N56" s="33"/>
      <c r="O56" s="33"/>
      <c r="P56" s="33"/>
      <c r="Q56" s="66"/>
      <c r="R56" s="66"/>
      <c r="S56" s="66"/>
      <c r="T56" s="66"/>
      <c r="U56" s="66"/>
      <c r="V56" s="66"/>
      <c r="W56" s="66"/>
      <c r="X56" s="66"/>
      <c r="Y56" s="66"/>
      <c r="Z56" s="66"/>
      <c r="AA56" s="66"/>
      <c r="AB56" s="66"/>
      <c r="AC56" s="66"/>
      <c r="AD56" s="65"/>
      <c r="AE56" s="65"/>
      <c r="AF56" s="65"/>
      <c r="AG56" s="65"/>
      <c r="AH56" s="65"/>
      <c r="AI56" s="65"/>
      <c r="AT56" s="156" t="str">
        <f t="array" ref="AT56">IFERROR(INDEX($B$9:$B$58, MATCH(0,IF(ISBLANK($B$9:$B$58),1,COUNTIF($B$61:B108, $B$9:$B$58)), 0)),"")</f>
        <v/>
      </c>
      <c r="AX56" s="156" t="str">
        <f t="array" ref="AX56">IFERROR(INDEX($B$171:$B$220,SMALL(IF($R$171:$R$220="Yes",ROW($B$171:$B$220)-ROW($B$171)+1),ROWS(B$171:B218))),"")</f>
        <v/>
      </c>
    </row>
    <row r="57" spans="1:50" x14ac:dyDescent="0.3">
      <c r="A57" s="193">
        <v>49</v>
      </c>
      <c r="B57" s="64"/>
      <c r="C57" s="65"/>
      <c r="D57" s="65"/>
      <c r="E57" s="67"/>
      <c r="F57" s="33"/>
      <c r="G57" s="33"/>
      <c r="H57" s="33"/>
      <c r="I57" s="33"/>
      <c r="J57" s="33"/>
      <c r="K57" s="33"/>
      <c r="L57" s="33"/>
      <c r="M57" s="33"/>
      <c r="N57" s="33"/>
      <c r="O57" s="33"/>
      <c r="P57" s="33"/>
      <c r="Q57" s="66"/>
      <c r="R57" s="66"/>
      <c r="S57" s="66"/>
      <c r="T57" s="66"/>
      <c r="U57" s="66"/>
      <c r="V57" s="66"/>
      <c r="W57" s="66"/>
      <c r="X57" s="66"/>
      <c r="Y57" s="66"/>
      <c r="Z57" s="66"/>
      <c r="AA57" s="66"/>
      <c r="AB57" s="66"/>
      <c r="AC57" s="66"/>
      <c r="AD57" s="65"/>
      <c r="AE57" s="65"/>
      <c r="AF57" s="65"/>
      <c r="AG57" s="65"/>
      <c r="AH57" s="65"/>
      <c r="AI57" s="65"/>
      <c r="AT57" s="156" t="str">
        <f t="array" ref="AT57">IFERROR(INDEX($B$9:$B$58, MATCH(0,IF(ISBLANK($B$9:$B$58),1,COUNTIF($B$61:B109, $B$9:$B$58)), 0)),"")</f>
        <v/>
      </c>
      <c r="AX57" s="156" t="str">
        <f t="array" ref="AX57">IFERROR(INDEX($B$171:$B$220,SMALL(IF($R$171:$R$220="Yes",ROW($B$171:$B$220)-ROW($B$171)+1),ROWS(B$171:B219))),"")</f>
        <v/>
      </c>
    </row>
    <row r="58" spans="1:50" x14ac:dyDescent="0.3">
      <c r="A58" s="193">
        <v>50</v>
      </c>
      <c r="B58" s="64"/>
      <c r="C58" s="65"/>
      <c r="D58" s="65"/>
      <c r="E58" s="67"/>
      <c r="F58" s="33"/>
      <c r="G58" s="33"/>
      <c r="H58" s="33"/>
      <c r="I58" s="33"/>
      <c r="J58" s="33"/>
      <c r="K58" s="33"/>
      <c r="L58" s="33"/>
      <c r="M58" s="33"/>
      <c r="N58" s="33"/>
      <c r="O58" s="33"/>
      <c r="P58" s="33"/>
      <c r="Q58" s="66"/>
      <c r="R58" s="66"/>
      <c r="S58" s="66"/>
      <c r="T58" s="66"/>
      <c r="U58" s="66"/>
      <c r="V58" s="66"/>
      <c r="W58" s="66"/>
      <c r="X58" s="66"/>
      <c r="Y58" s="66"/>
      <c r="Z58" s="66"/>
      <c r="AA58" s="66"/>
      <c r="AB58" s="66"/>
      <c r="AC58" s="66"/>
      <c r="AD58" s="65"/>
      <c r="AE58" s="65"/>
      <c r="AF58" s="65"/>
      <c r="AG58" s="65"/>
      <c r="AH58" s="65"/>
      <c r="AI58" s="65"/>
      <c r="AT58" s="156" t="str">
        <f t="array" ref="AT58">IFERROR(INDEX($B$9:$B$58, MATCH(0,IF(ISBLANK($B$9:$B$58),1,COUNTIF($B$61:B110, $B$9:$B$58)), 0)),"")</f>
        <v/>
      </c>
      <c r="AX58" s="156" t="str">
        <f t="array" ref="AX58">IFERROR(INDEX($B$171:$B$220,SMALL(IF($R$171:$R$220="Yes",ROW($B$171:$B$220)-ROW($B$171)+1),ROWS(B$171:B220))),"")</f>
        <v/>
      </c>
    </row>
    <row r="60" spans="1:50" x14ac:dyDescent="0.3">
      <c r="B60" s="31" t="s">
        <v>3986</v>
      </c>
    </row>
    <row r="61" spans="1:50" ht="99" customHeight="1" x14ac:dyDescent="0.3">
      <c r="B61" s="149" t="s">
        <v>153</v>
      </c>
      <c r="C61" s="149" t="s">
        <v>4069</v>
      </c>
      <c r="D61" s="145" t="s">
        <v>4609</v>
      </c>
      <c r="E61" s="149" t="s">
        <v>4149</v>
      </c>
      <c r="F61" s="149" t="s">
        <v>4150</v>
      </c>
      <c r="G61" s="149" t="s">
        <v>4151</v>
      </c>
      <c r="H61" s="149" t="s">
        <v>4684</v>
      </c>
      <c r="I61" s="149" t="s">
        <v>154</v>
      </c>
      <c r="J61" s="149" t="s">
        <v>4152</v>
      </c>
    </row>
    <row r="62" spans="1:50" x14ac:dyDescent="0.3">
      <c r="A62" s="193">
        <v>1</v>
      </c>
      <c r="B62" s="50" t="str">
        <f t="array" ref="B62">IFERROR(INDEX($B$9:$B$58, MATCH(0,IF(ISBLANK($B$9:$B$58),1,COUNTIF($B$61:B61, $B$9:$B$58)), 0)),"")</f>
        <v/>
      </c>
      <c r="C62" s="33"/>
      <c r="D62" s="24"/>
      <c r="E62" s="33"/>
      <c r="F62" s="33"/>
      <c r="G62" s="33"/>
      <c r="H62" s="33"/>
      <c r="I62" s="33"/>
      <c r="J62" s="33"/>
    </row>
    <row r="63" spans="1:50" x14ac:dyDescent="0.3">
      <c r="A63" s="193">
        <v>2</v>
      </c>
      <c r="B63" s="50" t="str">
        <f t="array" ref="B63">IFERROR(INDEX($B$9:$B$58, MATCH(0,IF(ISBLANK($B$9:$B$58),1,COUNTIF($B$61:B62, $B$9:$B$58)), 0)),"")</f>
        <v/>
      </c>
      <c r="C63" s="33"/>
      <c r="D63" s="24"/>
      <c r="E63" s="33"/>
      <c r="F63" s="33"/>
      <c r="G63" s="33"/>
      <c r="H63" s="33"/>
      <c r="I63" s="33"/>
      <c r="J63" s="33"/>
    </row>
    <row r="64" spans="1:50" x14ac:dyDescent="0.3">
      <c r="A64" s="193">
        <v>3</v>
      </c>
      <c r="B64" s="50" t="str">
        <f t="array" ref="B64">IFERROR(INDEX($B$9:$B$58, MATCH(0,IF(ISBLANK($B$9:$B$58),1,COUNTIF($B$61:B63, $B$9:$B$58)), 0)),"")</f>
        <v/>
      </c>
      <c r="C64" s="33"/>
      <c r="D64" s="24"/>
      <c r="E64" s="33"/>
      <c r="F64" s="33"/>
      <c r="G64" s="33"/>
      <c r="H64" s="33"/>
      <c r="I64" s="33"/>
      <c r="J64" s="33"/>
    </row>
    <row r="65" spans="1:10" x14ac:dyDescent="0.3">
      <c r="A65" s="193">
        <v>4</v>
      </c>
      <c r="B65" s="50" t="str">
        <f t="array" ref="B65">IFERROR(INDEX($B$9:$B$58, MATCH(0,IF(ISBLANK($B$9:$B$58),1,COUNTIF($B$61:B64, $B$9:$B$58)), 0)),"")</f>
        <v/>
      </c>
      <c r="C65" s="33"/>
      <c r="D65" s="24"/>
      <c r="E65" s="33"/>
      <c r="F65" s="33"/>
      <c r="G65" s="33"/>
      <c r="H65" s="33"/>
      <c r="I65" s="33"/>
      <c r="J65" s="33"/>
    </row>
    <row r="66" spans="1:10" x14ac:dyDescent="0.3">
      <c r="A66" s="193">
        <v>5</v>
      </c>
      <c r="B66" s="50" t="str">
        <f t="array" ref="B66">IFERROR(INDEX($B$9:$B$58, MATCH(0,IF(ISBLANK($B$9:$B$58),1,COUNTIF($B$61:B65, $B$9:$B$58)), 0)),"")</f>
        <v/>
      </c>
      <c r="C66" s="33"/>
      <c r="D66" s="24"/>
      <c r="E66" s="33"/>
      <c r="F66" s="33"/>
      <c r="G66" s="33"/>
      <c r="H66" s="33"/>
      <c r="I66" s="33"/>
      <c r="J66" s="33"/>
    </row>
    <row r="67" spans="1:10" x14ac:dyDescent="0.3">
      <c r="A67" s="193">
        <v>6</v>
      </c>
      <c r="B67" s="50" t="str">
        <f t="array" ref="B67">IFERROR(INDEX($B$9:$B$58, MATCH(0,IF(ISBLANK($B$9:$B$58),1,COUNTIF($B$61:B66, $B$9:$B$58)), 0)),"")</f>
        <v/>
      </c>
      <c r="C67" s="33"/>
      <c r="D67" s="24"/>
      <c r="E67" s="33"/>
      <c r="F67" s="33"/>
      <c r="G67" s="33"/>
      <c r="H67" s="33"/>
      <c r="I67" s="33"/>
      <c r="J67" s="33"/>
    </row>
    <row r="68" spans="1:10" x14ac:dyDescent="0.3">
      <c r="A68" s="193">
        <v>7</v>
      </c>
      <c r="B68" s="50" t="str">
        <f t="array" ref="B68">IFERROR(INDEX($B$9:$B$58, MATCH(0,IF(ISBLANK($B$9:$B$58),1,COUNTIF($B$61:B67, $B$9:$B$58)), 0)),"")</f>
        <v/>
      </c>
      <c r="C68" s="33"/>
      <c r="D68" s="24"/>
      <c r="E68" s="33"/>
      <c r="F68" s="33"/>
      <c r="G68" s="33"/>
      <c r="H68" s="33"/>
      <c r="I68" s="33"/>
      <c r="J68" s="33"/>
    </row>
    <row r="69" spans="1:10" x14ac:dyDescent="0.3">
      <c r="A69" s="193">
        <v>8</v>
      </c>
      <c r="B69" s="50" t="str">
        <f t="array" ref="B69">IFERROR(INDEX($B$9:$B$58, MATCH(0,IF(ISBLANK($B$9:$B$58),1,COUNTIF($B$61:B68, $B$9:$B$58)), 0)),"")</f>
        <v/>
      </c>
      <c r="C69" s="33"/>
      <c r="D69" s="24"/>
      <c r="E69" s="33"/>
      <c r="F69" s="33"/>
      <c r="G69" s="33"/>
      <c r="H69" s="33"/>
      <c r="I69" s="33"/>
      <c r="J69" s="33"/>
    </row>
    <row r="70" spans="1:10" x14ac:dyDescent="0.3">
      <c r="A70" s="193">
        <v>9</v>
      </c>
      <c r="B70" s="50" t="str">
        <f t="array" ref="B70">IFERROR(INDEX($B$9:$B$58, MATCH(0,IF(ISBLANK($B$9:$B$58),1,COUNTIF($B$61:B69, $B$9:$B$58)), 0)),"")</f>
        <v/>
      </c>
      <c r="C70" s="33"/>
      <c r="D70" s="24"/>
      <c r="E70" s="33"/>
      <c r="F70" s="33"/>
      <c r="G70" s="33"/>
      <c r="H70" s="33"/>
      <c r="I70" s="33"/>
      <c r="J70" s="33"/>
    </row>
    <row r="71" spans="1:10" x14ac:dyDescent="0.3">
      <c r="A71" s="193">
        <v>10</v>
      </c>
      <c r="B71" s="50" t="str">
        <f t="array" ref="B71">IFERROR(INDEX($B$9:$B$58, MATCH(0,IF(ISBLANK($B$9:$B$58),1,COUNTIF($B$61:B70, $B$9:$B$58)), 0)),"")</f>
        <v/>
      </c>
      <c r="C71" s="33"/>
      <c r="D71" s="24"/>
      <c r="E71" s="33"/>
      <c r="F71" s="33"/>
      <c r="G71" s="33"/>
      <c r="H71" s="33"/>
      <c r="I71" s="33"/>
      <c r="J71" s="33"/>
    </row>
    <row r="72" spans="1:10" x14ac:dyDescent="0.3">
      <c r="A72" s="193">
        <v>11</v>
      </c>
      <c r="B72" s="50" t="str">
        <f t="array" ref="B72">IFERROR(INDEX($B$9:$B$58, MATCH(0,IF(ISBLANK($B$9:$B$58),1,COUNTIF($B$61:B71, $B$9:$B$58)), 0)),"")</f>
        <v/>
      </c>
      <c r="C72" s="33"/>
      <c r="D72" s="24"/>
      <c r="E72" s="33"/>
      <c r="F72" s="33"/>
      <c r="G72" s="33"/>
      <c r="H72" s="33"/>
      <c r="I72" s="33"/>
      <c r="J72" s="33"/>
    </row>
    <row r="73" spans="1:10" x14ac:dyDescent="0.3">
      <c r="A73" s="193">
        <v>12</v>
      </c>
      <c r="B73" s="50" t="str">
        <f t="array" ref="B73">IFERROR(INDEX($B$9:$B$58, MATCH(0,IF(ISBLANK($B$9:$B$58),1,COUNTIF($B$61:B72, $B$9:$B$58)), 0)),"")</f>
        <v/>
      </c>
      <c r="C73" s="33"/>
      <c r="D73" s="24"/>
      <c r="E73" s="33"/>
      <c r="F73" s="33"/>
      <c r="G73" s="33"/>
      <c r="H73" s="33"/>
      <c r="I73" s="33"/>
      <c r="J73" s="33"/>
    </row>
    <row r="74" spans="1:10" x14ac:dyDescent="0.3">
      <c r="A74" s="193">
        <v>13</v>
      </c>
      <c r="B74" s="50" t="str">
        <f t="array" ref="B74">IFERROR(INDEX($B$9:$B$58, MATCH(0,IF(ISBLANK($B$9:$B$58),1,COUNTIF($B$61:B73, $B$9:$B$58)), 0)),"")</f>
        <v/>
      </c>
      <c r="C74" s="33"/>
      <c r="D74" s="24"/>
      <c r="E74" s="33"/>
      <c r="F74" s="33"/>
      <c r="G74" s="33"/>
      <c r="H74" s="33"/>
      <c r="I74" s="33"/>
      <c r="J74" s="33"/>
    </row>
    <row r="75" spans="1:10" x14ac:dyDescent="0.3">
      <c r="A75" s="193">
        <v>14</v>
      </c>
      <c r="B75" s="50" t="str">
        <f t="array" ref="B75">IFERROR(INDEX($B$9:$B$58, MATCH(0,IF(ISBLANK($B$9:$B$58),1,COUNTIF($B$61:B74, $B$9:$B$58)), 0)),"")</f>
        <v/>
      </c>
      <c r="C75" s="33"/>
      <c r="D75" s="24"/>
      <c r="E75" s="33"/>
      <c r="F75" s="33"/>
      <c r="G75" s="33"/>
      <c r="H75" s="33"/>
      <c r="I75" s="33"/>
      <c r="J75" s="33"/>
    </row>
    <row r="76" spans="1:10" x14ac:dyDescent="0.3">
      <c r="A76" s="193">
        <v>15</v>
      </c>
      <c r="B76" s="50" t="str">
        <f t="array" ref="B76">IFERROR(INDEX($B$9:$B$58, MATCH(0,IF(ISBLANK($B$9:$B$58),1,COUNTIF($B$61:B75, $B$9:$B$58)), 0)),"")</f>
        <v/>
      </c>
      <c r="C76" s="33"/>
      <c r="D76" s="24"/>
      <c r="E76" s="33"/>
      <c r="F76" s="33"/>
      <c r="G76" s="33"/>
      <c r="H76" s="33"/>
      <c r="I76" s="33"/>
      <c r="J76" s="33"/>
    </row>
    <row r="77" spans="1:10" x14ac:dyDescent="0.3">
      <c r="A77" s="193">
        <v>16</v>
      </c>
      <c r="B77" s="50" t="str">
        <f t="array" ref="B77">IFERROR(INDEX($B$9:$B$58, MATCH(0,IF(ISBLANK($B$9:$B$58),1,COUNTIF($B$61:B76, $B$9:$B$58)), 0)),"")</f>
        <v/>
      </c>
      <c r="C77" s="33"/>
      <c r="D77" s="24"/>
      <c r="E77" s="33"/>
      <c r="F77" s="33"/>
      <c r="G77" s="33"/>
      <c r="H77" s="33"/>
      <c r="I77" s="33"/>
      <c r="J77" s="33"/>
    </row>
    <row r="78" spans="1:10" x14ac:dyDescent="0.3">
      <c r="A78" s="193">
        <v>17</v>
      </c>
      <c r="B78" s="50" t="str">
        <f t="array" ref="B78">IFERROR(INDEX($B$9:$B$58, MATCH(0,IF(ISBLANK($B$9:$B$58),1,COUNTIF($B$61:B77, $B$9:$B$58)), 0)),"")</f>
        <v/>
      </c>
      <c r="C78" s="33"/>
      <c r="D78" s="24"/>
      <c r="E78" s="33"/>
      <c r="F78" s="33"/>
      <c r="G78" s="33"/>
      <c r="H78" s="33"/>
      <c r="I78" s="33"/>
      <c r="J78" s="33"/>
    </row>
    <row r="79" spans="1:10" x14ac:dyDescent="0.3">
      <c r="A79" s="193">
        <v>18</v>
      </c>
      <c r="B79" s="50" t="str">
        <f t="array" ref="B79">IFERROR(INDEX($B$9:$B$58, MATCH(0,IF(ISBLANK($B$9:$B$58),1,COUNTIF($B$61:B78, $B$9:$B$58)), 0)),"")</f>
        <v/>
      </c>
      <c r="C79" s="33"/>
      <c r="D79" s="24"/>
      <c r="E79" s="33"/>
      <c r="F79" s="33"/>
      <c r="G79" s="33"/>
      <c r="H79" s="33"/>
      <c r="I79" s="33"/>
      <c r="J79" s="33"/>
    </row>
    <row r="80" spans="1:10" x14ac:dyDescent="0.3">
      <c r="A80" s="193">
        <v>19</v>
      </c>
      <c r="B80" s="50" t="str">
        <f t="array" ref="B80">IFERROR(INDEX($B$9:$B$58, MATCH(0,IF(ISBLANK($B$9:$B$58),1,COUNTIF($B$61:B79, $B$9:$B$58)), 0)),"")</f>
        <v/>
      </c>
      <c r="C80" s="33"/>
      <c r="D80" s="24"/>
      <c r="E80" s="33"/>
      <c r="F80" s="33"/>
      <c r="G80" s="33"/>
      <c r="H80" s="33"/>
      <c r="I80" s="33"/>
      <c r="J80" s="33"/>
    </row>
    <row r="81" spans="1:10" x14ac:dyDescent="0.3">
      <c r="A81" s="193">
        <v>20</v>
      </c>
      <c r="B81" s="50" t="str">
        <f t="array" ref="B81">IFERROR(INDEX($B$9:$B$58, MATCH(0,IF(ISBLANK($B$9:$B$58),1,COUNTIF($B$61:B80, $B$9:$B$58)), 0)),"")</f>
        <v/>
      </c>
      <c r="C81" s="33"/>
      <c r="D81" s="24"/>
      <c r="E81" s="33"/>
      <c r="F81" s="33"/>
      <c r="G81" s="33"/>
      <c r="H81" s="33"/>
      <c r="I81" s="33"/>
      <c r="J81" s="33"/>
    </row>
    <row r="82" spans="1:10" x14ac:dyDescent="0.3">
      <c r="A82" s="193">
        <v>21</v>
      </c>
      <c r="B82" s="50" t="str">
        <f t="array" ref="B82">IFERROR(INDEX($B$9:$B$58, MATCH(0,IF(ISBLANK($B$9:$B$58),1,COUNTIF($B$61:B81, $B$9:$B$58)), 0)),"")</f>
        <v/>
      </c>
      <c r="C82" s="33"/>
      <c r="D82" s="24"/>
      <c r="E82" s="33"/>
      <c r="F82" s="33"/>
      <c r="G82" s="33"/>
      <c r="H82" s="33"/>
      <c r="I82" s="33"/>
      <c r="J82" s="33"/>
    </row>
    <row r="83" spans="1:10" x14ac:dyDescent="0.3">
      <c r="A83" s="193">
        <v>22</v>
      </c>
      <c r="B83" s="50" t="str">
        <f t="array" ref="B83">IFERROR(INDEX($B$9:$B$58, MATCH(0,IF(ISBLANK($B$9:$B$58),1,COUNTIF($B$61:B82, $B$9:$B$58)), 0)),"")</f>
        <v/>
      </c>
      <c r="C83" s="33"/>
      <c r="D83" s="24"/>
      <c r="E83" s="33"/>
      <c r="F83" s="33"/>
      <c r="G83" s="33"/>
      <c r="H83" s="33"/>
      <c r="I83" s="33"/>
      <c r="J83" s="33"/>
    </row>
    <row r="84" spans="1:10" x14ac:dyDescent="0.3">
      <c r="A84" s="193">
        <v>23</v>
      </c>
      <c r="B84" s="50" t="str">
        <f t="array" ref="B84">IFERROR(INDEX($B$9:$B$58, MATCH(0,IF(ISBLANK($B$9:$B$58),1,COUNTIF($B$61:B83, $B$9:$B$58)), 0)),"")</f>
        <v/>
      </c>
      <c r="C84" s="33"/>
      <c r="D84" s="24"/>
      <c r="E84" s="33"/>
      <c r="F84" s="33"/>
      <c r="G84" s="33"/>
      <c r="H84" s="33"/>
      <c r="I84" s="33"/>
      <c r="J84" s="33"/>
    </row>
    <row r="85" spans="1:10" x14ac:dyDescent="0.3">
      <c r="A85" s="193">
        <v>24</v>
      </c>
      <c r="B85" s="50" t="str">
        <f t="array" ref="B85">IFERROR(INDEX($B$9:$B$58, MATCH(0,IF(ISBLANK($B$9:$B$58),1,COUNTIF($B$61:B84, $B$9:$B$58)), 0)),"")</f>
        <v/>
      </c>
      <c r="C85" s="33"/>
      <c r="D85" s="24"/>
      <c r="E85" s="33"/>
      <c r="F85" s="33"/>
      <c r="G85" s="33"/>
      <c r="H85" s="33"/>
      <c r="I85" s="33"/>
      <c r="J85" s="33"/>
    </row>
    <row r="86" spans="1:10" x14ac:dyDescent="0.3">
      <c r="A86" s="193">
        <v>25</v>
      </c>
      <c r="B86" s="50" t="str">
        <f t="array" ref="B86">IFERROR(INDEX($B$9:$B$58, MATCH(0,IF(ISBLANK($B$9:$B$58),1,COUNTIF($B$61:B85, $B$9:$B$58)), 0)),"")</f>
        <v/>
      </c>
      <c r="C86" s="33"/>
      <c r="D86" s="24"/>
      <c r="E86" s="33"/>
      <c r="F86" s="33"/>
      <c r="G86" s="33"/>
      <c r="H86" s="33"/>
      <c r="I86" s="33"/>
      <c r="J86" s="33"/>
    </row>
    <row r="87" spans="1:10" x14ac:dyDescent="0.3">
      <c r="A87" s="193">
        <v>26</v>
      </c>
      <c r="B87" s="50" t="str">
        <f t="array" ref="B87">IFERROR(INDEX($B$9:$B$58, MATCH(0,IF(ISBLANK($B$9:$B$58),1,COUNTIF($B$61:B86, $B$9:$B$58)), 0)),"")</f>
        <v/>
      </c>
      <c r="C87" s="33"/>
      <c r="D87" s="24"/>
      <c r="E87" s="33"/>
      <c r="F87" s="33"/>
      <c r="G87" s="33"/>
      <c r="H87" s="33"/>
      <c r="I87" s="33"/>
      <c r="J87" s="33"/>
    </row>
    <row r="88" spans="1:10" x14ac:dyDescent="0.3">
      <c r="A88" s="193">
        <v>27</v>
      </c>
      <c r="B88" s="50" t="str">
        <f t="array" ref="B88">IFERROR(INDEX($B$9:$B$58, MATCH(0,IF(ISBLANK($B$9:$B$58),1,COUNTIF($B$61:B87, $B$9:$B$58)), 0)),"")</f>
        <v/>
      </c>
      <c r="C88" s="33"/>
      <c r="D88" s="24"/>
      <c r="E88" s="33"/>
      <c r="F88" s="33"/>
      <c r="G88" s="33"/>
      <c r="H88" s="33"/>
      <c r="I88" s="33"/>
      <c r="J88" s="33"/>
    </row>
    <row r="89" spans="1:10" x14ac:dyDescent="0.3">
      <c r="A89" s="193">
        <v>28</v>
      </c>
      <c r="B89" s="50" t="str">
        <f t="array" ref="B89">IFERROR(INDEX($B$9:$B$58, MATCH(0,IF(ISBLANK($B$9:$B$58),1,COUNTIF($B$61:B88, $B$9:$B$58)), 0)),"")</f>
        <v/>
      </c>
      <c r="C89" s="33"/>
      <c r="D89" s="24"/>
      <c r="E89" s="33"/>
      <c r="F89" s="33"/>
      <c r="G89" s="33"/>
      <c r="H89" s="33"/>
      <c r="I89" s="33"/>
      <c r="J89" s="33"/>
    </row>
    <row r="90" spans="1:10" x14ac:dyDescent="0.3">
      <c r="A90" s="193">
        <v>29</v>
      </c>
      <c r="B90" s="50" t="str">
        <f t="array" ref="B90">IFERROR(INDEX($B$9:$B$58, MATCH(0,IF(ISBLANK($B$9:$B$58),1,COUNTIF($B$61:B89, $B$9:$B$58)), 0)),"")</f>
        <v/>
      </c>
      <c r="C90" s="33"/>
      <c r="D90" s="24"/>
      <c r="E90" s="33"/>
      <c r="F90" s="33"/>
      <c r="G90" s="33"/>
      <c r="H90" s="33"/>
      <c r="I90" s="33"/>
      <c r="J90" s="33"/>
    </row>
    <row r="91" spans="1:10" x14ac:dyDescent="0.3">
      <c r="A91" s="193">
        <v>30</v>
      </c>
      <c r="B91" s="50" t="str">
        <f t="array" ref="B91">IFERROR(INDEX($B$9:$B$58, MATCH(0,IF(ISBLANK($B$9:$B$58),1,COUNTIF($B$61:B90, $B$9:$B$58)), 0)),"")</f>
        <v/>
      </c>
      <c r="C91" s="33"/>
      <c r="D91" s="24"/>
      <c r="E91" s="33"/>
      <c r="F91" s="33"/>
      <c r="G91" s="33"/>
      <c r="H91" s="33"/>
      <c r="I91" s="33"/>
      <c r="J91" s="33"/>
    </row>
    <row r="92" spans="1:10" x14ac:dyDescent="0.3">
      <c r="A92" s="193">
        <v>31</v>
      </c>
      <c r="B92" s="50" t="str">
        <f t="array" ref="B92">IFERROR(INDEX($B$9:$B$58, MATCH(0,IF(ISBLANK($B$9:$B$58),1,COUNTIF($B$61:B91, $B$9:$B$58)), 0)),"")</f>
        <v/>
      </c>
      <c r="C92" s="33"/>
      <c r="D92" s="24"/>
      <c r="E92" s="33"/>
      <c r="F92" s="33"/>
      <c r="G92" s="33"/>
      <c r="H92" s="33"/>
      <c r="I92" s="33"/>
      <c r="J92" s="33"/>
    </row>
    <row r="93" spans="1:10" x14ac:dyDescent="0.3">
      <c r="A93" s="193">
        <v>32</v>
      </c>
      <c r="B93" s="50" t="str">
        <f t="array" ref="B93">IFERROR(INDEX($B$9:$B$58, MATCH(0,IF(ISBLANK($B$9:$B$58),1,COUNTIF($B$61:B92, $B$9:$B$58)), 0)),"")</f>
        <v/>
      </c>
      <c r="C93" s="33"/>
      <c r="D93" s="24"/>
      <c r="E93" s="33"/>
      <c r="F93" s="33"/>
      <c r="G93" s="33"/>
      <c r="H93" s="33"/>
      <c r="I93" s="33"/>
      <c r="J93" s="33"/>
    </row>
    <row r="94" spans="1:10" x14ac:dyDescent="0.3">
      <c r="A94" s="193">
        <v>33</v>
      </c>
      <c r="B94" s="50" t="str">
        <f t="array" ref="B94">IFERROR(INDEX($B$9:$B$58, MATCH(0,IF(ISBLANK($B$9:$B$58),1,COUNTIF($B$61:B93, $B$9:$B$58)), 0)),"")</f>
        <v/>
      </c>
      <c r="C94" s="33"/>
      <c r="D94" s="24"/>
      <c r="E94" s="33"/>
      <c r="F94" s="33"/>
      <c r="G94" s="33"/>
      <c r="H94" s="33"/>
      <c r="I94" s="33"/>
      <c r="J94" s="33"/>
    </row>
    <row r="95" spans="1:10" x14ac:dyDescent="0.3">
      <c r="A95" s="193">
        <v>34</v>
      </c>
      <c r="B95" s="50" t="str">
        <f t="array" ref="B95">IFERROR(INDEX($B$9:$B$58, MATCH(0,IF(ISBLANK($B$9:$B$58),1,COUNTIF($B$61:B94, $B$9:$B$58)), 0)),"")</f>
        <v/>
      </c>
      <c r="C95" s="33"/>
      <c r="D95" s="24"/>
      <c r="E95" s="33"/>
      <c r="F95" s="33"/>
      <c r="G95" s="33"/>
      <c r="H95" s="33"/>
      <c r="I95" s="33"/>
      <c r="J95" s="33"/>
    </row>
    <row r="96" spans="1:10" x14ac:dyDescent="0.3">
      <c r="A96" s="193">
        <v>35</v>
      </c>
      <c r="B96" s="50" t="str">
        <f t="array" ref="B96">IFERROR(INDEX($B$9:$B$58, MATCH(0,IF(ISBLANK($B$9:$B$58),1,COUNTIF($B$61:B95, $B$9:$B$58)), 0)),"")</f>
        <v/>
      </c>
      <c r="C96" s="33"/>
      <c r="D96" s="24"/>
      <c r="E96" s="33"/>
      <c r="F96" s="33"/>
      <c r="G96" s="33"/>
      <c r="H96" s="33"/>
      <c r="I96" s="33"/>
      <c r="J96" s="33"/>
    </row>
    <row r="97" spans="1:10" x14ac:dyDescent="0.3">
      <c r="A97" s="193">
        <v>36</v>
      </c>
      <c r="B97" s="50" t="str">
        <f t="array" ref="B97">IFERROR(INDEX($B$9:$B$58, MATCH(0,IF(ISBLANK($B$9:$B$58),1,COUNTIF($B$61:B96, $B$9:$B$58)), 0)),"")</f>
        <v/>
      </c>
      <c r="C97" s="33"/>
      <c r="D97" s="24"/>
      <c r="E97" s="33"/>
      <c r="F97" s="33"/>
      <c r="G97" s="33"/>
      <c r="H97" s="33"/>
      <c r="I97" s="33"/>
      <c r="J97" s="33"/>
    </row>
    <row r="98" spans="1:10" x14ac:dyDescent="0.3">
      <c r="A98" s="193">
        <v>37</v>
      </c>
      <c r="B98" s="50" t="str">
        <f t="array" ref="B98">IFERROR(INDEX($B$9:$B$58, MATCH(0,IF(ISBLANK($B$9:$B$58),1,COUNTIF($B$61:B97, $B$9:$B$58)), 0)),"")</f>
        <v/>
      </c>
      <c r="C98" s="33"/>
      <c r="D98" s="24"/>
      <c r="E98" s="33"/>
      <c r="F98" s="33"/>
      <c r="G98" s="33"/>
      <c r="H98" s="33"/>
      <c r="I98" s="33"/>
      <c r="J98" s="33"/>
    </row>
    <row r="99" spans="1:10" x14ac:dyDescent="0.3">
      <c r="A99" s="193">
        <v>38</v>
      </c>
      <c r="B99" s="50" t="str">
        <f t="array" ref="B99">IFERROR(INDEX($B$9:$B$58, MATCH(0,IF(ISBLANK($B$9:$B$58),1,COUNTIF($B$61:B98, $B$9:$B$58)), 0)),"")</f>
        <v/>
      </c>
      <c r="C99" s="33"/>
      <c r="D99" s="24"/>
      <c r="E99" s="33"/>
      <c r="F99" s="33"/>
      <c r="G99" s="33"/>
      <c r="H99" s="33"/>
      <c r="I99" s="33"/>
      <c r="J99" s="33"/>
    </row>
    <row r="100" spans="1:10" x14ac:dyDescent="0.3">
      <c r="A100" s="193">
        <v>39</v>
      </c>
      <c r="B100" s="50" t="str">
        <f t="array" ref="B100">IFERROR(INDEX($B$9:$B$58, MATCH(0,IF(ISBLANK($B$9:$B$58),1,COUNTIF($B$61:B99, $B$9:$B$58)), 0)),"")</f>
        <v/>
      </c>
      <c r="C100" s="33"/>
      <c r="D100" s="24"/>
      <c r="E100" s="33"/>
      <c r="F100" s="33"/>
      <c r="G100" s="33"/>
      <c r="H100" s="33"/>
      <c r="I100" s="33"/>
      <c r="J100" s="33"/>
    </row>
    <row r="101" spans="1:10" x14ac:dyDescent="0.3">
      <c r="A101" s="193">
        <v>40</v>
      </c>
      <c r="B101" s="50" t="str">
        <f t="array" ref="B101">IFERROR(INDEX($B$9:$B$58, MATCH(0,IF(ISBLANK($B$9:$B$58),1,COUNTIF($B$61:B100, $B$9:$B$58)), 0)),"")</f>
        <v/>
      </c>
      <c r="C101" s="33"/>
      <c r="D101" s="24"/>
      <c r="E101" s="33"/>
      <c r="F101" s="33"/>
      <c r="G101" s="33"/>
      <c r="H101" s="33"/>
      <c r="I101" s="33"/>
      <c r="J101" s="33"/>
    </row>
    <row r="102" spans="1:10" x14ac:dyDescent="0.3">
      <c r="A102" s="193">
        <v>41</v>
      </c>
      <c r="B102" s="50" t="str">
        <f t="array" ref="B102">IFERROR(INDEX($B$9:$B$58, MATCH(0,IF(ISBLANK($B$9:$B$58),1,COUNTIF($B$61:B101, $B$9:$B$58)), 0)),"")</f>
        <v/>
      </c>
      <c r="C102" s="33"/>
      <c r="D102" s="24"/>
      <c r="E102" s="33"/>
      <c r="F102" s="33"/>
      <c r="G102" s="33"/>
      <c r="H102" s="33"/>
      <c r="I102" s="33"/>
      <c r="J102" s="33"/>
    </row>
    <row r="103" spans="1:10" x14ac:dyDescent="0.3">
      <c r="A103" s="193">
        <v>42</v>
      </c>
      <c r="B103" s="50" t="str">
        <f t="array" ref="B103">IFERROR(INDEX($B$9:$B$58, MATCH(0,IF(ISBLANK($B$9:$B$58),1,COUNTIF($B$61:B102, $B$9:$B$58)), 0)),"")</f>
        <v/>
      </c>
      <c r="C103" s="33"/>
      <c r="D103" s="24"/>
      <c r="E103" s="33"/>
      <c r="F103" s="33"/>
      <c r="G103" s="33"/>
      <c r="H103" s="33"/>
      <c r="I103" s="33"/>
      <c r="J103" s="33"/>
    </row>
    <row r="104" spans="1:10" x14ac:dyDescent="0.3">
      <c r="A104" s="193">
        <v>43</v>
      </c>
      <c r="B104" s="50" t="str">
        <f t="array" ref="B104">IFERROR(INDEX($B$9:$B$58, MATCH(0,IF(ISBLANK($B$9:$B$58),1,COUNTIF($B$61:B103, $B$9:$B$58)), 0)),"")</f>
        <v/>
      </c>
      <c r="C104" s="33"/>
      <c r="D104" s="24"/>
      <c r="E104" s="33"/>
      <c r="F104" s="33"/>
      <c r="G104" s="33"/>
      <c r="H104" s="33"/>
      <c r="I104" s="33"/>
      <c r="J104" s="33"/>
    </row>
    <row r="105" spans="1:10" x14ac:dyDescent="0.3">
      <c r="A105" s="193">
        <v>44</v>
      </c>
      <c r="B105" s="50" t="str">
        <f t="array" ref="B105">IFERROR(INDEX($B$9:$B$58, MATCH(0,IF(ISBLANK($B$9:$B$58),1,COUNTIF($B$61:B104, $B$9:$B$58)), 0)),"")</f>
        <v/>
      </c>
      <c r="C105" s="33"/>
      <c r="D105" s="24"/>
      <c r="E105" s="33"/>
      <c r="F105" s="33"/>
      <c r="G105" s="33"/>
      <c r="H105" s="33"/>
      <c r="I105" s="33"/>
      <c r="J105" s="33"/>
    </row>
    <row r="106" spans="1:10" x14ac:dyDescent="0.3">
      <c r="A106" s="193">
        <v>45</v>
      </c>
      <c r="B106" s="50" t="str">
        <f t="array" ref="B106">IFERROR(INDEX($B$9:$B$58, MATCH(0,IF(ISBLANK($B$9:$B$58),1,COUNTIF($B$61:B105, $B$9:$B$58)), 0)),"")</f>
        <v/>
      </c>
      <c r="C106" s="33"/>
      <c r="D106" s="24"/>
      <c r="E106" s="33"/>
      <c r="F106" s="33"/>
      <c r="G106" s="33"/>
      <c r="H106" s="33"/>
      <c r="I106" s="33"/>
      <c r="J106" s="33"/>
    </row>
    <row r="107" spans="1:10" x14ac:dyDescent="0.3">
      <c r="A107" s="193">
        <v>46</v>
      </c>
      <c r="B107" s="50" t="str">
        <f t="array" ref="B107">IFERROR(INDEX($B$9:$B$58, MATCH(0,IF(ISBLANK($B$9:$B$58),1,COUNTIF($B$61:B106, $B$9:$B$58)), 0)),"")</f>
        <v/>
      </c>
      <c r="C107" s="33"/>
      <c r="D107" s="24"/>
      <c r="E107" s="33"/>
      <c r="F107" s="33"/>
      <c r="G107" s="33"/>
      <c r="H107" s="33"/>
      <c r="I107" s="33"/>
      <c r="J107" s="33"/>
    </row>
    <row r="108" spans="1:10" x14ac:dyDescent="0.3">
      <c r="A108" s="193">
        <v>47</v>
      </c>
      <c r="B108" s="50" t="str">
        <f t="array" ref="B108">IFERROR(INDEX($B$9:$B$58, MATCH(0,IF(ISBLANK($B$9:$B$58),1,COUNTIF($B$61:B107, $B$9:$B$58)), 0)),"")</f>
        <v/>
      </c>
      <c r="C108" s="33"/>
      <c r="D108" s="24"/>
      <c r="E108" s="33"/>
      <c r="F108" s="33"/>
      <c r="G108" s="33"/>
      <c r="H108" s="33"/>
      <c r="I108" s="33"/>
      <c r="J108" s="33"/>
    </row>
    <row r="109" spans="1:10" x14ac:dyDescent="0.3">
      <c r="A109" s="193">
        <v>48</v>
      </c>
      <c r="B109" s="50" t="str">
        <f t="array" ref="B109">IFERROR(INDEX($B$9:$B$58, MATCH(0,IF(ISBLANK($B$9:$B$58),1,COUNTIF($B$61:B108, $B$9:$B$58)), 0)),"")</f>
        <v/>
      </c>
      <c r="C109" s="33"/>
      <c r="D109" s="24"/>
      <c r="E109" s="33"/>
      <c r="F109" s="33"/>
      <c r="G109" s="33"/>
      <c r="H109" s="33"/>
      <c r="I109" s="33"/>
      <c r="J109" s="33"/>
    </row>
    <row r="110" spans="1:10" x14ac:dyDescent="0.3">
      <c r="A110" s="193">
        <v>49</v>
      </c>
      <c r="B110" s="50" t="str">
        <f t="array" ref="B110">IFERROR(INDEX($B$9:$B$58, MATCH(0,IF(ISBLANK($B$9:$B$58),1,COUNTIF($B$61:B109, $B$9:$B$58)), 0)),"")</f>
        <v/>
      </c>
      <c r="C110" s="33"/>
      <c r="D110" s="24"/>
      <c r="E110" s="33"/>
      <c r="F110" s="33"/>
      <c r="G110" s="33"/>
      <c r="H110" s="33"/>
      <c r="I110" s="33"/>
      <c r="J110" s="33"/>
    </row>
    <row r="111" spans="1:10" x14ac:dyDescent="0.3">
      <c r="A111" s="193">
        <v>50</v>
      </c>
      <c r="B111" s="50" t="str">
        <f t="array" ref="B111">IFERROR(INDEX($B$9:$B$58, MATCH(0,IF(ISBLANK($B$9:$B$58),1,COUNTIF($B$61:B110, $B$9:$B$58)), 0)),"")</f>
        <v/>
      </c>
      <c r="C111" s="33"/>
      <c r="D111" s="24"/>
      <c r="E111" s="33"/>
      <c r="F111" s="33"/>
      <c r="G111" s="33"/>
      <c r="H111" s="33"/>
      <c r="I111" s="33"/>
      <c r="J111" s="33"/>
    </row>
    <row r="112" spans="1:10" x14ac:dyDescent="0.3">
      <c r="B112" s="60"/>
      <c r="C112" s="42"/>
      <c r="D112" s="42"/>
      <c r="E112" s="42"/>
      <c r="F112" s="42"/>
      <c r="G112" s="42"/>
      <c r="H112" s="42"/>
    </row>
    <row r="113" spans="1:25" ht="15" customHeight="1" x14ac:dyDescent="0.3">
      <c r="B113" s="254" t="s">
        <v>5011</v>
      </c>
      <c r="C113" s="254"/>
      <c r="D113" s="254"/>
      <c r="E113" s="254"/>
      <c r="F113" s="254"/>
      <c r="G113" s="254"/>
      <c r="H113" s="254"/>
      <c r="I113" s="61"/>
      <c r="J113" s="61"/>
      <c r="K113" s="61"/>
      <c r="L113" s="61"/>
      <c r="M113" s="61"/>
      <c r="N113" s="61"/>
      <c r="O113" s="61"/>
      <c r="P113" s="61"/>
      <c r="Q113" s="61"/>
      <c r="R113" s="61"/>
      <c r="S113" s="61"/>
      <c r="T113" s="61"/>
      <c r="U113" s="61"/>
      <c r="V113" s="61"/>
      <c r="W113" s="61"/>
      <c r="X113" s="61"/>
      <c r="Y113" s="61"/>
    </row>
    <row r="114" spans="1:25" ht="48" customHeight="1" x14ac:dyDescent="0.3">
      <c r="B114" s="254"/>
      <c r="C114" s="254"/>
      <c r="D114" s="254"/>
      <c r="E114" s="254"/>
      <c r="F114" s="254"/>
      <c r="G114" s="254"/>
      <c r="H114" s="254"/>
      <c r="I114" s="61"/>
      <c r="J114" s="61"/>
      <c r="K114" s="61"/>
      <c r="L114" s="61"/>
      <c r="M114" s="61"/>
      <c r="N114" s="61"/>
      <c r="O114" s="61"/>
      <c r="P114" s="61"/>
      <c r="Q114" s="61"/>
      <c r="R114" s="61"/>
      <c r="S114" s="61"/>
      <c r="T114" s="61"/>
      <c r="U114" s="61"/>
      <c r="V114" s="61"/>
      <c r="W114" s="61"/>
      <c r="X114" s="61"/>
      <c r="Y114" s="61"/>
    </row>
    <row r="115" spans="1:25" ht="52.2" customHeight="1" x14ac:dyDescent="0.3">
      <c r="B115" s="255"/>
      <c r="C115" s="255"/>
      <c r="D115" s="255"/>
      <c r="E115" s="255"/>
      <c r="F115" s="255"/>
      <c r="G115" s="255"/>
      <c r="H115" s="255"/>
      <c r="I115" s="62"/>
      <c r="J115" s="62"/>
      <c r="K115" s="62"/>
      <c r="L115" s="62"/>
      <c r="M115" s="62"/>
      <c r="N115" s="62"/>
      <c r="O115" s="62"/>
      <c r="P115" s="62"/>
      <c r="Q115" s="62"/>
      <c r="R115" s="62"/>
      <c r="S115" s="62"/>
      <c r="T115" s="62"/>
      <c r="U115" s="62"/>
      <c r="V115" s="62"/>
      <c r="W115" s="62"/>
      <c r="Y115" s="62"/>
    </row>
    <row r="116" spans="1:25" ht="142.19999999999999" customHeight="1" x14ac:dyDescent="0.3">
      <c r="B116" s="149" t="s">
        <v>4410</v>
      </c>
      <c r="C116" s="149" t="s">
        <v>4671</v>
      </c>
      <c r="D116" s="149" t="s">
        <v>5032</v>
      </c>
      <c r="E116" s="149" t="s">
        <v>5031</v>
      </c>
      <c r="F116" s="149" t="s">
        <v>5030</v>
      </c>
      <c r="G116" s="149" t="s">
        <v>5015</v>
      </c>
      <c r="H116" s="149" t="s">
        <v>5016</v>
      </c>
      <c r="I116" s="149" t="s">
        <v>5017</v>
      </c>
      <c r="J116" s="149" t="s">
        <v>5018</v>
      </c>
      <c r="K116" s="149" t="s">
        <v>5019</v>
      </c>
      <c r="L116" s="149" t="s">
        <v>5020</v>
      </c>
      <c r="M116" s="149" t="s">
        <v>5021</v>
      </c>
      <c r="N116" s="149" t="s">
        <v>5022</v>
      </c>
      <c r="O116" s="149" t="s">
        <v>5023</v>
      </c>
      <c r="P116" s="149" t="s">
        <v>5024</v>
      </c>
      <c r="Q116" s="149" t="s">
        <v>5025</v>
      </c>
      <c r="R116" s="149" t="s">
        <v>5026</v>
      </c>
      <c r="S116" s="149" t="s">
        <v>5027</v>
      </c>
      <c r="T116" s="149" t="s">
        <v>5029</v>
      </c>
      <c r="U116" s="149" t="s">
        <v>5028</v>
      </c>
      <c r="V116" s="149" t="s">
        <v>5012</v>
      </c>
      <c r="W116" s="149" t="s">
        <v>5014</v>
      </c>
      <c r="X116" s="149" t="s">
        <v>4205</v>
      </c>
      <c r="Y116" s="149" t="s">
        <v>5013</v>
      </c>
    </row>
    <row r="117" spans="1:25" x14ac:dyDescent="0.3">
      <c r="A117" s="193">
        <v>1</v>
      </c>
      <c r="B117" s="33"/>
      <c r="C117" s="33"/>
      <c r="D117" s="153"/>
      <c r="E117" s="153"/>
      <c r="F117" s="153"/>
      <c r="G117" s="153"/>
      <c r="H117" s="153"/>
      <c r="I117" s="153"/>
      <c r="J117" s="153"/>
      <c r="K117" s="153"/>
      <c r="L117" s="153"/>
      <c r="M117" s="153"/>
      <c r="N117" s="153"/>
      <c r="O117" s="153"/>
      <c r="P117" s="153"/>
      <c r="Q117" s="153"/>
      <c r="R117" s="153"/>
      <c r="S117" s="153"/>
      <c r="T117" s="153"/>
      <c r="U117" s="153"/>
      <c r="V117" s="153"/>
      <c r="W117" s="33"/>
      <c r="X117" s="33"/>
      <c r="Y117" s="33"/>
    </row>
    <row r="118" spans="1:25" x14ac:dyDescent="0.3">
      <c r="A118" s="193">
        <v>2</v>
      </c>
      <c r="B118" s="33"/>
      <c r="C118" s="33"/>
      <c r="D118" s="153"/>
      <c r="E118" s="153"/>
      <c r="F118" s="153"/>
      <c r="G118" s="153"/>
      <c r="H118" s="153"/>
      <c r="I118" s="153"/>
      <c r="J118" s="153"/>
      <c r="K118" s="153"/>
      <c r="L118" s="153"/>
      <c r="M118" s="153"/>
      <c r="N118" s="153"/>
      <c r="O118" s="153"/>
      <c r="P118" s="153"/>
      <c r="Q118" s="153"/>
      <c r="R118" s="153"/>
      <c r="S118" s="153"/>
      <c r="T118" s="153"/>
      <c r="U118" s="153"/>
      <c r="V118" s="153"/>
      <c r="W118" s="33"/>
      <c r="X118" s="33"/>
      <c r="Y118" s="33"/>
    </row>
    <row r="119" spans="1:25" x14ac:dyDescent="0.3">
      <c r="A119" s="193">
        <v>3</v>
      </c>
      <c r="B119" s="33"/>
      <c r="C119" s="33"/>
      <c r="D119" s="153"/>
      <c r="E119" s="153"/>
      <c r="F119" s="153"/>
      <c r="G119" s="153"/>
      <c r="H119" s="153"/>
      <c r="I119" s="153"/>
      <c r="J119" s="153"/>
      <c r="K119" s="153"/>
      <c r="L119" s="153"/>
      <c r="M119" s="153"/>
      <c r="N119" s="153"/>
      <c r="O119" s="153"/>
      <c r="P119" s="153"/>
      <c r="Q119" s="153"/>
      <c r="R119" s="153"/>
      <c r="S119" s="153"/>
      <c r="T119" s="153"/>
      <c r="U119" s="153"/>
      <c r="V119" s="153"/>
      <c r="W119" s="33"/>
      <c r="X119" s="33"/>
      <c r="Y119" s="33"/>
    </row>
    <row r="120" spans="1:25" x14ac:dyDescent="0.3">
      <c r="A120" s="193">
        <v>4</v>
      </c>
      <c r="B120" s="33"/>
      <c r="C120" s="33"/>
      <c r="D120" s="153"/>
      <c r="E120" s="153"/>
      <c r="F120" s="153"/>
      <c r="G120" s="153"/>
      <c r="H120" s="153"/>
      <c r="I120" s="153"/>
      <c r="J120" s="153"/>
      <c r="K120" s="153"/>
      <c r="L120" s="153"/>
      <c r="M120" s="153"/>
      <c r="N120" s="153"/>
      <c r="O120" s="153"/>
      <c r="P120" s="153"/>
      <c r="Q120" s="153"/>
      <c r="R120" s="153"/>
      <c r="S120" s="153"/>
      <c r="T120" s="153"/>
      <c r="U120" s="153"/>
      <c r="V120" s="153"/>
      <c r="W120" s="33"/>
      <c r="X120" s="33"/>
      <c r="Y120" s="33"/>
    </row>
    <row r="121" spans="1:25" x14ac:dyDescent="0.3">
      <c r="A121" s="193">
        <v>5</v>
      </c>
      <c r="B121" s="33"/>
      <c r="C121" s="33"/>
      <c r="D121" s="153"/>
      <c r="E121" s="153"/>
      <c r="F121" s="153"/>
      <c r="G121" s="153"/>
      <c r="H121" s="153"/>
      <c r="I121" s="153"/>
      <c r="J121" s="153"/>
      <c r="K121" s="153"/>
      <c r="L121" s="153"/>
      <c r="M121" s="153"/>
      <c r="N121" s="153"/>
      <c r="O121" s="153"/>
      <c r="P121" s="153"/>
      <c r="Q121" s="153"/>
      <c r="R121" s="153"/>
      <c r="S121" s="153"/>
      <c r="T121" s="153"/>
      <c r="U121" s="153"/>
      <c r="V121" s="153"/>
      <c r="W121" s="33"/>
      <c r="X121" s="33"/>
      <c r="Y121" s="33"/>
    </row>
    <row r="122" spans="1:25" x14ac:dyDescent="0.3">
      <c r="A122" s="193">
        <v>6</v>
      </c>
      <c r="B122" s="33"/>
      <c r="C122" s="33"/>
      <c r="D122" s="153"/>
      <c r="E122" s="153"/>
      <c r="F122" s="153"/>
      <c r="G122" s="153"/>
      <c r="H122" s="153"/>
      <c r="I122" s="153"/>
      <c r="J122" s="153"/>
      <c r="K122" s="153"/>
      <c r="L122" s="153"/>
      <c r="M122" s="153"/>
      <c r="N122" s="153"/>
      <c r="O122" s="153"/>
      <c r="P122" s="153"/>
      <c r="Q122" s="153"/>
      <c r="R122" s="153"/>
      <c r="S122" s="153"/>
      <c r="T122" s="153"/>
      <c r="U122" s="153"/>
      <c r="V122" s="153"/>
      <c r="W122" s="33"/>
      <c r="X122" s="33"/>
      <c r="Y122" s="33"/>
    </row>
    <row r="123" spans="1:25" x14ac:dyDescent="0.3">
      <c r="A123" s="193">
        <v>7</v>
      </c>
      <c r="B123" s="33"/>
      <c r="C123" s="33"/>
      <c r="D123" s="153"/>
      <c r="E123" s="153"/>
      <c r="F123" s="153"/>
      <c r="G123" s="153"/>
      <c r="H123" s="153"/>
      <c r="I123" s="153"/>
      <c r="J123" s="153"/>
      <c r="K123" s="153"/>
      <c r="L123" s="153"/>
      <c r="M123" s="153"/>
      <c r="N123" s="153"/>
      <c r="O123" s="153"/>
      <c r="P123" s="153"/>
      <c r="Q123" s="153"/>
      <c r="R123" s="153"/>
      <c r="S123" s="153"/>
      <c r="T123" s="153"/>
      <c r="U123" s="153"/>
      <c r="V123" s="153"/>
      <c r="W123" s="33"/>
      <c r="X123" s="33"/>
      <c r="Y123" s="33"/>
    </row>
    <row r="124" spans="1:25" x14ac:dyDescent="0.3">
      <c r="A124" s="193">
        <v>8</v>
      </c>
      <c r="B124" s="33"/>
      <c r="C124" s="33"/>
      <c r="D124" s="153"/>
      <c r="E124" s="153"/>
      <c r="F124" s="153"/>
      <c r="G124" s="153"/>
      <c r="H124" s="153"/>
      <c r="I124" s="153"/>
      <c r="J124" s="153"/>
      <c r="K124" s="153"/>
      <c r="L124" s="153"/>
      <c r="M124" s="153"/>
      <c r="N124" s="153"/>
      <c r="O124" s="153"/>
      <c r="P124" s="153"/>
      <c r="Q124" s="153"/>
      <c r="R124" s="153"/>
      <c r="S124" s="153"/>
      <c r="T124" s="153"/>
      <c r="U124" s="153"/>
      <c r="V124" s="153"/>
      <c r="W124" s="33"/>
      <c r="X124" s="33"/>
      <c r="Y124" s="33"/>
    </row>
    <row r="125" spans="1:25" x14ac:dyDescent="0.3">
      <c r="A125" s="193">
        <v>9</v>
      </c>
      <c r="B125" s="33"/>
      <c r="C125" s="33"/>
      <c r="D125" s="153"/>
      <c r="E125" s="153"/>
      <c r="F125" s="153"/>
      <c r="G125" s="153"/>
      <c r="H125" s="153"/>
      <c r="I125" s="153"/>
      <c r="J125" s="153"/>
      <c r="K125" s="153"/>
      <c r="L125" s="153"/>
      <c r="M125" s="153"/>
      <c r="N125" s="153"/>
      <c r="O125" s="153"/>
      <c r="P125" s="153"/>
      <c r="Q125" s="153"/>
      <c r="R125" s="153"/>
      <c r="S125" s="153"/>
      <c r="T125" s="153"/>
      <c r="U125" s="153"/>
      <c r="V125" s="153"/>
      <c r="W125" s="33"/>
      <c r="X125" s="33"/>
      <c r="Y125" s="33"/>
    </row>
    <row r="126" spans="1:25" x14ac:dyDescent="0.3">
      <c r="A126" s="193">
        <v>10</v>
      </c>
      <c r="B126" s="33"/>
      <c r="C126" s="33"/>
      <c r="D126" s="153"/>
      <c r="E126" s="153"/>
      <c r="F126" s="153"/>
      <c r="G126" s="153"/>
      <c r="H126" s="153"/>
      <c r="I126" s="153"/>
      <c r="J126" s="153"/>
      <c r="K126" s="153"/>
      <c r="L126" s="153"/>
      <c r="M126" s="153"/>
      <c r="N126" s="153"/>
      <c r="O126" s="153"/>
      <c r="P126" s="153"/>
      <c r="Q126" s="153"/>
      <c r="R126" s="153"/>
      <c r="S126" s="153"/>
      <c r="T126" s="153"/>
      <c r="U126" s="153"/>
      <c r="V126" s="153"/>
      <c r="W126" s="33"/>
      <c r="X126" s="33"/>
      <c r="Y126" s="33"/>
    </row>
    <row r="127" spans="1:25" x14ac:dyDescent="0.3">
      <c r="A127" s="193">
        <v>11</v>
      </c>
      <c r="B127" s="33"/>
      <c r="C127" s="33"/>
      <c r="D127" s="153"/>
      <c r="E127" s="153"/>
      <c r="F127" s="153"/>
      <c r="G127" s="153"/>
      <c r="H127" s="153"/>
      <c r="I127" s="153"/>
      <c r="J127" s="153"/>
      <c r="K127" s="153"/>
      <c r="L127" s="153"/>
      <c r="M127" s="153"/>
      <c r="N127" s="153"/>
      <c r="O127" s="153"/>
      <c r="P127" s="153"/>
      <c r="Q127" s="153"/>
      <c r="R127" s="153"/>
      <c r="S127" s="153"/>
      <c r="T127" s="153"/>
      <c r="U127" s="153"/>
      <c r="V127" s="153"/>
      <c r="W127" s="33"/>
      <c r="X127" s="33"/>
      <c r="Y127" s="33"/>
    </row>
    <row r="128" spans="1:25" x14ac:dyDescent="0.3">
      <c r="A128" s="193">
        <v>12</v>
      </c>
      <c r="B128" s="33"/>
      <c r="C128" s="33"/>
      <c r="D128" s="153"/>
      <c r="E128" s="153"/>
      <c r="F128" s="153"/>
      <c r="G128" s="153"/>
      <c r="H128" s="153"/>
      <c r="I128" s="153"/>
      <c r="J128" s="153"/>
      <c r="K128" s="153"/>
      <c r="L128" s="153"/>
      <c r="M128" s="153"/>
      <c r="N128" s="153"/>
      <c r="O128" s="153"/>
      <c r="P128" s="153"/>
      <c r="Q128" s="153"/>
      <c r="R128" s="153"/>
      <c r="S128" s="153"/>
      <c r="T128" s="153"/>
      <c r="U128" s="153"/>
      <c r="V128" s="153"/>
      <c r="W128" s="33"/>
      <c r="X128" s="33"/>
      <c r="Y128" s="33"/>
    </row>
    <row r="129" spans="1:25" x14ac:dyDescent="0.3">
      <c r="A129" s="193">
        <v>13</v>
      </c>
      <c r="B129" s="33"/>
      <c r="C129" s="33"/>
      <c r="D129" s="153"/>
      <c r="E129" s="153"/>
      <c r="F129" s="153"/>
      <c r="G129" s="153"/>
      <c r="H129" s="153"/>
      <c r="I129" s="153"/>
      <c r="J129" s="153"/>
      <c r="K129" s="153"/>
      <c r="L129" s="153"/>
      <c r="M129" s="153"/>
      <c r="N129" s="153"/>
      <c r="O129" s="153"/>
      <c r="P129" s="153"/>
      <c r="Q129" s="153"/>
      <c r="R129" s="153"/>
      <c r="S129" s="153"/>
      <c r="T129" s="153"/>
      <c r="U129" s="153"/>
      <c r="V129" s="153"/>
      <c r="W129" s="33"/>
      <c r="X129" s="33"/>
      <c r="Y129" s="33"/>
    </row>
    <row r="130" spans="1:25" x14ac:dyDescent="0.3">
      <c r="A130" s="193">
        <v>14</v>
      </c>
      <c r="B130" s="33"/>
      <c r="C130" s="33"/>
      <c r="D130" s="153"/>
      <c r="E130" s="153"/>
      <c r="F130" s="153"/>
      <c r="G130" s="153"/>
      <c r="H130" s="153"/>
      <c r="I130" s="153"/>
      <c r="J130" s="153"/>
      <c r="K130" s="153"/>
      <c r="L130" s="153"/>
      <c r="M130" s="153"/>
      <c r="N130" s="153"/>
      <c r="O130" s="153"/>
      <c r="P130" s="153"/>
      <c r="Q130" s="153"/>
      <c r="R130" s="153"/>
      <c r="S130" s="153"/>
      <c r="T130" s="153"/>
      <c r="U130" s="153"/>
      <c r="V130" s="153"/>
      <c r="W130" s="33"/>
      <c r="X130" s="33"/>
      <c r="Y130" s="33"/>
    </row>
    <row r="131" spans="1:25" x14ac:dyDescent="0.3">
      <c r="A131" s="193">
        <v>15</v>
      </c>
      <c r="B131" s="33"/>
      <c r="C131" s="33"/>
      <c r="D131" s="153"/>
      <c r="E131" s="153"/>
      <c r="F131" s="153"/>
      <c r="G131" s="153"/>
      <c r="H131" s="153"/>
      <c r="I131" s="153"/>
      <c r="J131" s="153"/>
      <c r="K131" s="153"/>
      <c r="L131" s="153"/>
      <c r="M131" s="153"/>
      <c r="N131" s="153"/>
      <c r="O131" s="153"/>
      <c r="P131" s="153"/>
      <c r="Q131" s="153"/>
      <c r="R131" s="153"/>
      <c r="S131" s="153"/>
      <c r="T131" s="153"/>
      <c r="U131" s="153"/>
      <c r="V131" s="153"/>
      <c r="W131" s="33"/>
      <c r="X131" s="33"/>
      <c r="Y131" s="33"/>
    </row>
    <row r="132" spans="1:25" x14ac:dyDescent="0.3">
      <c r="A132" s="193">
        <v>16</v>
      </c>
      <c r="B132" s="33"/>
      <c r="C132" s="33"/>
      <c r="D132" s="153"/>
      <c r="E132" s="153"/>
      <c r="F132" s="153"/>
      <c r="G132" s="153"/>
      <c r="H132" s="153"/>
      <c r="I132" s="153"/>
      <c r="J132" s="153"/>
      <c r="K132" s="153"/>
      <c r="L132" s="153"/>
      <c r="M132" s="153"/>
      <c r="N132" s="153"/>
      <c r="O132" s="153"/>
      <c r="P132" s="153"/>
      <c r="Q132" s="153"/>
      <c r="R132" s="153"/>
      <c r="S132" s="153"/>
      <c r="T132" s="153"/>
      <c r="U132" s="153"/>
      <c r="V132" s="153"/>
      <c r="W132" s="33"/>
      <c r="X132" s="33"/>
      <c r="Y132" s="33"/>
    </row>
    <row r="133" spans="1:25" x14ac:dyDescent="0.3">
      <c r="A133" s="193">
        <v>17</v>
      </c>
      <c r="B133" s="33"/>
      <c r="C133" s="33"/>
      <c r="D133" s="153"/>
      <c r="E133" s="153"/>
      <c r="F133" s="153"/>
      <c r="G133" s="153"/>
      <c r="H133" s="153"/>
      <c r="I133" s="153"/>
      <c r="J133" s="153"/>
      <c r="K133" s="153"/>
      <c r="L133" s="153"/>
      <c r="M133" s="153"/>
      <c r="N133" s="153"/>
      <c r="O133" s="153"/>
      <c r="P133" s="153"/>
      <c r="Q133" s="153"/>
      <c r="R133" s="153"/>
      <c r="S133" s="153"/>
      <c r="T133" s="153"/>
      <c r="U133" s="153"/>
      <c r="V133" s="153"/>
      <c r="W133" s="33"/>
      <c r="X133" s="33"/>
      <c r="Y133" s="33"/>
    </row>
    <row r="134" spans="1:25" x14ac:dyDescent="0.3">
      <c r="A134" s="193">
        <v>18</v>
      </c>
      <c r="B134" s="33"/>
      <c r="C134" s="33"/>
      <c r="D134" s="153"/>
      <c r="E134" s="153"/>
      <c r="F134" s="153"/>
      <c r="G134" s="153"/>
      <c r="H134" s="153"/>
      <c r="I134" s="153"/>
      <c r="J134" s="153"/>
      <c r="K134" s="153"/>
      <c r="L134" s="153"/>
      <c r="M134" s="153"/>
      <c r="N134" s="153"/>
      <c r="O134" s="153"/>
      <c r="P134" s="153"/>
      <c r="Q134" s="153"/>
      <c r="R134" s="153"/>
      <c r="S134" s="153"/>
      <c r="T134" s="153"/>
      <c r="U134" s="153"/>
      <c r="V134" s="153"/>
      <c r="W134" s="33"/>
      <c r="X134" s="33"/>
      <c r="Y134" s="33"/>
    </row>
    <row r="135" spans="1:25" x14ac:dyDescent="0.3">
      <c r="A135" s="193">
        <v>19</v>
      </c>
      <c r="B135" s="33"/>
      <c r="C135" s="33"/>
      <c r="D135" s="153"/>
      <c r="E135" s="153"/>
      <c r="F135" s="153"/>
      <c r="G135" s="153"/>
      <c r="H135" s="153"/>
      <c r="I135" s="153"/>
      <c r="J135" s="153"/>
      <c r="K135" s="153"/>
      <c r="L135" s="153"/>
      <c r="M135" s="153"/>
      <c r="N135" s="153"/>
      <c r="O135" s="153"/>
      <c r="P135" s="153"/>
      <c r="Q135" s="153"/>
      <c r="R135" s="153"/>
      <c r="S135" s="153"/>
      <c r="T135" s="153"/>
      <c r="U135" s="153"/>
      <c r="V135" s="153"/>
      <c r="W135" s="33"/>
      <c r="X135" s="33"/>
      <c r="Y135" s="33"/>
    </row>
    <row r="136" spans="1:25" x14ac:dyDescent="0.3">
      <c r="A136" s="193">
        <v>20</v>
      </c>
      <c r="B136" s="33"/>
      <c r="C136" s="33"/>
      <c r="D136" s="153"/>
      <c r="E136" s="153"/>
      <c r="F136" s="153"/>
      <c r="G136" s="153"/>
      <c r="H136" s="153"/>
      <c r="I136" s="153"/>
      <c r="J136" s="153"/>
      <c r="K136" s="153"/>
      <c r="L136" s="153"/>
      <c r="M136" s="153"/>
      <c r="N136" s="153"/>
      <c r="O136" s="153"/>
      <c r="P136" s="153"/>
      <c r="Q136" s="153"/>
      <c r="R136" s="153"/>
      <c r="S136" s="153"/>
      <c r="T136" s="153"/>
      <c r="U136" s="153"/>
      <c r="V136" s="153"/>
      <c r="W136" s="33"/>
      <c r="X136" s="33"/>
      <c r="Y136" s="33"/>
    </row>
    <row r="137" spans="1:25" x14ac:dyDescent="0.3">
      <c r="A137" s="193">
        <v>21</v>
      </c>
      <c r="B137" s="33"/>
      <c r="C137" s="33"/>
      <c r="D137" s="153"/>
      <c r="E137" s="153"/>
      <c r="F137" s="153"/>
      <c r="G137" s="153"/>
      <c r="H137" s="153"/>
      <c r="I137" s="153"/>
      <c r="J137" s="153"/>
      <c r="K137" s="153"/>
      <c r="L137" s="153"/>
      <c r="M137" s="153"/>
      <c r="N137" s="153"/>
      <c r="O137" s="153"/>
      <c r="P137" s="153"/>
      <c r="Q137" s="153"/>
      <c r="R137" s="153"/>
      <c r="S137" s="153"/>
      <c r="T137" s="153"/>
      <c r="U137" s="153"/>
      <c r="V137" s="153"/>
      <c r="W137" s="33"/>
      <c r="X137" s="33"/>
      <c r="Y137" s="33"/>
    </row>
    <row r="138" spans="1:25" x14ac:dyDescent="0.3">
      <c r="A138" s="193">
        <v>22</v>
      </c>
      <c r="B138" s="33"/>
      <c r="C138" s="33"/>
      <c r="D138" s="153"/>
      <c r="E138" s="153"/>
      <c r="F138" s="153"/>
      <c r="G138" s="153"/>
      <c r="H138" s="153"/>
      <c r="I138" s="153"/>
      <c r="J138" s="153"/>
      <c r="K138" s="153"/>
      <c r="L138" s="153"/>
      <c r="M138" s="153"/>
      <c r="N138" s="153"/>
      <c r="O138" s="153"/>
      <c r="P138" s="153"/>
      <c r="Q138" s="153"/>
      <c r="R138" s="153"/>
      <c r="S138" s="153"/>
      <c r="T138" s="153"/>
      <c r="U138" s="153"/>
      <c r="V138" s="153"/>
      <c r="W138" s="33"/>
      <c r="X138" s="33"/>
      <c r="Y138" s="33"/>
    </row>
    <row r="139" spans="1:25" x14ac:dyDescent="0.3">
      <c r="A139" s="193">
        <v>23</v>
      </c>
      <c r="B139" s="33"/>
      <c r="C139" s="33"/>
      <c r="D139" s="153"/>
      <c r="E139" s="153"/>
      <c r="F139" s="153"/>
      <c r="G139" s="153"/>
      <c r="H139" s="153"/>
      <c r="I139" s="153"/>
      <c r="J139" s="153"/>
      <c r="K139" s="153"/>
      <c r="L139" s="153"/>
      <c r="M139" s="153"/>
      <c r="N139" s="153"/>
      <c r="O139" s="153"/>
      <c r="P139" s="153"/>
      <c r="Q139" s="153"/>
      <c r="R139" s="153"/>
      <c r="S139" s="153"/>
      <c r="T139" s="153"/>
      <c r="U139" s="153"/>
      <c r="V139" s="153"/>
      <c r="W139" s="33"/>
      <c r="X139" s="33"/>
      <c r="Y139" s="33"/>
    </row>
    <row r="140" spans="1:25" x14ac:dyDescent="0.3">
      <c r="A140" s="193">
        <v>24</v>
      </c>
      <c r="B140" s="33"/>
      <c r="C140" s="33"/>
      <c r="D140" s="153"/>
      <c r="E140" s="153"/>
      <c r="F140" s="153"/>
      <c r="G140" s="153"/>
      <c r="H140" s="153"/>
      <c r="I140" s="153"/>
      <c r="J140" s="153"/>
      <c r="K140" s="153"/>
      <c r="L140" s="153"/>
      <c r="M140" s="153"/>
      <c r="N140" s="153"/>
      <c r="O140" s="153"/>
      <c r="P140" s="153"/>
      <c r="Q140" s="153"/>
      <c r="R140" s="153"/>
      <c r="S140" s="153"/>
      <c r="T140" s="153"/>
      <c r="U140" s="153"/>
      <c r="V140" s="153"/>
      <c r="W140" s="33"/>
      <c r="X140" s="33"/>
      <c r="Y140" s="33"/>
    </row>
    <row r="141" spans="1:25" x14ac:dyDescent="0.3">
      <c r="A141" s="193">
        <v>25</v>
      </c>
      <c r="B141" s="33"/>
      <c r="C141" s="33"/>
      <c r="D141" s="153"/>
      <c r="E141" s="153"/>
      <c r="F141" s="153"/>
      <c r="G141" s="153"/>
      <c r="H141" s="153"/>
      <c r="I141" s="153"/>
      <c r="J141" s="153"/>
      <c r="K141" s="153"/>
      <c r="L141" s="153"/>
      <c r="M141" s="153"/>
      <c r="N141" s="153"/>
      <c r="O141" s="153"/>
      <c r="P141" s="153"/>
      <c r="Q141" s="153"/>
      <c r="R141" s="153"/>
      <c r="S141" s="153"/>
      <c r="T141" s="153"/>
      <c r="U141" s="153"/>
      <c r="V141" s="153"/>
      <c r="W141" s="33"/>
      <c r="X141" s="33"/>
      <c r="Y141" s="33"/>
    </row>
    <row r="142" spans="1:25" x14ac:dyDescent="0.3">
      <c r="A142" s="193">
        <v>26</v>
      </c>
      <c r="B142" s="33"/>
      <c r="C142" s="33"/>
      <c r="D142" s="153"/>
      <c r="E142" s="153"/>
      <c r="F142" s="153"/>
      <c r="G142" s="153"/>
      <c r="H142" s="153"/>
      <c r="I142" s="153"/>
      <c r="J142" s="153"/>
      <c r="K142" s="153"/>
      <c r="L142" s="153"/>
      <c r="M142" s="153"/>
      <c r="N142" s="153"/>
      <c r="O142" s="153"/>
      <c r="P142" s="153"/>
      <c r="Q142" s="153"/>
      <c r="R142" s="153"/>
      <c r="S142" s="153"/>
      <c r="T142" s="153"/>
      <c r="U142" s="153"/>
      <c r="V142" s="153"/>
      <c r="W142" s="33"/>
      <c r="X142" s="33"/>
      <c r="Y142" s="33"/>
    </row>
    <row r="143" spans="1:25" x14ac:dyDescent="0.3">
      <c r="A143" s="193">
        <v>27</v>
      </c>
      <c r="B143" s="33"/>
      <c r="C143" s="33"/>
      <c r="D143" s="153"/>
      <c r="E143" s="153"/>
      <c r="F143" s="153"/>
      <c r="G143" s="153"/>
      <c r="H143" s="153"/>
      <c r="I143" s="153"/>
      <c r="J143" s="153"/>
      <c r="K143" s="153"/>
      <c r="L143" s="153"/>
      <c r="M143" s="153"/>
      <c r="N143" s="153"/>
      <c r="O143" s="153"/>
      <c r="P143" s="153"/>
      <c r="Q143" s="153"/>
      <c r="R143" s="153"/>
      <c r="S143" s="153"/>
      <c r="T143" s="153"/>
      <c r="U143" s="153"/>
      <c r="V143" s="153"/>
      <c r="W143" s="33"/>
      <c r="X143" s="33"/>
      <c r="Y143" s="33"/>
    </row>
    <row r="144" spans="1:25" x14ac:dyDescent="0.3">
      <c r="A144" s="193">
        <v>28</v>
      </c>
      <c r="B144" s="33"/>
      <c r="C144" s="33"/>
      <c r="D144" s="153"/>
      <c r="E144" s="153"/>
      <c r="F144" s="153"/>
      <c r="G144" s="153"/>
      <c r="H144" s="153"/>
      <c r="I144" s="153"/>
      <c r="J144" s="153"/>
      <c r="K144" s="153"/>
      <c r="L144" s="153"/>
      <c r="M144" s="153"/>
      <c r="N144" s="153"/>
      <c r="O144" s="153"/>
      <c r="P144" s="153"/>
      <c r="Q144" s="153"/>
      <c r="R144" s="153"/>
      <c r="S144" s="153"/>
      <c r="T144" s="153"/>
      <c r="U144" s="153"/>
      <c r="V144" s="153"/>
      <c r="W144" s="33"/>
      <c r="X144" s="33"/>
      <c r="Y144" s="33"/>
    </row>
    <row r="145" spans="1:25" x14ac:dyDescent="0.3">
      <c r="A145" s="193">
        <v>29</v>
      </c>
      <c r="B145" s="33"/>
      <c r="C145" s="33"/>
      <c r="D145" s="153"/>
      <c r="E145" s="153"/>
      <c r="F145" s="153"/>
      <c r="G145" s="153"/>
      <c r="H145" s="153"/>
      <c r="I145" s="153"/>
      <c r="J145" s="153"/>
      <c r="K145" s="153"/>
      <c r="L145" s="153"/>
      <c r="M145" s="153"/>
      <c r="N145" s="153"/>
      <c r="O145" s="153"/>
      <c r="P145" s="153"/>
      <c r="Q145" s="153"/>
      <c r="R145" s="153"/>
      <c r="S145" s="153"/>
      <c r="T145" s="153"/>
      <c r="U145" s="153"/>
      <c r="V145" s="153"/>
      <c r="W145" s="33"/>
      <c r="X145" s="33"/>
      <c r="Y145" s="33"/>
    </row>
    <row r="146" spans="1:25" x14ac:dyDescent="0.3">
      <c r="A146" s="193">
        <v>30</v>
      </c>
      <c r="B146" s="33"/>
      <c r="C146" s="33"/>
      <c r="D146" s="153"/>
      <c r="E146" s="153"/>
      <c r="F146" s="153"/>
      <c r="G146" s="153"/>
      <c r="H146" s="153"/>
      <c r="I146" s="153"/>
      <c r="J146" s="153"/>
      <c r="K146" s="153"/>
      <c r="L146" s="153"/>
      <c r="M146" s="153"/>
      <c r="N146" s="153"/>
      <c r="O146" s="153"/>
      <c r="P146" s="153"/>
      <c r="Q146" s="153"/>
      <c r="R146" s="153"/>
      <c r="S146" s="153"/>
      <c r="T146" s="153"/>
      <c r="U146" s="153"/>
      <c r="V146" s="153"/>
      <c r="W146" s="33"/>
      <c r="X146" s="33"/>
      <c r="Y146" s="33"/>
    </row>
    <row r="147" spans="1:25" x14ac:dyDescent="0.3">
      <c r="A147" s="193">
        <v>31</v>
      </c>
      <c r="B147" s="33"/>
      <c r="C147" s="33"/>
      <c r="D147" s="153"/>
      <c r="E147" s="153"/>
      <c r="F147" s="153"/>
      <c r="G147" s="153"/>
      <c r="H147" s="153"/>
      <c r="I147" s="153"/>
      <c r="J147" s="153"/>
      <c r="K147" s="153"/>
      <c r="L147" s="153"/>
      <c r="M147" s="153"/>
      <c r="N147" s="153"/>
      <c r="O147" s="153"/>
      <c r="P147" s="153"/>
      <c r="Q147" s="153"/>
      <c r="R147" s="153"/>
      <c r="S147" s="153"/>
      <c r="T147" s="153"/>
      <c r="U147" s="153"/>
      <c r="V147" s="153"/>
      <c r="W147" s="33"/>
      <c r="X147" s="33"/>
      <c r="Y147" s="33"/>
    </row>
    <row r="148" spans="1:25" x14ac:dyDescent="0.3">
      <c r="A148" s="193">
        <v>32</v>
      </c>
      <c r="B148" s="33"/>
      <c r="C148" s="33"/>
      <c r="D148" s="153"/>
      <c r="E148" s="153"/>
      <c r="F148" s="153"/>
      <c r="G148" s="153"/>
      <c r="H148" s="153"/>
      <c r="I148" s="153"/>
      <c r="J148" s="153"/>
      <c r="K148" s="153"/>
      <c r="L148" s="153"/>
      <c r="M148" s="153"/>
      <c r="N148" s="153"/>
      <c r="O148" s="153"/>
      <c r="P148" s="153"/>
      <c r="Q148" s="153"/>
      <c r="R148" s="153"/>
      <c r="S148" s="153"/>
      <c r="T148" s="153"/>
      <c r="U148" s="153"/>
      <c r="V148" s="153"/>
      <c r="W148" s="33"/>
      <c r="X148" s="33"/>
      <c r="Y148" s="33"/>
    </row>
    <row r="149" spans="1:25" x14ac:dyDescent="0.3">
      <c r="A149" s="193">
        <v>33</v>
      </c>
      <c r="B149" s="33"/>
      <c r="C149" s="33"/>
      <c r="D149" s="153"/>
      <c r="E149" s="153"/>
      <c r="F149" s="153"/>
      <c r="G149" s="153"/>
      <c r="H149" s="153"/>
      <c r="I149" s="153"/>
      <c r="J149" s="153"/>
      <c r="K149" s="153"/>
      <c r="L149" s="153"/>
      <c r="M149" s="153"/>
      <c r="N149" s="153"/>
      <c r="O149" s="153"/>
      <c r="P149" s="153"/>
      <c r="Q149" s="153"/>
      <c r="R149" s="153"/>
      <c r="S149" s="153"/>
      <c r="T149" s="153"/>
      <c r="U149" s="153"/>
      <c r="V149" s="153"/>
      <c r="W149" s="33"/>
      <c r="X149" s="33"/>
      <c r="Y149" s="33"/>
    </row>
    <row r="150" spans="1:25" x14ac:dyDescent="0.3">
      <c r="A150" s="193">
        <v>34</v>
      </c>
      <c r="B150" s="33"/>
      <c r="C150" s="33"/>
      <c r="D150" s="153"/>
      <c r="E150" s="153"/>
      <c r="F150" s="153"/>
      <c r="G150" s="153"/>
      <c r="H150" s="153"/>
      <c r="I150" s="153"/>
      <c r="J150" s="153"/>
      <c r="K150" s="153"/>
      <c r="L150" s="153"/>
      <c r="M150" s="153"/>
      <c r="N150" s="153"/>
      <c r="O150" s="153"/>
      <c r="P150" s="153"/>
      <c r="Q150" s="153"/>
      <c r="R150" s="153"/>
      <c r="S150" s="153"/>
      <c r="T150" s="153"/>
      <c r="U150" s="153"/>
      <c r="V150" s="153"/>
      <c r="W150" s="33"/>
      <c r="X150" s="33"/>
      <c r="Y150" s="33"/>
    </row>
    <row r="151" spans="1:25" x14ac:dyDescent="0.3">
      <c r="A151" s="193">
        <v>35</v>
      </c>
      <c r="B151" s="33"/>
      <c r="C151" s="33"/>
      <c r="D151" s="153"/>
      <c r="E151" s="153"/>
      <c r="F151" s="153"/>
      <c r="G151" s="153"/>
      <c r="H151" s="153"/>
      <c r="I151" s="153"/>
      <c r="J151" s="153"/>
      <c r="K151" s="153"/>
      <c r="L151" s="153"/>
      <c r="M151" s="153"/>
      <c r="N151" s="153"/>
      <c r="O151" s="153"/>
      <c r="P151" s="153"/>
      <c r="Q151" s="153"/>
      <c r="R151" s="153"/>
      <c r="S151" s="153"/>
      <c r="T151" s="153"/>
      <c r="U151" s="153"/>
      <c r="V151" s="153"/>
      <c r="W151" s="33"/>
      <c r="X151" s="33"/>
      <c r="Y151" s="33"/>
    </row>
    <row r="152" spans="1:25" x14ac:dyDescent="0.3">
      <c r="A152" s="193">
        <v>36</v>
      </c>
      <c r="B152" s="33"/>
      <c r="C152" s="33"/>
      <c r="D152" s="153"/>
      <c r="E152" s="153"/>
      <c r="F152" s="153"/>
      <c r="G152" s="153"/>
      <c r="H152" s="153"/>
      <c r="I152" s="153"/>
      <c r="J152" s="153"/>
      <c r="K152" s="153"/>
      <c r="L152" s="153"/>
      <c r="M152" s="153"/>
      <c r="N152" s="153"/>
      <c r="O152" s="153"/>
      <c r="P152" s="153"/>
      <c r="Q152" s="153"/>
      <c r="R152" s="153"/>
      <c r="S152" s="153"/>
      <c r="T152" s="153"/>
      <c r="U152" s="153"/>
      <c r="V152" s="153"/>
      <c r="W152" s="33"/>
      <c r="X152" s="33"/>
      <c r="Y152" s="33"/>
    </row>
    <row r="153" spans="1:25" x14ac:dyDescent="0.3">
      <c r="A153" s="193">
        <v>37</v>
      </c>
      <c r="B153" s="33"/>
      <c r="C153" s="33"/>
      <c r="D153" s="153"/>
      <c r="E153" s="153"/>
      <c r="F153" s="153"/>
      <c r="G153" s="153"/>
      <c r="H153" s="153"/>
      <c r="I153" s="153"/>
      <c r="J153" s="153"/>
      <c r="K153" s="153"/>
      <c r="L153" s="153"/>
      <c r="M153" s="153"/>
      <c r="N153" s="153"/>
      <c r="O153" s="153"/>
      <c r="P153" s="153"/>
      <c r="Q153" s="153"/>
      <c r="R153" s="153"/>
      <c r="S153" s="153"/>
      <c r="T153" s="153"/>
      <c r="U153" s="153"/>
      <c r="V153" s="153"/>
      <c r="W153" s="33"/>
      <c r="X153" s="33"/>
      <c r="Y153" s="33"/>
    </row>
    <row r="154" spans="1:25" x14ac:dyDescent="0.3">
      <c r="A154" s="193">
        <v>38</v>
      </c>
      <c r="B154" s="33"/>
      <c r="C154" s="33"/>
      <c r="D154" s="153"/>
      <c r="E154" s="153"/>
      <c r="F154" s="153"/>
      <c r="G154" s="153"/>
      <c r="H154" s="153"/>
      <c r="I154" s="153"/>
      <c r="J154" s="153"/>
      <c r="K154" s="153"/>
      <c r="L154" s="153"/>
      <c r="M154" s="153"/>
      <c r="N154" s="153"/>
      <c r="O154" s="153"/>
      <c r="P154" s="153"/>
      <c r="Q154" s="153"/>
      <c r="R154" s="153"/>
      <c r="S154" s="153"/>
      <c r="T154" s="153"/>
      <c r="U154" s="153"/>
      <c r="V154" s="153"/>
      <c r="W154" s="33"/>
      <c r="X154" s="33"/>
      <c r="Y154" s="33"/>
    </row>
    <row r="155" spans="1:25" x14ac:dyDescent="0.3">
      <c r="A155" s="193">
        <v>39</v>
      </c>
      <c r="B155" s="33"/>
      <c r="C155" s="33"/>
      <c r="D155" s="153"/>
      <c r="E155" s="153"/>
      <c r="F155" s="153"/>
      <c r="G155" s="153"/>
      <c r="H155" s="153"/>
      <c r="I155" s="153"/>
      <c r="J155" s="153"/>
      <c r="K155" s="153"/>
      <c r="L155" s="153"/>
      <c r="M155" s="153"/>
      <c r="N155" s="153"/>
      <c r="O155" s="153"/>
      <c r="P155" s="153"/>
      <c r="Q155" s="153"/>
      <c r="R155" s="153"/>
      <c r="S155" s="153"/>
      <c r="T155" s="153"/>
      <c r="U155" s="153"/>
      <c r="V155" s="153"/>
      <c r="W155" s="33"/>
      <c r="X155" s="33"/>
      <c r="Y155" s="33"/>
    </row>
    <row r="156" spans="1:25" x14ac:dyDescent="0.3">
      <c r="A156" s="193">
        <v>40</v>
      </c>
      <c r="B156" s="33"/>
      <c r="C156" s="33"/>
      <c r="D156" s="153"/>
      <c r="E156" s="153"/>
      <c r="F156" s="153"/>
      <c r="G156" s="153"/>
      <c r="H156" s="153"/>
      <c r="I156" s="153"/>
      <c r="J156" s="153"/>
      <c r="K156" s="153"/>
      <c r="L156" s="153"/>
      <c r="M156" s="153"/>
      <c r="N156" s="153"/>
      <c r="O156" s="153"/>
      <c r="P156" s="153"/>
      <c r="Q156" s="153"/>
      <c r="R156" s="153"/>
      <c r="S156" s="153"/>
      <c r="T156" s="153"/>
      <c r="U156" s="153"/>
      <c r="V156" s="153"/>
      <c r="W156" s="33"/>
      <c r="X156" s="33"/>
      <c r="Y156" s="33"/>
    </row>
    <row r="157" spans="1:25" x14ac:dyDescent="0.3">
      <c r="A157" s="193">
        <v>41</v>
      </c>
      <c r="B157" s="33"/>
      <c r="C157" s="33"/>
      <c r="D157" s="153"/>
      <c r="E157" s="153"/>
      <c r="F157" s="153"/>
      <c r="G157" s="153"/>
      <c r="H157" s="153"/>
      <c r="I157" s="153"/>
      <c r="J157" s="153"/>
      <c r="K157" s="153"/>
      <c r="L157" s="153"/>
      <c r="M157" s="153"/>
      <c r="N157" s="153"/>
      <c r="O157" s="153"/>
      <c r="P157" s="153"/>
      <c r="Q157" s="153"/>
      <c r="R157" s="153"/>
      <c r="S157" s="153"/>
      <c r="T157" s="153"/>
      <c r="U157" s="153"/>
      <c r="V157" s="153"/>
      <c r="W157" s="33"/>
      <c r="X157" s="33"/>
      <c r="Y157" s="33"/>
    </row>
    <row r="158" spans="1:25" x14ac:dyDescent="0.3">
      <c r="A158" s="193">
        <v>42</v>
      </c>
      <c r="B158" s="33"/>
      <c r="C158" s="33"/>
      <c r="D158" s="153"/>
      <c r="E158" s="153"/>
      <c r="F158" s="153"/>
      <c r="G158" s="153"/>
      <c r="H158" s="153"/>
      <c r="I158" s="153"/>
      <c r="J158" s="153"/>
      <c r="K158" s="153"/>
      <c r="L158" s="153"/>
      <c r="M158" s="153"/>
      <c r="N158" s="153"/>
      <c r="O158" s="153"/>
      <c r="P158" s="153"/>
      <c r="Q158" s="153"/>
      <c r="R158" s="153"/>
      <c r="S158" s="153"/>
      <c r="T158" s="153"/>
      <c r="U158" s="153"/>
      <c r="V158" s="153"/>
      <c r="W158" s="33"/>
      <c r="X158" s="33"/>
      <c r="Y158" s="33"/>
    </row>
    <row r="159" spans="1:25" x14ac:dyDescent="0.3">
      <c r="A159" s="193">
        <v>43</v>
      </c>
      <c r="B159" s="33"/>
      <c r="C159" s="33"/>
      <c r="D159" s="153"/>
      <c r="E159" s="153"/>
      <c r="F159" s="153"/>
      <c r="G159" s="153"/>
      <c r="H159" s="153"/>
      <c r="I159" s="153"/>
      <c r="J159" s="153"/>
      <c r="K159" s="153"/>
      <c r="L159" s="153"/>
      <c r="M159" s="153"/>
      <c r="N159" s="153"/>
      <c r="O159" s="153"/>
      <c r="P159" s="153"/>
      <c r="Q159" s="153"/>
      <c r="R159" s="153"/>
      <c r="S159" s="153"/>
      <c r="T159" s="153"/>
      <c r="U159" s="153"/>
      <c r="V159" s="153"/>
      <c r="W159" s="33"/>
      <c r="X159" s="33"/>
      <c r="Y159" s="33"/>
    </row>
    <row r="160" spans="1:25" x14ac:dyDescent="0.3">
      <c r="A160" s="193">
        <v>44</v>
      </c>
      <c r="B160" s="33"/>
      <c r="C160" s="33"/>
      <c r="D160" s="153"/>
      <c r="E160" s="153"/>
      <c r="F160" s="153"/>
      <c r="G160" s="153"/>
      <c r="H160" s="153"/>
      <c r="I160" s="153"/>
      <c r="J160" s="153"/>
      <c r="K160" s="153"/>
      <c r="L160" s="153"/>
      <c r="M160" s="153"/>
      <c r="N160" s="153"/>
      <c r="O160" s="153"/>
      <c r="P160" s="153"/>
      <c r="Q160" s="153"/>
      <c r="R160" s="153"/>
      <c r="S160" s="153"/>
      <c r="T160" s="153"/>
      <c r="U160" s="153"/>
      <c r="V160" s="153"/>
      <c r="W160" s="33"/>
      <c r="X160" s="33"/>
      <c r="Y160" s="33"/>
    </row>
    <row r="161" spans="1:25" x14ac:dyDescent="0.3">
      <c r="A161" s="193">
        <v>45</v>
      </c>
      <c r="B161" s="33"/>
      <c r="C161" s="33"/>
      <c r="D161" s="153"/>
      <c r="E161" s="153"/>
      <c r="F161" s="153"/>
      <c r="G161" s="153"/>
      <c r="H161" s="153"/>
      <c r="I161" s="153"/>
      <c r="J161" s="153"/>
      <c r="K161" s="153"/>
      <c r="L161" s="153"/>
      <c r="M161" s="153"/>
      <c r="N161" s="153"/>
      <c r="O161" s="153"/>
      <c r="P161" s="153"/>
      <c r="Q161" s="153"/>
      <c r="R161" s="153"/>
      <c r="S161" s="153"/>
      <c r="T161" s="153"/>
      <c r="U161" s="153"/>
      <c r="V161" s="153"/>
      <c r="W161" s="33"/>
      <c r="X161" s="33"/>
      <c r="Y161" s="33"/>
    </row>
    <row r="162" spans="1:25" x14ac:dyDescent="0.3">
      <c r="A162" s="193">
        <v>46</v>
      </c>
      <c r="B162" s="33"/>
      <c r="C162" s="33"/>
      <c r="D162" s="153"/>
      <c r="E162" s="153"/>
      <c r="F162" s="153"/>
      <c r="G162" s="153"/>
      <c r="H162" s="153"/>
      <c r="I162" s="153"/>
      <c r="J162" s="153"/>
      <c r="K162" s="153"/>
      <c r="L162" s="153"/>
      <c r="M162" s="153"/>
      <c r="N162" s="153"/>
      <c r="O162" s="153"/>
      <c r="P162" s="153"/>
      <c r="Q162" s="153"/>
      <c r="R162" s="153"/>
      <c r="S162" s="153"/>
      <c r="T162" s="153"/>
      <c r="U162" s="153"/>
      <c r="V162" s="153"/>
      <c r="W162" s="33"/>
      <c r="X162" s="33"/>
      <c r="Y162" s="33"/>
    </row>
    <row r="163" spans="1:25" x14ac:dyDescent="0.3">
      <c r="A163" s="193">
        <v>47</v>
      </c>
      <c r="B163" s="33"/>
      <c r="C163" s="33"/>
      <c r="D163" s="153"/>
      <c r="E163" s="153"/>
      <c r="F163" s="153"/>
      <c r="G163" s="153"/>
      <c r="H163" s="153"/>
      <c r="I163" s="153"/>
      <c r="J163" s="153"/>
      <c r="K163" s="153"/>
      <c r="L163" s="153"/>
      <c r="M163" s="153"/>
      <c r="N163" s="153"/>
      <c r="O163" s="153"/>
      <c r="P163" s="153"/>
      <c r="Q163" s="153"/>
      <c r="R163" s="153"/>
      <c r="S163" s="153"/>
      <c r="T163" s="153"/>
      <c r="U163" s="153"/>
      <c r="V163" s="153"/>
      <c r="W163" s="33"/>
      <c r="X163" s="33"/>
      <c r="Y163" s="33"/>
    </row>
    <row r="164" spans="1:25" x14ac:dyDescent="0.3">
      <c r="A164" s="193">
        <v>48</v>
      </c>
      <c r="B164" s="33"/>
      <c r="C164" s="33"/>
      <c r="D164" s="153"/>
      <c r="E164" s="153"/>
      <c r="F164" s="153"/>
      <c r="G164" s="153"/>
      <c r="H164" s="153"/>
      <c r="I164" s="153"/>
      <c r="J164" s="153"/>
      <c r="K164" s="153"/>
      <c r="L164" s="153"/>
      <c r="M164" s="153"/>
      <c r="N164" s="153"/>
      <c r="O164" s="153"/>
      <c r="P164" s="153"/>
      <c r="Q164" s="153"/>
      <c r="R164" s="153"/>
      <c r="S164" s="153"/>
      <c r="T164" s="153"/>
      <c r="U164" s="153"/>
      <c r="V164" s="153"/>
      <c r="W164" s="33"/>
      <c r="X164" s="33"/>
      <c r="Y164" s="33"/>
    </row>
    <row r="165" spans="1:25" x14ac:dyDescent="0.3">
      <c r="A165" s="193">
        <v>49</v>
      </c>
      <c r="B165" s="33"/>
      <c r="C165" s="33"/>
      <c r="D165" s="153"/>
      <c r="E165" s="153"/>
      <c r="F165" s="153"/>
      <c r="G165" s="153"/>
      <c r="H165" s="153"/>
      <c r="I165" s="153"/>
      <c r="J165" s="153"/>
      <c r="K165" s="153"/>
      <c r="L165" s="153"/>
      <c r="M165" s="153"/>
      <c r="N165" s="153"/>
      <c r="O165" s="153"/>
      <c r="P165" s="153"/>
      <c r="Q165" s="153"/>
      <c r="R165" s="153"/>
      <c r="S165" s="153"/>
      <c r="T165" s="153"/>
      <c r="U165" s="153"/>
      <c r="V165" s="153"/>
      <c r="W165" s="33"/>
      <c r="X165" s="33"/>
      <c r="Y165" s="33"/>
    </row>
    <row r="166" spans="1:25" x14ac:dyDescent="0.3">
      <c r="A166" s="193">
        <v>50</v>
      </c>
      <c r="B166" s="33"/>
      <c r="C166" s="33"/>
      <c r="D166" s="153"/>
      <c r="E166" s="153"/>
      <c r="F166" s="153"/>
      <c r="G166" s="153"/>
      <c r="H166" s="153"/>
      <c r="I166" s="153"/>
      <c r="J166" s="153"/>
      <c r="K166" s="153"/>
      <c r="L166" s="153"/>
      <c r="M166" s="153"/>
      <c r="N166" s="153"/>
      <c r="O166" s="153"/>
      <c r="P166" s="153"/>
      <c r="Q166" s="153"/>
      <c r="R166" s="153"/>
      <c r="S166" s="153"/>
      <c r="T166" s="153"/>
      <c r="U166" s="153"/>
      <c r="V166" s="153"/>
      <c r="W166" s="33"/>
      <c r="X166" s="33"/>
      <c r="Y166" s="33"/>
    </row>
    <row r="167" spans="1:25" x14ac:dyDescent="0.3">
      <c r="B167" s="60"/>
    </row>
    <row r="168" spans="1:25" x14ac:dyDescent="0.3">
      <c r="B168" s="60"/>
    </row>
    <row r="169" spans="1:25" x14ac:dyDescent="0.3">
      <c r="B169" s="31" t="s">
        <v>3985</v>
      </c>
    </row>
    <row r="170" spans="1:25" ht="139.94999999999999" customHeight="1" x14ac:dyDescent="0.3">
      <c r="B170" s="149" t="s">
        <v>153</v>
      </c>
      <c r="C170" s="149" t="s">
        <v>4672</v>
      </c>
      <c r="D170" s="149" t="s">
        <v>4673</v>
      </c>
      <c r="E170" s="149" t="s">
        <v>148</v>
      </c>
      <c r="F170" s="149" t="s">
        <v>4843</v>
      </c>
      <c r="G170" s="149" t="s">
        <v>4072</v>
      </c>
      <c r="H170" s="149" t="s">
        <v>4155</v>
      </c>
      <c r="I170" s="149" t="s">
        <v>4154</v>
      </c>
      <c r="J170" s="149" t="s">
        <v>4344</v>
      </c>
      <c r="K170" s="149" t="s">
        <v>4209</v>
      </c>
      <c r="L170" s="149" t="s">
        <v>4844</v>
      </c>
      <c r="M170" s="149" t="s">
        <v>4879</v>
      </c>
      <c r="N170" s="149" t="s">
        <v>4153</v>
      </c>
      <c r="O170" s="149" t="s">
        <v>4156</v>
      </c>
      <c r="P170" s="149" t="s">
        <v>4157</v>
      </c>
      <c r="Q170" s="149" t="s">
        <v>4845</v>
      </c>
      <c r="R170" s="149" t="s">
        <v>3953</v>
      </c>
    </row>
    <row r="171" spans="1:25" x14ac:dyDescent="0.3">
      <c r="A171" s="193">
        <v>1</v>
      </c>
      <c r="B171" s="50" t="str">
        <f t="array" ref="B171">IFERROR(INDEX($B$9:$B$58, MATCH(0,IF(ISBLANK($B$9:$B$58),1,COUNTIF($B$170:B170, $B$9:$B$58)), 0)),"")</f>
        <v/>
      </c>
      <c r="C171" s="33"/>
      <c r="D171" s="33"/>
      <c r="E171" s="33"/>
      <c r="F171" s="33"/>
      <c r="G171" s="33"/>
      <c r="H171" s="33"/>
      <c r="I171" s="33"/>
      <c r="J171" s="33"/>
      <c r="K171" s="33"/>
      <c r="L171" s="33"/>
      <c r="M171" s="22"/>
      <c r="N171" s="33"/>
      <c r="O171" s="33"/>
      <c r="P171" s="33"/>
      <c r="Q171" s="33"/>
      <c r="R171" s="33"/>
    </row>
    <row r="172" spans="1:25" x14ac:dyDescent="0.3">
      <c r="A172" s="193">
        <v>2</v>
      </c>
      <c r="B172" s="50" t="str">
        <f t="array" ref="B172">IFERROR(INDEX($B$9:$B$58, MATCH(0,IF(ISBLANK($B$9:$B$58),1,COUNTIF($B$170:B171, $B$9:$B$58)), 0)),"")</f>
        <v/>
      </c>
      <c r="C172" s="33"/>
      <c r="D172" s="33"/>
      <c r="E172" s="33"/>
      <c r="F172" s="33"/>
      <c r="G172" s="33"/>
      <c r="H172" s="33"/>
      <c r="I172" s="33"/>
      <c r="J172" s="33"/>
      <c r="K172" s="33"/>
      <c r="L172" s="33"/>
      <c r="M172" s="22"/>
      <c r="N172" s="33"/>
      <c r="O172" s="33"/>
      <c r="P172" s="33"/>
      <c r="Q172" s="33"/>
      <c r="R172" s="33"/>
    </row>
    <row r="173" spans="1:25" x14ac:dyDescent="0.3">
      <c r="A173" s="193">
        <v>3</v>
      </c>
      <c r="B173" s="50" t="str">
        <f t="array" ref="B173">IFERROR(INDEX($B$9:$B$58, MATCH(0,IF(ISBLANK($B$9:$B$58),1,COUNTIF($B$170:B172, $B$9:$B$58)), 0)),"")</f>
        <v/>
      </c>
      <c r="C173" s="33"/>
      <c r="D173" s="33"/>
      <c r="E173" s="33"/>
      <c r="F173" s="33"/>
      <c r="G173" s="33"/>
      <c r="H173" s="33"/>
      <c r="I173" s="33"/>
      <c r="J173" s="33"/>
      <c r="K173" s="33"/>
      <c r="L173" s="33"/>
      <c r="M173" s="22"/>
      <c r="N173" s="33"/>
      <c r="O173" s="33"/>
      <c r="P173" s="33"/>
      <c r="Q173" s="33"/>
      <c r="R173" s="33"/>
    </row>
    <row r="174" spans="1:25" x14ac:dyDescent="0.3">
      <c r="A174" s="193">
        <v>4</v>
      </c>
      <c r="B174" s="50" t="str">
        <f t="array" ref="B174">IFERROR(INDEX($B$9:$B$58, MATCH(0,IF(ISBLANK($B$9:$B$58),1,COUNTIF($B$170:B173, $B$9:$B$58)), 0)),"")</f>
        <v/>
      </c>
      <c r="C174" s="33"/>
      <c r="D174" s="33"/>
      <c r="E174" s="33"/>
      <c r="F174" s="33"/>
      <c r="G174" s="33"/>
      <c r="H174" s="33"/>
      <c r="I174" s="33"/>
      <c r="J174" s="33"/>
      <c r="K174" s="33"/>
      <c r="L174" s="33"/>
      <c r="M174" s="22"/>
      <c r="N174" s="33"/>
      <c r="O174" s="33"/>
      <c r="P174" s="33"/>
      <c r="Q174" s="33"/>
      <c r="R174" s="33"/>
    </row>
    <row r="175" spans="1:25" x14ac:dyDescent="0.3">
      <c r="A175" s="193">
        <v>5</v>
      </c>
      <c r="B175" s="50" t="str">
        <f t="array" ref="B175">IFERROR(INDEX($B$9:$B$58, MATCH(0,IF(ISBLANK($B$9:$B$58),1,COUNTIF($B$170:B174, $B$9:$B$58)), 0)),"")</f>
        <v/>
      </c>
      <c r="C175" s="33"/>
      <c r="D175" s="33"/>
      <c r="E175" s="33"/>
      <c r="F175" s="33"/>
      <c r="G175" s="33"/>
      <c r="H175" s="33"/>
      <c r="I175" s="33"/>
      <c r="J175" s="33"/>
      <c r="K175" s="33"/>
      <c r="L175" s="33"/>
      <c r="M175" s="22"/>
      <c r="N175" s="33"/>
      <c r="O175" s="33"/>
      <c r="P175" s="33"/>
      <c r="Q175" s="33"/>
      <c r="R175" s="33"/>
    </row>
    <row r="176" spans="1:25" x14ac:dyDescent="0.3">
      <c r="A176" s="193">
        <v>6</v>
      </c>
      <c r="B176" s="50" t="str">
        <f t="array" ref="B176">IFERROR(INDEX($B$9:$B$58, MATCH(0,IF(ISBLANK($B$9:$B$58),1,COUNTIF($B$170:B175, $B$9:$B$58)), 0)),"")</f>
        <v/>
      </c>
      <c r="C176" s="33"/>
      <c r="D176" s="33"/>
      <c r="E176" s="33"/>
      <c r="F176" s="33"/>
      <c r="G176" s="33"/>
      <c r="H176" s="33"/>
      <c r="I176" s="33"/>
      <c r="J176" s="33"/>
      <c r="K176" s="33"/>
      <c r="L176" s="33"/>
      <c r="M176" s="22"/>
      <c r="N176" s="33"/>
      <c r="O176" s="33"/>
      <c r="P176" s="33"/>
      <c r="Q176" s="33"/>
      <c r="R176" s="33"/>
    </row>
    <row r="177" spans="1:18" x14ac:dyDescent="0.3">
      <c r="A177" s="193">
        <v>7</v>
      </c>
      <c r="B177" s="50" t="str">
        <f t="array" ref="B177">IFERROR(INDEX($B$9:$B$58, MATCH(0,IF(ISBLANK($B$9:$B$58),1,COUNTIF($B$170:B176, $B$9:$B$58)), 0)),"")</f>
        <v/>
      </c>
      <c r="C177" s="33"/>
      <c r="D177" s="33"/>
      <c r="E177" s="33"/>
      <c r="F177" s="33"/>
      <c r="G177" s="33"/>
      <c r="H177" s="33"/>
      <c r="I177" s="33"/>
      <c r="J177" s="33"/>
      <c r="K177" s="33"/>
      <c r="L177" s="33"/>
      <c r="M177" s="22"/>
      <c r="N177" s="33"/>
      <c r="O177" s="33"/>
      <c r="P177" s="33"/>
      <c r="Q177" s="33"/>
      <c r="R177" s="33"/>
    </row>
    <row r="178" spans="1:18" x14ac:dyDescent="0.3">
      <c r="A178" s="193">
        <v>8</v>
      </c>
      <c r="B178" s="50" t="str">
        <f t="array" ref="B178">IFERROR(INDEX($B$9:$B$58, MATCH(0,IF(ISBLANK($B$9:$B$58),1,COUNTIF($B$170:B177, $B$9:$B$58)), 0)),"")</f>
        <v/>
      </c>
      <c r="C178" s="33"/>
      <c r="D178" s="33"/>
      <c r="E178" s="33"/>
      <c r="F178" s="33"/>
      <c r="G178" s="33"/>
      <c r="H178" s="33"/>
      <c r="I178" s="33"/>
      <c r="J178" s="33"/>
      <c r="K178" s="33"/>
      <c r="L178" s="33"/>
      <c r="M178" s="22"/>
      <c r="N178" s="33"/>
      <c r="O178" s="33"/>
      <c r="P178" s="33"/>
      <c r="Q178" s="33"/>
      <c r="R178" s="33"/>
    </row>
    <row r="179" spans="1:18" x14ac:dyDescent="0.3">
      <c r="A179" s="193">
        <v>9</v>
      </c>
      <c r="B179" s="50" t="str">
        <f t="array" ref="B179">IFERROR(INDEX($B$9:$B$58, MATCH(0,IF(ISBLANK($B$9:$B$58),1,COUNTIF($B$170:B178, $B$9:$B$58)), 0)),"")</f>
        <v/>
      </c>
      <c r="C179" s="33"/>
      <c r="D179" s="33"/>
      <c r="E179" s="33"/>
      <c r="F179" s="33"/>
      <c r="G179" s="33"/>
      <c r="H179" s="33"/>
      <c r="I179" s="33"/>
      <c r="J179" s="33"/>
      <c r="K179" s="33"/>
      <c r="L179" s="33"/>
      <c r="M179" s="22"/>
      <c r="N179" s="33"/>
      <c r="O179" s="33"/>
      <c r="P179" s="33"/>
      <c r="Q179" s="33"/>
      <c r="R179" s="33"/>
    </row>
    <row r="180" spans="1:18" x14ac:dyDescent="0.3">
      <c r="A180" s="193">
        <v>10</v>
      </c>
      <c r="B180" s="50" t="str">
        <f t="array" ref="B180">IFERROR(INDEX($B$9:$B$58, MATCH(0,IF(ISBLANK($B$9:$B$58),1,COUNTIF($B$170:B179, $B$9:$B$58)), 0)),"")</f>
        <v/>
      </c>
      <c r="C180" s="33"/>
      <c r="D180" s="33"/>
      <c r="E180" s="33"/>
      <c r="F180" s="33"/>
      <c r="G180" s="33"/>
      <c r="H180" s="33"/>
      <c r="I180" s="33"/>
      <c r="J180" s="33"/>
      <c r="K180" s="33"/>
      <c r="L180" s="33"/>
      <c r="M180" s="22"/>
      <c r="N180" s="33"/>
      <c r="O180" s="33"/>
      <c r="P180" s="33"/>
      <c r="Q180" s="33"/>
      <c r="R180" s="33"/>
    </row>
    <row r="181" spans="1:18" x14ac:dyDescent="0.3">
      <c r="A181" s="193">
        <v>11</v>
      </c>
      <c r="B181" s="50" t="str">
        <f t="array" ref="B181">IFERROR(INDEX($B$9:$B$58, MATCH(0,IF(ISBLANK($B$9:$B$58),1,COUNTIF($B$170:B180, $B$9:$B$58)), 0)),"")</f>
        <v/>
      </c>
      <c r="C181" s="33"/>
      <c r="D181" s="33"/>
      <c r="E181" s="33"/>
      <c r="F181" s="33"/>
      <c r="G181" s="33"/>
      <c r="H181" s="33"/>
      <c r="I181" s="33"/>
      <c r="J181" s="33"/>
      <c r="K181" s="33"/>
      <c r="L181" s="33"/>
      <c r="M181" s="22"/>
      <c r="N181" s="33"/>
      <c r="O181" s="33"/>
      <c r="P181" s="33"/>
      <c r="Q181" s="33"/>
      <c r="R181" s="33"/>
    </row>
    <row r="182" spans="1:18" x14ac:dyDescent="0.3">
      <c r="A182" s="193">
        <v>12</v>
      </c>
      <c r="B182" s="50" t="str">
        <f t="array" ref="B182">IFERROR(INDEX($B$9:$B$58, MATCH(0,IF(ISBLANK($B$9:$B$58),1,COUNTIF($B$170:B181, $B$9:$B$58)), 0)),"")</f>
        <v/>
      </c>
      <c r="C182" s="33"/>
      <c r="D182" s="33"/>
      <c r="E182" s="33"/>
      <c r="F182" s="33"/>
      <c r="G182" s="33"/>
      <c r="H182" s="33"/>
      <c r="I182" s="33"/>
      <c r="J182" s="33"/>
      <c r="K182" s="33"/>
      <c r="L182" s="33"/>
      <c r="M182" s="22"/>
      <c r="N182" s="33"/>
      <c r="O182" s="33"/>
      <c r="P182" s="33"/>
      <c r="Q182" s="33"/>
      <c r="R182" s="33"/>
    </row>
    <row r="183" spans="1:18" x14ac:dyDescent="0.3">
      <c r="A183" s="193">
        <v>13</v>
      </c>
      <c r="B183" s="50" t="str">
        <f t="array" ref="B183">IFERROR(INDEX($B$9:$B$58, MATCH(0,IF(ISBLANK($B$9:$B$58),1,COUNTIF($B$170:B182, $B$9:$B$58)), 0)),"")</f>
        <v/>
      </c>
      <c r="C183" s="33"/>
      <c r="D183" s="33"/>
      <c r="E183" s="33"/>
      <c r="F183" s="33"/>
      <c r="G183" s="33"/>
      <c r="H183" s="33"/>
      <c r="I183" s="33"/>
      <c r="J183" s="33"/>
      <c r="K183" s="33"/>
      <c r="L183" s="33"/>
      <c r="M183" s="22"/>
      <c r="N183" s="33"/>
      <c r="O183" s="33"/>
      <c r="P183" s="33"/>
      <c r="Q183" s="33"/>
      <c r="R183" s="33"/>
    </row>
    <row r="184" spans="1:18" x14ac:dyDescent="0.3">
      <c r="A184" s="193">
        <v>14</v>
      </c>
      <c r="B184" s="50" t="str">
        <f t="array" ref="B184">IFERROR(INDEX($B$9:$B$58, MATCH(0,IF(ISBLANK($B$9:$B$58),1,COUNTIF($B$170:B183, $B$9:$B$58)), 0)),"")</f>
        <v/>
      </c>
      <c r="C184" s="33"/>
      <c r="D184" s="33"/>
      <c r="E184" s="33"/>
      <c r="F184" s="33"/>
      <c r="G184" s="33"/>
      <c r="H184" s="33"/>
      <c r="I184" s="33"/>
      <c r="J184" s="33"/>
      <c r="K184" s="33"/>
      <c r="L184" s="33"/>
      <c r="M184" s="22"/>
      <c r="N184" s="33"/>
      <c r="O184" s="33"/>
      <c r="P184" s="33"/>
      <c r="Q184" s="33"/>
      <c r="R184" s="33"/>
    </row>
    <row r="185" spans="1:18" x14ac:dyDescent="0.3">
      <c r="A185" s="193">
        <v>15</v>
      </c>
      <c r="B185" s="50" t="str">
        <f t="array" ref="B185">IFERROR(INDEX($B$9:$B$58, MATCH(0,IF(ISBLANK($B$9:$B$58),1,COUNTIF($B$170:B184, $B$9:$B$58)), 0)),"")</f>
        <v/>
      </c>
      <c r="C185" s="33"/>
      <c r="D185" s="33"/>
      <c r="E185" s="33"/>
      <c r="F185" s="33"/>
      <c r="G185" s="33"/>
      <c r="H185" s="33"/>
      <c r="I185" s="33"/>
      <c r="J185" s="33"/>
      <c r="K185" s="33"/>
      <c r="L185" s="33"/>
      <c r="M185" s="22"/>
      <c r="N185" s="33"/>
      <c r="O185" s="33"/>
      <c r="P185" s="33"/>
      <c r="Q185" s="33"/>
      <c r="R185" s="33"/>
    </row>
    <row r="186" spans="1:18" x14ac:dyDescent="0.3">
      <c r="A186" s="193">
        <v>16</v>
      </c>
      <c r="B186" s="50" t="str">
        <f t="array" ref="B186">IFERROR(INDEX($B$9:$B$58, MATCH(0,IF(ISBLANK($B$9:$B$58),1,COUNTIF($B$170:B185, $B$9:$B$58)), 0)),"")</f>
        <v/>
      </c>
      <c r="C186" s="33"/>
      <c r="D186" s="33"/>
      <c r="E186" s="33"/>
      <c r="F186" s="33"/>
      <c r="G186" s="33"/>
      <c r="H186" s="33"/>
      <c r="I186" s="33"/>
      <c r="J186" s="33"/>
      <c r="K186" s="33"/>
      <c r="L186" s="33"/>
      <c r="M186" s="22"/>
      <c r="N186" s="33"/>
      <c r="O186" s="33"/>
      <c r="P186" s="33"/>
      <c r="Q186" s="33"/>
      <c r="R186" s="33"/>
    </row>
    <row r="187" spans="1:18" x14ac:dyDescent="0.3">
      <c r="A187" s="193">
        <v>17</v>
      </c>
      <c r="B187" s="50" t="str">
        <f t="array" ref="B187">IFERROR(INDEX($B$9:$B$58, MATCH(0,IF(ISBLANK($B$9:$B$58),1,COUNTIF($B$170:B186, $B$9:$B$58)), 0)),"")</f>
        <v/>
      </c>
      <c r="C187" s="33"/>
      <c r="D187" s="33"/>
      <c r="E187" s="33"/>
      <c r="F187" s="33"/>
      <c r="G187" s="33"/>
      <c r="H187" s="33"/>
      <c r="I187" s="33"/>
      <c r="J187" s="33"/>
      <c r="K187" s="33"/>
      <c r="L187" s="33"/>
      <c r="M187" s="22"/>
      <c r="N187" s="33"/>
      <c r="O187" s="33"/>
      <c r="P187" s="33"/>
      <c r="Q187" s="33"/>
      <c r="R187" s="33"/>
    </row>
    <row r="188" spans="1:18" x14ac:dyDescent="0.3">
      <c r="A188" s="193">
        <v>18</v>
      </c>
      <c r="B188" s="50" t="str">
        <f t="array" ref="B188">IFERROR(INDEX($B$9:$B$58, MATCH(0,IF(ISBLANK($B$9:$B$58),1,COUNTIF($B$170:B187, $B$9:$B$58)), 0)),"")</f>
        <v/>
      </c>
      <c r="C188" s="33"/>
      <c r="D188" s="33"/>
      <c r="E188" s="33"/>
      <c r="F188" s="33"/>
      <c r="G188" s="33"/>
      <c r="H188" s="33"/>
      <c r="I188" s="33"/>
      <c r="J188" s="33"/>
      <c r="K188" s="33"/>
      <c r="L188" s="33"/>
      <c r="M188" s="22"/>
      <c r="N188" s="33"/>
      <c r="O188" s="33"/>
      <c r="P188" s="33"/>
      <c r="Q188" s="33"/>
      <c r="R188" s="33"/>
    </row>
    <row r="189" spans="1:18" x14ac:dyDescent="0.3">
      <c r="A189" s="193">
        <v>19</v>
      </c>
      <c r="B189" s="50" t="str">
        <f t="array" ref="B189">IFERROR(INDEX($B$9:$B$58, MATCH(0,IF(ISBLANK($B$9:$B$58),1,COUNTIF($B$170:B188, $B$9:$B$58)), 0)),"")</f>
        <v/>
      </c>
      <c r="C189" s="33"/>
      <c r="D189" s="33"/>
      <c r="E189" s="33"/>
      <c r="F189" s="33"/>
      <c r="G189" s="33"/>
      <c r="H189" s="33"/>
      <c r="I189" s="33"/>
      <c r="J189" s="33"/>
      <c r="K189" s="33"/>
      <c r="L189" s="33"/>
      <c r="M189" s="22"/>
      <c r="N189" s="33"/>
      <c r="O189" s="33"/>
      <c r="P189" s="33"/>
      <c r="Q189" s="33"/>
      <c r="R189" s="33"/>
    </row>
    <row r="190" spans="1:18" x14ac:dyDescent="0.3">
      <c r="A190" s="193">
        <v>20</v>
      </c>
      <c r="B190" s="50" t="str">
        <f t="array" ref="B190">IFERROR(INDEX($B$9:$B$58, MATCH(0,IF(ISBLANK($B$9:$B$58),1,COUNTIF($B$170:B189, $B$9:$B$58)), 0)),"")</f>
        <v/>
      </c>
      <c r="C190" s="33"/>
      <c r="D190" s="33"/>
      <c r="E190" s="33"/>
      <c r="F190" s="33"/>
      <c r="G190" s="33"/>
      <c r="H190" s="33"/>
      <c r="I190" s="33"/>
      <c r="J190" s="33"/>
      <c r="K190" s="33"/>
      <c r="L190" s="33"/>
      <c r="M190" s="22"/>
      <c r="N190" s="33"/>
      <c r="O190" s="33"/>
      <c r="P190" s="33"/>
      <c r="Q190" s="33"/>
      <c r="R190" s="33"/>
    </row>
    <row r="191" spans="1:18" x14ac:dyDescent="0.3">
      <c r="A191" s="193">
        <v>21</v>
      </c>
      <c r="B191" s="50" t="str">
        <f t="array" ref="B191">IFERROR(INDEX($B$9:$B$58, MATCH(0,IF(ISBLANK($B$9:$B$58),1,COUNTIF($B$170:B190, $B$9:$B$58)), 0)),"")</f>
        <v/>
      </c>
      <c r="C191" s="33"/>
      <c r="D191" s="33"/>
      <c r="E191" s="33"/>
      <c r="F191" s="33"/>
      <c r="G191" s="33"/>
      <c r="H191" s="33"/>
      <c r="I191" s="33"/>
      <c r="J191" s="33"/>
      <c r="K191" s="33"/>
      <c r="L191" s="33"/>
      <c r="M191" s="22"/>
      <c r="N191" s="33"/>
      <c r="O191" s="33"/>
      <c r="P191" s="33"/>
      <c r="Q191" s="33"/>
      <c r="R191" s="33"/>
    </row>
    <row r="192" spans="1:18" x14ac:dyDescent="0.3">
      <c r="A192" s="193">
        <v>22</v>
      </c>
      <c r="B192" s="50" t="str">
        <f t="array" ref="B192">IFERROR(INDEX($B$9:$B$58, MATCH(0,IF(ISBLANK($B$9:$B$58),1,COUNTIF($B$170:B191, $B$9:$B$58)), 0)),"")</f>
        <v/>
      </c>
      <c r="C192" s="33"/>
      <c r="D192" s="33"/>
      <c r="E192" s="33"/>
      <c r="F192" s="33"/>
      <c r="G192" s="33"/>
      <c r="H192" s="33"/>
      <c r="I192" s="33"/>
      <c r="J192" s="33"/>
      <c r="K192" s="33"/>
      <c r="L192" s="33"/>
      <c r="M192" s="22"/>
      <c r="N192" s="33"/>
      <c r="O192" s="33"/>
      <c r="P192" s="33"/>
      <c r="Q192" s="33"/>
      <c r="R192" s="33"/>
    </row>
    <row r="193" spans="1:18" x14ac:dyDescent="0.3">
      <c r="A193" s="193">
        <v>23</v>
      </c>
      <c r="B193" s="50" t="str">
        <f t="array" ref="B193">IFERROR(INDEX($B$9:$B$58, MATCH(0,IF(ISBLANK($B$9:$B$58),1,COUNTIF($B$170:B192, $B$9:$B$58)), 0)),"")</f>
        <v/>
      </c>
      <c r="C193" s="33"/>
      <c r="D193" s="33"/>
      <c r="E193" s="33"/>
      <c r="F193" s="33"/>
      <c r="G193" s="33"/>
      <c r="H193" s="33"/>
      <c r="I193" s="33"/>
      <c r="J193" s="33"/>
      <c r="K193" s="33"/>
      <c r="L193" s="33"/>
      <c r="M193" s="22"/>
      <c r="N193" s="33"/>
      <c r="O193" s="33"/>
      <c r="P193" s="33"/>
      <c r="Q193" s="33"/>
      <c r="R193" s="33"/>
    </row>
    <row r="194" spans="1:18" x14ac:dyDescent="0.3">
      <c r="A194" s="193">
        <v>24</v>
      </c>
      <c r="B194" s="50" t="str">
        <f t="array" ref="B194">IFERROR(INDEX($B$9:$B$58, MATCH(0,IF(ISBLANK($B$9:$B$58),1,COUNTIF($B$170:B193, $B$9:$B$58)), 0)),"")</f>
        <v/>
      </c>
      <c r="C194" s="33"/>
      <c r="D194" s="33"/>
      <c r="E194" s="33"/>
      <c r="F194" s="33"/>
      <c r="G194" s="33"/>
      <c r="H194" s="33"/>
      <c r="I194" s="33"/>
      <c r="J194" s="33"/>
      <c r="K194" s="33"/>
      <c r="L194" s="33"/>
      <c r="M194" s="22"/>
      <c r="N194" s="33"/>
      <c r="O194" s="33"/>
      <c r="P194" s="33"/>
      <c r="Q194" s="33"/>
      <c r="R194" s="33"/>
    </row>
    <row r="195" spans="1:18" x14ac:dyDescent="0.3">
      <c r="A195" s="193">
        <v>25</v>
      </c>
      <c r="B195" s="50" t="str">
        <f t="array" ref="B195">IFERROR(INDEX($B$9:$B$58, MATCH(0,IF(ISBLANK($B$9:$B$58),1,COUNTIF($B$170:B194, $B$9:$B$58)), 0)),"")</f>
        <v/>
      </c>
      <c r="C195" s="33"/>
      <c r="D195" s="33"/>
      <c r="E195" s="33"/>
      <c r="F195" s="33"/>
      <c r="G195" s="33"/>
      <c r="H195" s="33"/>
      <c r="I195" s="33"/>
      <c r="J195" s="33"/>
      <c r="K195" s="33"/>
      <c r="L195" s="33"/>
      <c r="M195" s="22"/>
      <c r="N195" s="33"/>
      <c r="O195" s="33"/>
      <c r="P195" s="33"/>
      <c r="Q195" s="33"/>
      <c r="R195" s="33"/>
    </row>
    <row r="196" spans="1:18" x14ac:dyDescent="0.3">
      <c r="A196" s="193">
        <v>26</v>
      </c>
      <c r="B196" s="50" t="str">
        <f t="array" ref="B196">IFERROR(INDEX($B$9:$B$58, MATCH(0,IF(ISBLANK($B$9:$B$58),1,COUNTIF($B$170:B195, $B$9:$B$58)), 0)),"")</f>
        <v/>
      </c>
      <c r="C196" s="33"/>
      <c r="D196" s="33"/>
      <c r="E196" s="33"/>
      <c r="F196" s="33"/>
      <c r="G196" s="33"/>
      <c r="H196" s="33"/>
      <c r="I196" s="33"/>
      <c r="J196" s="33"/>
      <c r="K196" s="33"/>
      <c r="L196" s="33"/>
      <c r="M196" s="22"/>
      <c r="N196" s="33"/>
      <c r="O196" s="33"/>
      <c r="P196" s="33"/>
      <c r="Q196" s="33"/>
      <c r="R196" s="33"/>
    </row>
    <row r="197" spans="1:18" x14ac:dyDescent="0.3">
      <c r="A197" s="193">
        <v>27</v>
      </c>
      <c r="B197" s="50" t="str">
        <f t="array" ref="B197">IFERROR(INDEX($B$9:$B$58, MATCH(0,IF(ISBLANK($B$9:$B$58),1,COUNTIF($B$170:B196, $B$9:$B$58)), 0)),"")</f>
        <v/>
      </c>
      <c r="C197" s="33"/>
      <c r="D197" s="33"/>
      <c r="E197" s="33"/>
      <c r="F197" s="33"/>
      <c r="G197" s="33"/>
      <c r="H197" s="33"/>
      <c r="I197" s="33"/>
      <c r="J197" s="33"/>
      <c r="K197" s="33"/>
      <c r="L197" s="33"/>
      <c r="M197" s="22"/>
      <c r="N197" s="33"/>
      <c r="O197" s="33"/>
      <c r="P197" s="33"/>
      <c r="Q197" s="33"/>
      <c r="R197" s="33"/>
    </row>
    <row r="198" spans="1:18" x14ac:dyDescent="0.3">
      <c r="A198" s="193">
        <v>28</v>
      </c>
      <c r="B198" s="50" t="str">
        <f t="array" ref="B198">IFERROR(INDEX($B$9:$B$58, MATCH(0,IF(ISBLANK($B$9:$B$58),1,COUNTIF($B$170:B197, $B$9:$B$58)), 0)),"")</f>
        <v/>
      </c>
      <c r="C198" s="33"/>
      <c r="D198" s="33"/>
      <c r="E198" s="33"/>
      <c r="F198" s="33"/>
      <c r="G198" s="33"/>
      <c r="H198" s="33"/>
      <c r="I198" s="33"/>
      <c r="J198" s="33"/>
      <c r="K198" s="33"/>
      <c r="L198" s="33"/>
      <c r="M198" s="22"/>
      <c r="N198" s="33"/>
      <c r="O198" s="33"/>
      <c r="P198" s="33"/>
      <c r="Q198" s="33"/>
      <c r="R198" s="33"/>
    </row>
    <row r="199" spans="1:18" x14ac:dyDescent="0.3">
      <c r="A199" s="193">
        <v>29</v>
      </c>
      <c r="B199" s="50" t="str">
        <f t="array" ref="B199">IFERROR(INDEX($B$9:$B$58, MATCH(0,IF(ISBLANK($B$9:$B$58),1,COUNTIF($B$170:B198, $B$9:$B$58)), 0)),"")</f>
        <v/>
      </c>
      <c r="C199" s="33"/>
      <c r="D199" s="33"/>
      <c r="E199" s="33"/>
      <c r="F199" s="33"/>
      <c r="G199" s="33"/>
      <c r="H199" s="33"/>
      <c r="I199" s="33"/>
      <c r="J199" s="33"/>
      <c r="K199" s="33"/>
      <c r="L199" s="33"/>
      <c r="M199" s="22"/>
      <c r="N199" s="33"/>
      <c r="O199" s="33"/>
      <c r="P199" s="33"/>
      <c r="Q199" s="33"/>
      <c r="R199" s="33"/>
    </row>
    <row r="200" spans="1:18" x14ac:dyDescent="0.3">
      <c r="A200" s="193">
        <v>30</v>
      </c>
      <c r="B200" s="50" t="str">
        <f t="array" ref="B200">IFERROR(INDEX($B$9:$B$58, MATCH(0,IF(ISBLANK($B$9:$B$58),1,COUNTIF($B$170:B199, $B$9:$B$58)), 0)),"")</f>
        <v/>
      </c>
      <c r="C200" s="33"/>
      <c r="D200" s="33"/>
      <c r="E200" s="33"/>
      <c r="F200" s="33"/>
      <c r="G200" s="33"/>
      <c r="H200" s="33"/>
      <c r="I200" s="33"/>
      <c r="J200" s="33"/>
      <c r="K200" s="33"/>
      <c r="L200" s="33"/>
      <c r="M200" s="22"/>
      <c r="N200" s="33"/>
      <c r="O200" s="33"/>
      <c r="P200" s="33"/>
      <c r="Q200" s="33"/>
      <c r="R200" s="33"/>
    </row>
    <row r="201" spans="1:18" x14ac:dyDescent="0.3">
      <c r="A201" s="193">
        <v>31</v>
      </c>
      <c r="B201" s="50" t="str">
        <f t="array" ref="B201">IFERROR(INDEX($B$9:$B$58, MATCH(0,IF(ISBLANK($B$9:$B$58),1,COUNTIF($B$170:B200, $B$9:$B$58)), 0)),"")</f>
        <v/>
      </c>
      <c r="C201" s="33"/>
      <c r="D201" s="33"/>
      <c r="E201" s="33"/>
      <c r="F201" s="33"/>
      <c r="G201" s="33"/>
      <c r="H201" s="33"/>
      <c r="I201" s="33"/>
      <c r="J201" s="33"/>
      <c r="K201" s="33"/>
      <c r="L201" s="33"/>
      <c r="M201" s="22"/>
      <c r="N201" s="33"/>
      <c r="O201" s="33"/>
      <c r="P201" s="33"/>
      <c r="Q201" s="33"/>
      <c r="R201" s="33"/>
    </row>
    <row r="202" spans="1:18" x14ac:dyDescent="0.3">
      <c r="A202" s="193">
        <v>32</v>
      </c>
      <c r="B202" s="50" t="str">
        <f t="array" ref="B202">IFERROR(INDEX($B$9:$B$58, MATCH(0,IF(ISBLANK($B$9:$B$58),1,COUNTIF($B$170:B201, $B$9:$B$58)), 0)),"")</f>
        <v/>
      </c>
      <c r="C202" s="33"/>
      <c r="D202" s="33"/>
      <c r="E202" s="33"/>
      <c r="F202" s="33"/>
      <c r="G202" s="33"/>
      <c r="H202" s="33"/>
      <c r="I202" s="33"/>
      <c r="J202" s="33"/>
      <c r="K202" s="33"/>
      <c r="L202" s="33"/>
      <c r="M202" s="22"/>
      <c r="N202" s="33"/>
      <c r="O202" s="33"/>
      <c r="P202" s="33"/>
      <c r="Q202" s="33"/>
      <c r="R202" s="33"/>
    </row>
    <row r="203" spans="1:18" x14ac:dyDescent="0.3">
      <c r="A203" s="193">
        <v>33</v>
      </c>
      <c r="B203" s="50" t="str">
        <f t="array" ref="B203">IFERROR(INDEX($B$9:$B$58, MATCH(0,IF(ISBLANK($B$9:$B$58),1,COUNTIF($B$170:B202, $B$9:$B$58)), 0)),"")</f>
        <v/>
      </c>
      <c r="C203" s="33"/>
      <c r="D203" s="33"/>
      <c r="E203" s="33"/>
      <c r="F203" s="33"/>
      <c r="G203" s="33"/>
      <c r="H203" s="33"/>
      <c r="I203" s="33"/>
      <c r="J203" s="33"/>
      <c r="K203" s="33"/>
      <c r="L203" s="33"/>
      <c r="M203" s="22"/>
      <c r="N203" s="33"/>
      <c r="O203" s="33"/>
      <c r="P203" s="33"/>
      <c r="Q203" s="33"/>
      <c r="R203" s="33"/>
    </row>
    <row r="204" spans="1:18" x14ac:dyDescent="0.3">
      <c r="A204" s="193">
        <v>34</v>
      </c>
      <c r="B204" s="50" t="str">
        <f t="array" ref="B204">IFERROR(INDEX($B$9:$B$58, MATCH(0,IF(ISBLANK($B$9:$B$58),1,COUNTIF($B$170:B203, $B$9:$B$58)), 0)),"")</f>
        <v/>
      </c>
      <c r="C204" s="33"/>
      <c r="D204" s="33"/>
      <c r="E204" s="33"/>
      <c r="F204" s="33"/>
      <c r="G204" s="33"/>
      <c r="H204" s="33"/>
      <c r="I204" s="33"/>
      <c r="J204" s="33"/>
      <c r="K204" s="33"/>
      <c r="L204" s="33"/>
      <c r="M204" s="22"/>
      <c r="N204" s="33"/>
      <c r="O204" s="33"/>
      <c r="P204" s="33"/>
      <c r="Q204" s="33"/>
      <c r="R204" s="33"/>
    </row>
    <row r="205" spans="1:18" x14ac:dyDescent="0.3">
      <c r="A205" s="193">
        <v>35</v>
      </c>
      <c r="B205" s="50" t="str">
        <f t="array" ref="B205">IFERROR(INDEX($B$9:$B$58, MATCH(0,IF(ISBLANK($B$9:$B$58),1,COUNTIF($B$170:B204, $B$9:$B$58)), 0)),"")</f>
        <v/>
      </c>
      <c r="C205" s="33"/>
      <c r="D205" s="33"/>
      <c r="E205" s="33"/>
      <c r="F205" s="33"/>
      <c r="G205" s="33"/>
      <c r="H205" s="33"/>
      <c r="I205" s="33"/>
      <c r="J205" s="33"/>
      <c r="K205" s="33"/>
      <c r="L205" s="33"/>
      <c r="M205" s="22"/>
      <c r="N205" s="33"/>
      <c r="O205" s="33"/>
      <c r="P205" s="33"/>
      <c r="Q205" s="33"/>
      <c r="R205" s="33"/>
    </row>
    <row r="206" spans="1:18" x14ac:dyDescent="0.3">
      <c r="A206" s="193">
        <v>36</v>
      </c>
      <c r="B206" s="50" t="str">
        <f t="array" ref="B206">IFERROR(INDEX($B$9:$B$58, MATCH(0,IF(ISBLANK($B$9:$B$58),1,COUNTIF($B$170:B205, $B$9:$B$58)), 0)),"")</f>
        <v/>
      </c>
      <c r="C206" s="33"/>
      <c r="D206" s="33"/>
      <c r="E206" s="33"/>
      <c r="F206" s="33"/>
      <c r="G206" s="33"/>
      <c r="H206" s="33"/>
      <c r="I206" s="33"/>
      <c r="J206" s="33"/>
      <c r="K206" s="33"/>
      <c r="L206" s="33"/>
      <c r="M206" s="22"/>
      <c r="N206" s="33"/>
      <c r="O206" s="33"/>
      <c r="P206" s="33"/>
      <c r="Q206" s="33"/>
      <c r="R206" s="33"/>
    </row>
    <row r="207" spans="1:18" x14ac:dyDescent="0.3">
      <c r="A207" s="193">
        <v>37</v>
      </c>
      <c r="B207" s="50" t="str">
        <f t="array" ref="B207">IFERROR(INDEX($B$9:$B$58, MATCH(0,IF(ISBLANK($B$9:$B$58),1,COUNTIF($B$170:B206, $B$9:$B$58)), 0)),"")</f>
        <v/>
      </c>
      <c r="C207" s="33"/>
      <c r="D207" s="33"/>
      <c r="E207" s="33"/>
      <c r="F207" s="33"/>
      <c r="G207" s="33"/>
      <c r="H207" s="33"/>
      <c r="I207" s="33"/>
      <c r="J207" s="33"/>
      <c r="K207" s="33"/>
      <c r="L207" s="33"/>
      <c r="M207" s="22"/>
      <c r="N207" s="33"/>
      <c r="O207" s="33"/>
      <c r="P207" s="33"/>
      <c r="Q207" s="33"/>
      <c r="R207" s="33"/>
    </row>
    <row r="208" spans="1:18" x14ac:dyDescent="0.3">
      <c r="A208" s="193">
        <v>38</v>
      </c>
      <c r="B208" s="50" t="str">
        <f t="array" ref="B208">IFERROR(INDEX($B$9:$B$58, MATCH(0,IF(ISBLANK($B$9:$B$58),1,COUNTIF($B$170:B207, $B$9:$B$58)), 0)),"")</f>
        <v/>
      </c>
      <c r="C208" s="33"/>
      <c r="D208" s="33"/>
      <c r="E208" s="33"/>
      <c r="F208" s="33"/>
      <c r="G208" s="33"/>
      <c r="H208" s="33"/>
      <c r="I208" s="33"/>
      <c r="J208" s="33"/>
      <c r="K208" s="33"/>
      <c r="L208" s="33"/>
      <c r="M208" s="22"/>
      <c r="N208" s="33"/>
      <c r="O208" s="33"/>
      <c r="P208" s="33"/>
      <c r="Q208" s="33"/>
      <c r="R208" s="33"/>
    </row>
    <row r="209" spans="1:18" x14ac:dyDescent="0.3">
      <c r="A209" s="193">
        <v>39</v>
      </c>
      <c r="B209" s="50" t="str">
        <f t="array" ref="B209">IFERROR(INDEX($B$9:$B$58, MATCH(0,IF(ISBLANK($B$9:$B$58),1,COUNTIF($B$170:B208, $B$9:$B$58)), 0)),"")</f>
        <v/>
      </c>
      <c r="C209" s="33"/>
      <c r="D209" s="33"/>
      <c r="E209" s="33"/>
      <c r="F209" s="33"/>
      <c r="G209" s="33"/>
      <c r="H209" s="33"/>
      <c r="I209" s="33"/>
      <c r="J209" s="33"/>
      <c r="K209" s="33"/>
      <c r="L209" s="33"/>
      <c r="M209" s="22"/>
      <c r="N209" s="33"/>
      <c r="O209" s="33"/>
      <c r="P209" s="33"/>
      <c r="Q209" s="33"/>
      <c r="R209" s="33"/>
    </row>
    <row r="210" spans="1:18" x14ac:dyDescent="0.3">
      <c r="A210" s="193">
        <v>40</v>
      </c>
      <c r="B210" s="50" t="str">
        <f t="array" ref="B210">IFERROR(INDEX($B$9:$B$58, MATCH(0,IF(ISBLANK($B$9:$B$58),1,COUNTIF($B$170:B209, $B$9:$B$58)), 0)),"")</f>
        <v/>
      </c>
      <c r="C210" s="33"/>
      <c r="D210" s="33"/>
      <c r="E210" s="33"/>
      <c r="F210" s="33"/>
      <c r="G210" s="33"/>
      <c r="H210" s="33"/>
      <c r="I210" s="33"/>
      <c r="J210" s="33"/>
      <c r="K210" s="33"/>
      <c r="L210" s="33"/>
      <c r="M210" s="22"/>
      <c r="N210" s="33"/>
      <c r="O210" s="33"/>
      <c r="P210" s="33"/>
      <c r="Q210" s="33"/>
      <c r="R210" s="33"/>
    </row>
    <row r="211" spans="1:18" x14ac:dyDescent="0.3">
      <c r="A211" s="193">
        <v>41</v>
      </c>
      <c r="B211" s="50" t="str">
        <f t="array" ref="B211">IFERROR(INDEX($B$9:$B$58, MATCH(0,IF(ISBLANK($B$9:$B$58),1,COUNTIF($B$170:B210, $B$9:$B$58)), 0)),"")</f>
        <v/>
      </c>
      <c r="C211" s="33"/>
      <c r="D211" s="33"/>
      <c r="E211" s="33"/>
      <c r="F211" s="33"/>
      <c r="G211" s="33"/>
      <c r="H211" s="33"/>
      <c r="I211" s="33"/>
      <c r="J211" s="33"/>
      <c r="K211" s="33"/>
      <c r="L211" s="33"/>
      <c r="M211" s="22"/>
      <c r="N211" s="33"/>
      <c r="O211" s="33"/>
      <c r="P211" s="33"/>
      <c r="Q211" s="33"/>
      <c r="R211" s="33"/>
    </row>
    <row r="212" spans="1:18" x14ac:dyDescent="0.3">
      <c r="A212" s="193">
        <v>42</v>
      </c>
      <c r="B212" s="50" t="str">
        <f t="array" ref="B212">IFERROR(INDEX($B$9:$B$58, MATCH(0,IF(ISBLANK($B$9:$B$58),1,COUNTIF($B$170:B211, $B$9:$B$58)), 0)),"")</f>
        <v/>
      </c>
      <c r="C212" s="33"/>
      <c r="D212" s="33"/>
      <c r="E212" s="33"/>
      <c r="F212" s="33"/>
      <c r="G212" s="33"/>
      <c r="H212" s="33"/>
      <c r="I212" s="33"/>
      <c r="J212" s="33"/>
      <c r="K212" s="33"/>
      <c r="L212" s="33"/>
      <c r="M212" s="22"/>
      <c r="N212" s="33"/>
      <c r="O212" s="33"/>
      <c r="P212" s="33"/>
      <c r="Q212" s="33"/>
      <c r="R212" s="33"/>
    </row>
    <row r="213" spans="1:18" x14ac:dyDescent="0.3">
      <c r="A213" s="193">
        <v>43</v>
      </c>
      <c r="B213" s="50" t="str">
        <f t="array" ref="B213">IFERROR(INDEX($B$9:$B$58, MATCH(0,IF(ISBLANK($B$9:$B$58),1,COUNTIF($B$170:B212, $B$9:$B$58)), 0)),"")</f>
        <v/>
      </c>
      <c r="C213" s="33"/>
      <c r="D213" s="33"/>
      <c r="E213" s="33"/>
      <c r="F213" s="33"/>
      <c r="G213" s="33"/>
      <c r="H213" s="33"/>
      <c r="I213" s="33"/>
      <c r="J213" s="33"/>
      <c r="K213" s="33"/>
      <c r="L213" s="33"/>
      <c r="M213" s="22"/>
      <c r="N213" s="33"/>
      <c r="O213" s="33"/>
      <c r="P213" s="33"/>
      <c r="Q213" s="33"/>
      <c r="R213" s="33"/>
    </row>
    <row r="214" spans="1:18" x14ac:dyDescent="0.3">
      <c r="A214" s="193">
        <v>44</v>
      </c>
      <c r="B214" s="50" t="str">
        <f t="array" ref="B214">IFERROR(INDEX($B$9:$B$58, MATCH(0,IF(ISBLANK($B$9:$B$58),1,COUNTIF($B$170:B213, $B$9:$B$58)), 0)),"")</f>
        <v/>
      </c>
      <c r="C214" s="33"/>
      <c r="D214" s="33"/>
      <c r="E214" s="33"/>
      <c r="F214" s="33"/>
      <c r="G214" s="33"/>
      <c r="H214" s="33"/>
      <c r="I214" s="33"/>
      <c r="J214" s="33"/>
      <c r="K214" s="33"/>
      <c r="L214" s="33"/>
      <c r="M214" s="22"/>
      <c r="N214" s="33"/>
      <c r="O214" s="33"/>
      <c r="P214" s="33"/>
      <c r="Q214" s="33"/>
      <c r="R214" s="33"/>
    </row>
    <row r="215" spans="1:18" x14ac:dyDescent="0.3">
      <c r="A215" s="193">
        <v>45</v>
      </c>
      <c r="B215" s="50" t="str">
        <f t="array" ref="B215">IFERROR(INDEX($B$9:$B$58, MATCH(0,IF(ISBLANK($B$9:$B$58),1,COUNTIF($B$170:B214, $B$9:$B$58)), 0)),"")</f>
        <v/>
      </c>
      <c r="C215" s="33"/>
      <c r="D215" s="33"/>
      <c r="E215" s="33"/>
      <c r="F215" s="33"/>
      <c r="G215" s="33"/>
      <c r="H215" s="33"/>
      <c r="I215" s="33"/>
      <c r="J215" s="33"/>
      <c r="K215" s="33"/>
      <c r="L215" s="33"/>
      <c r="M215" s="22"/>
      <c r="N215" s="33"/>
      <c r="O215" s="33"/>
      <c r="P215" s="33"/>
      <c r="Q215" s="33"/>
      <c r="R215" s="33"/>
    </row>
    <row r="216" spans="1:18" x14ac:dyDescent="0.3">
      <c r="A216" s="193">
        <v>46</v>
      </c>
      <c r="B216" s="50" t="str">
        <f t="array" ref="B216">IFERROR(INDEX($B$9:$B$58, MATCH(0,IF(ISBLANK($B$9:$B$58),1,COUNTIF($B$170:B215, $B$9:$B$58)), 0)),"")</f>
        <v/>
      </c>
      <c r="C216" s="33"/>
      <c r="D216" s="33"/>
      <c r="E216" s="33"/>
      <c r="F216" s="33"/>
      <c r="G216" s="33"/>
      <c r="H216" s="33"/>
      <c r="I216" s="33"/>
      <c r="J216" s="33"/>
      <c r="K216" s="33"/>
      <c r="L216" s="33"/>
      <c r="M216" s="22"/>
      <c r="N216" s="33"/>
      <c r="O216" s="33"/>
      <c r="P216" s="33"/>
      <c r="Q216" s="33"/>
      <c r="R216" s="33"/>
    </row>
    <row r="217" spans="1:18" x14ac:dyDescent="0.3">
      <c r="A217" s="193">
        <v>47</v>
      </c>
      <c r="B217" s="50" t="str">
        <f t="array" ref="B217">IFERROR(INDEX($B$9:$B$58, MATCH(0,IF(ISBLANK($B$9:$B$58),1,COUNTIF($B$170:B216, $B$9:$B$58)), 0)),"")</f>
        <v/>
      </c>
      <c r="C217" s="33"/>
      <c r="D217" s="33"/>
      <c r="E217" s="33"/>
      <c r="F217" s="33"/>
      <c r="G217" s="33"/>
      <c r="H217" s="33"/>
      <c r="I217" s="33"/>
      <c r="J217" s="33"/>
      <c r="K217" s="33"/>
      <c r="L217" s="33"/>
      <c r="M217" s="22"/>
      <c r="N217" s="33"/>
      <c r="O217" s="33"/>
      <c r="P217" s="33"/>
      <c r="Q217" s="33"/>
      <c r="R217" s="33"/>
    </row>
    <row r="218" spans="1:18" x14ac:dyDescent="0.3">
      <c r="A218" s="193">
        <v>48</v>
      </c>
      <c r="B218" s="50" t="str">
        <f t="array" ref="B218">IFERROR(INDEX($B$9:$B$58, MATCH(0,IF(ISBLANK($B$9:$B$58),1,COUNTIF($B$170:B217, $B$9:$B$58)), 0)),"")</f>
        <v/>
      </c>
      <c r="C218" s="33"/>
      <c r="D218" s="33"/>
      <c r="E218" s="33"/>
      <c r="F218" s="33"/>
      <c r="G218" s="33"/>
      <c r="H218" s="33"/>
      <c r="I218" s="33"/>
      <c r="J218" s="33"/>
      <c r="K218" s="33"/>
      <c r="L218" s="33"/>
      <c r="M218" s="22"/>
      <c r="N218" s="33"/>
      <c r="O218" s="33"/>
      <c r="P218" s="33"/>
      <c r="Q218" s="33"/>
      <c r="R218" s="33"/>
    </row>
    <row r="219" spans="1:18" x14ac:dyDescent="0.3">
      <c r="A219" s="193">
        <v>49</v>
      </c>
      <c r="B219" s="50" t="str">
        <f t="array" ref="B219">IFERROR(INDEX($B$9:$B$58, MATCH(0,IF(ISBLANK($B$9:$B$58),1,COUNTIF($B$170:B218, $B$9:$B$58)), 0)),"")</f>
        <v/>
      </c>
      <c r="C219" s="33"/>
      <c r="D219" s="33"/>
      <c r="E219" s="33"/>
      <c r="F219" s="33"/>
      <c r="G219" s="33"/>
      <c r="H219" s="33"/>
      <c r="I219" s="33"/>
      <c r="J219" s="33"/>
      <c r="K219" s="33"/>
      <c r="L219" s="33"/>
      <c r="M219" s="22"/>
      <c r="N219" s="33"/>
      <c r="O219" s="33"/>
      <c r="P219" s="33"/>
      <c r="Q219" s="33"/>
      <c r="R219" s="33"/>
    </row>
    <row r="220" spans="1:18" x14ac:dyDescent="0.3">
      <c r="A220" s="193">
        <v>50</v>
      </c>
      <c r="B220" s="50" t="str">
        <f t="array" ref="B220">IFERROR(INDEX($B$9:$B$58, MATCH(0,IF(ISBLANK($B$9:$B$58),1,COUNTIF($B$170:B219, $B$9:$B$58)), 0)),"")</f>
        <v/>
      </c>
      <c r="C220" s="33"/>
      <c r="D220" s="33"/>
      <c r="E220" s="33"/>
      <c r="F220" s="33"/>
      <c r="G220" s="33"/>
      <c r="H220" s="33"/>
      <c r="I220" s="33"/>
      <c r="J220" s="33"/>
      <c r="K220" s="33"/>
      <c r="L220" s="33"/>
      <c r="M220" s="22"/>
      <c r="N220" s="33"/>
      <c r="O220" s="33"/>
      <c r="P220" s="33"/>
      <c r="Q220" s="33"/>
      <c r="R220" s="33"/>
    </row>
    <row r="222" spans="1:18" x14ac:dyDescent="0.3">
      <c r="B222" s="31" t="s">
        <v>4003</v>
      </c>
    </row>
    <row r="223" spans="1:18" ht="94.95" customHeight="1" x14ac:dyDescent="0.3">
      <c r="B223" s="147" t="s">
        <v>153</v>
      </c>
      <c r="C223" s="147" t="s">
        <v>4327</v>
      </c>
      <c r="D223" s="147" t="s">
        <v>4683</v>
      </c>
      <c r="E223" s="147" t="s">
        <v>4408</v>
      </c>
      <c r="F223" s="160" t="s">
        <v>4538</v>
      </c>
      <c r="G223" s="160" t="s">
        <v>4793</v>
      </c>
      <c r="H223" s="160" t="s">
        <v>4792</v>
      </c>
      <c r="I223" s="160" t="s">
        <v>4531</v>
      </c>
      <c r="J223" s="160" t="s">
        <v>4532</v>
      </c>
      <c r="K223" s="160" t="s">
        <v>4533</v>
      </c>
      <c r="L223" s="160" t="s">
        <v>4534</v>
      </c>
      <c r="M223" s="160" t="s">
        <v>4535</v>
      </c>
      <c r="N223" s="145" t="s">
        <v>4536</v>
      </c>
    </row>
    <row r="224" spans="1:18" x14ac:dyDescent="0.3">
      <c r="A224" s="193">
        <v>1</v>
      </c>
      <c r="B224" s="68"/>
      <c r="C224" s="33"/>
      <c r="D224" s="188"/>
      <c r="E224" s="33"/>
      <c r="F224" s="33"/>
      <c r="G224" s="33"/>
      <c r="H224" s="33"/>
      <c r="I224" s="33"/>
      <c r="J224" s="33"/>
      <c r="K224" s="33"/>
      <c r="L224" s="33"/>
      <c r="M224" s="33"/>
      <c r="N224" s="33"/>
    </row>
    <row r="225" spans="1:14" x14ac:dyDescent="0.3">
      <c r="A225" s="193">
        <v>2</v>
      </c>
      <c r="B225" s="68"/>
      <c r="C225" s="33"/>
      <c r="D225" s="188"/>
      <c r="E225" s="33"/>
      <c r="F225" s="33"/>
      <c r="G225" s="33"/>
      <c r="H225" s="33"/>
      <c r="I225" s="33"/>
      <c r="J225" s="33"/>
      <c r="K225" s="33"/>
      <c r="L225" s="33"/>
      <c r="M225" s="33"/>
      <c r="N225" s="33"/>
    </row>
    <row r="226" spans="1:14" x14ac:dyDescent="0.3">
      <c r="A226" s="193">
        <v>3</v>
      </c>
      <c r="B226" s="68"/>
      <c r="C226" s="33"/>
      <c r="D226" s="188"/>
      <c r="E226" s="33"/>
      <c r="F226" s="33"/>
      <c r="G226" s="33"/>
      <c r="H226" s="33"/>
      <c r="I226" s="33"/>
      <c r="J226" s="33"/>
      <c r="K226" s="33"/>
      <c r="L226" s="33"/>
      <c r="M226" s="33"/>
      <c r="N226" s="33"/>
    </row>
    <row r="227" spans="1:14" x14ac:dyDescent="0.3">
      <c r="A227" s="193">
        <v>4</v>
      </c>
      <c r="B227" s="68"/>
      <c r="C227" s="33"/>
      <c r="D227" s="188"/>
      <c r="E227" s="33"/>
      <c r="F227" s="33"/>
      <c r="G227" s="33"/>
      <c r="H227" s="33"/>
      <c r="I227" s="33"/>
      <c r="J227" s="33"/>
      <c r="K227" s="33"/>
      <c r="L227" s="33"/>
      <c r="M227" s="33"/>
      <c r="N227" s="33"/>
    </row>
    <row r="228" spans="1:14" x14ac:dyDescent="0.3">
      <c r="A228" s="193">
        <v>5</v>
      </c>
      <c r="B228" s="68"/>
      <c r="C228" s="33"/>
      <c r="D228" s="188"/>
      <c r="E228" s="33"/>
      <c r="F228" s="33"/>
      <c r="G228" s="33"/>
      <c r="H228" s="33"/>
      <c r="I228" s="33"/>
      <c r="J228" s="33"/>
      <c r="K228" s="33"/>
      <c r="L228" s="33"/>
      <c r="M228" s="33"/>
      <c r="N228" s="33"/>
    </row>
    <row r="229" spans="1:14" x14ac:dyDescent="0.3">
      <c r="A229" s="193">
        <v>6</v>
      </c>
      <c r="B229" s="68"/>
      <c r="C229" s="33"/>
      <c r="D229" s="188"/>
      <c r="E229" s="33"/>
      <c r="F229" s="33"/>
      <c r="G229" s="33"/>
      <c r="H229" s="33"/>
      <c r="I229" s="33"/>
      <c r="J229" s="33"/>
      <c r="K229" s="33"/>
      <c r="L229" s="33"/>
      <c r="M229" s="33"/>
      <c r="N229" s="33"/>
    </row>
    <row r="230" spans="1:14" x14ac:dyDescent="0.3">
      <c r="A230" s="193">
        <v>7</v>
      </c>
      <c r="B230" s="68"/>
      <c r="C230" s="33"/>
      <c r="D230" s="188"/>
      <c r="E230" s="33"/>
      <c r="F230" s="33"/>
      <c r="G230" s="33"/>
      <c r="H230" s="33"/>
      <c r="I230" s="33"/>
      <c r="J230" s="33"/>
      <c r="K230" s="33"/>
      <c r="L230" s="33"/>
      <c r="M230" s="33"/>
      <c r="N230" s="33"/>
    </row>
    <row r="231" spans="1:14" x14ac:dyDescent="0.3">
      <c r="A231" s="193">
        <v>8</v>
      </c>
      <c r="B231" s="68"/>
      <c r="C231" s="33"/>
      <c r="D231" s="188"/>
      <c r="E231" s="33"/>
      <c r="F231" s="33"/>
      <c r="G231" s="33"/>
      <c r="H231" s="33"/>
      <c r="I231" s="33"/>
      <c r="J231" s="33"/>
      <c r="K231" s="33"/>
      <c r="L231" s="33"/>
      <c r="M231" s="33"/>
      <c r="N231" s="33"/>
    </row>
    <row r="232" spans="1:14" x14ac:dyDescent="0.3">
      <c r="A232" s="193">
        <v>9</v>
      </c>
      <c r="B232" s="68"/>
      <c r="C232" s="33"/>
      <c r="D232" s="188"/>
      <c r="E232" s="33"/>
      <c r="F232" s="33"/>
      <c r="G232" s="33"/>
      <c r="H232" s="33"/>
      <c r="I232" s="33"/>
      <c r="J232" s="33"/>
      <c r="K232" s="33"/>
      <c r="L232" s="33"/>
      <c r="M232" s="33"/>
      <c r="N232" s="33"/>
    </row>
    <row r="233" spans="1:14" x14ac:dyDescent="0.3">
      <c r="A233" s="193">
        <v>10</v>
      </c>
      <c r="B233" s="68"/>
      <c r="C233" s="33"/>
      <c r="D233" s="188"/>
      <c r="E233" s="33"/>
      <c r="F233" s="33"/>
      <c r="G233" s="33"/>
      <c r="H233" s="33"/>
      <c r="I233" s="33"/>
      <c r="J233" s="33"/>
      <c r="K233" s="33"/>
      <c r="L233" s="33"/>
      <c r="M233" s="33"/>
      <c r="N233" s="33"/>
    </row>
    <row r="234" spans="1:14" x14ac:dyDescent="0.3">
      <c r="A234" s="193">
        <v>11</v>
      </c>
      <c r="B234" s="68"/>
      <c r="C234" s="33"/>
      <c r="D234" s="188"/>
      <c r="E234" s="33"/>
      <c r="F234" s="33"/>
      <c r="G234" s="33"/>
      <c r="H234" s="33"/>
      <c r="I234" s="33"/>
      <c r="J234" s="33"/>
      <c r="K234" s="33"/>
      <c r="L234" s="33"/>
      <c r="M234" s="33"/>
      <c r="N234" s="33"/>
    </row>
    <row r="235" spans="1:14" x14ac:dyDescent="0.3">
      <c r="A235" s="193">
        <v>12</v>
      </c>
      <c r="B235" s="68"/>
      <c r="C235" s="33"/>
      <c r="D235" s="188"/>
      <c r="E235" s="33"/>
      <c r="F235" s="33"/>
      <c r="G235" s="33"/>
      <c r="H235" s="33"/>
      <c r="I235" s="33"/>
      <c r="J235" s="33"/>
      <c r="K235" s="33"/>
      <c r="L235" s="33"/>
      <c r="M235" s="33"/>
      <c r="N235" s="33"/>
    </row>
    <row r="236" spans="1:14" x14ac:dyDescent="0.3">
      <c r="A236" s="193">
        <v>13</v>
      </c>
      <c r="B236" s="68"/>
      <c r="C236" s="33"/>
      <c r="D236" s="188"/>
      <c r="E236" s="33"/>
      <c r="F236" s="33"/>
      <c r="G236" s="33"/>
      <c r="H236" s="33"/>
      <c r="I236" s="33"/>
      <c r="J236" s="33"/>
      <c r="K236" s="33"/>
      <c r="L236" s="33"/>
      <c r="M236" s="33"/>
      <c r="N236" s="33"/>
    </row>
    <row r="237" spans="1:14" x14ac:dyDescent="0.3">
      <c r="A237" s="193">
        <v>14</v>
      </c>
      <c r="B237" s="68"/>
      <c r="C237" s="33"/>
      <c r="D237" s="188"/>
      <c r="E237" s="33"/>
      <c r="F237" s="33"/>
      <c r="G237" s="33"/>
      <c r="H237" s="33"/>
      <c r="I237" s="33"/>
      <c r="J237" s="33"/>
      <c r="K237" s="33"/>
      <c r="L237" s="33"/>
      <c r="M237" s="33"/>
      <c r="N237" s="33"/>
    </row>
    <row r="238" spans="1:14" x14ac:dyDescent="0.3">
      <c r="A238" s="193">
        <v>15</v>
      </c>
      <c r="B238" s="68"/>
      <c r="C238" s="33"/>
      <c r="D238" s="188"/>
      <c r="E238" s="33"/>
      <c r="F238" s="33"/>
      <c r="G238" s="33"/>
      <c r="H238" s="33"/>
      <c r="I238" s="33"/>
      <c r="J238" s="33"/>
      <c r="K238" s="33"/>
      <c r="L238" s="33"/>
      <c r="M238" s="33"/>
      <c r="N238" s="33"/>
    </row>
    <row r="239" spans="1:14" x14ac:dyDescent="0.3">
      <c r="A239" s="193">
        <v>16</v>
      </c>
      <c r="B239" s="68"/>
      <c r="C239" s="33"/>
      <c r="D239" s="188"/>
      <c r="E239" s="33"/>
      <c r="F239" s="33"/>
      <c r="G239" s="33"/>
      <c r="H239" s="33"/>
      <c r="I239" s="33"/>
      <c r="J239" s="33"/>
      <c r="K239" s="33"/>
      <c r="L239" s="33"/>
      <c r="M239" s="33"/>
      <c r="N239" s="33"/>
    </row>
    <row r="240" spans="1:14" x14ac:dyDescent="0.3">
      <c r="A240" s="193">
        <v>17</v>
      </c>
      <c r="B240" s="68"/>
      <c r="C240" s="33"/>
      <c r="D240" s="188"/>
      <c r="E240" s="33"/>
      <c r="F240" s="33"/>
      <c r="G240" s="33"/>
      <c r="H240" s="33"/>
      <c r="I240" s="33"/>
      <c r="J240" s="33"/>
      <c r="K240" s="33"/>
      <c r="L240" s="33"/>
      <c r="M240" s="33"/>
      <c r="N240" s="33"/>
    </row>
    <row r="241" spans="1:14" x14ac:dyDescent="0.3">
      <c r="A241" s="193">
        <v>18</v>
      </c>
      <c r="B241" s="68"/>
      <c r="C241" s="33"/>
      <c r="D241" s="188"/>
      <c r="E241" s="33"/>
      <c r="F241" s="33"/>
      <c r="G241" s="33"/>
      <c r="H241" s="33"/>
      <c r="I241" s="33"/>
      <c r="J241" s="33"/>
      <c r="K241" s="33"/>
      <c r="L241" s="33"/>
      <c r="M241" s="33"/>
      <c r="N241" s="33"/>
    </row>
    <row r="242" spans="1:14" x14ac:dyDescent="0.3">
      <c r="A242" s="193">
        <v>19</v>
      </c>
      <c r="B242" s="68"/>
      <c r="C242" s="33"/>
      <c r="D242" s="188"/>
      <c r="E242" s="33"/>
      <c r="F242" s="33"/>
      <c r="G242" s="33"/>
      <c r="H242" s="33"/>
      <c r="I242" s="33"/>
      <c r="J242" s="33"/>
      <c r="K242" s="33"/>
      <c r="L242" s="33"/>
      <c r="M242" s="33"/>
      <c r="N242" s="33"/>
    </row>
    <row r="243" spans="1:14" x14ac:dyDescent="0.3">
      <c r="A243" s="193">
        <v>20</v>
      </c>
      <c r="B243" s="68"/>
      <c r="C243" s="33"/>
      <c r="D243" s="188"/>
      <c r="E243" s="33"/>
      <c r="F243" s="33"/>
      <c r="G243" s="33"/>
      <c r="H243" s="33"/>
      <c r="I243" s="33"/>
      <c r="J243" s="33"/>
      <c r="K243" s="33"/>
      <c r="L243" s="33"/>
      <c r="M243" s="33"/>
      <c r="N243" s="33"/>
    </row>
    <row r="244" spans="1:14" x14ac:dyDescent="0.3">
      <c r="A244" s="193">
        <v>21</v>
      </c>
      <c r="B244" s="68"/>
      <c r="C244" s="33"/>
      <c r="D244" s="188"/>
      <c r="E244" s="33"/>
      <c r="F244" s="33"/>
      <c r="G244" s="33"/>
      <c r="H244" s="33"/>
      <c r="I244" s="33"/>
      <c r="J244" s="33"/>
      <c r="K244" s="33"/>
      <c r="L244" s="33"/>
      <c r="M244" s="33"/>
      <c r="N244" s="33"/>
    </row>
    <row r="245" spans="1:14" x14ac:dyDescent="0.3">
      <c r="A245" s="193">
        <v>22</v>
      </c>
      <c r="B245" s="68"/>
      <c r="C245" s="33"/>
      <c r="D245" s="188"/>
      <c r="E245" s="33"/>
      <c r="F245" s="33"/>
      <c r="G245" s="33"/>
      <c r="H245" s="33"/>
      <c r="I245" s="33"/>
      <c r="J245" s="33"/>
      <c r="K245" s="33"/>
      <c r="L245" s="33"/>
      <c r="M245" s="33"/>
      <c r="N245" s="33"/>
    </row>
    <row r="246" spans="1:14" x14ac:dyDescent="0.3">
      <c r="A246" s="193">
        <v>23</v>
      </c>
      <c r="B246" s="68"/>
      <c r="C246" s="33"/>
      <c r="D246" s="188"/>
      <c r="E246" s="33"/>
      <c r="F246" s="33"/>
      <c r="G246" s="33"/>
      <c r="H246" s="33"/>
      <c r="I246" s="33"/>
      <c r="J246" s="33"/>
      <c r="K246" s="33"/>
      <c r="L246" s="33"/>
      <c r="M246" s="33"/>
      <c r="N246" s="33"/>
    </row>
    <row r="247" spans="1:14" x14ac:dyDescent="0.3">
      <c r="A247" s="193">
        <v>24</v>
      </c>
      <c r="B247" s="68"/>
      <c r="C247" s="33"/>
      <c r="D247" s="188"/>
      <c r="E247" s="33"/>
      <c r="F247" s="33"/>
      <c r="G247" s="33"/>
      <c r="H247" s="33"/>
      <c r="I247" s="33"/>
      <c r="J247" s="33"/>
      <c r="K247" s="33"/>
      <c r="L247" s="33"/>
      <c r="M247" s="33"/>
      <c r="N247" s="33"/>
    </row>
    <row r="248" spans="1:14" x14ac:dyDescent="0.3">
      <c r="A248" s="193">
        <v>25</v>
      </c>
      <c r="B248" s="68"/>
      <c r="C248" s="33"/>
      <c r="D248" s="188"/>
      <c r="E248" s="33"/>
      <c r="F248" s="33"/>
      <c r="G248" s="33"/>
      <c r="H248" s="33"/>
      <c r="I248" s="33"/>
      <c r="J248" s="33"/>
      <c r="K248" s="33"/>
      <c r="L248" s="33"/>
      <c r="M248" s="33"/>
      <c r="N248" s="33"/>
    </row>
    <row r="249" spans="1:14" x14ac:dyDescent="0.3">
      <c r="A249" s="193">
        <v>26</v>
      </c>
      <c r="B249" s="68"/>
      <c r="C249" s="33"/>
      <c r="D249" s="188"/>
      <c r="E249" s="33"/>
      <c r="F249" s="33"/>
      <c r="G249" s="33"/>
      <c r="H249" s="33"/>
      <c r="I249" s="33"/>
      <c r="J249" s="33"/>
      <c r="K249" s="33"/>
      <c r="L249" s="33"/>
      <c r="M249" s="33"/>
      <c r="N249" s="33"/>
    </row>
    <row r="250" spans="1:14" x14ac:dyDescent="0.3">
      <c r="A250" s="193">
        <v>27</v>
      </c>
      <c r="B250" s="68"/>
      <c r="C250" s="33"/>
      <c r="D250" s="188"/>
      <c r="E250" s="33"/>
      <c r="F250" s="33"/>
      <c r="G250" s="33"/>
      <c r="H250" s="33"/>
      <c r="I250" s="33"/>
      <c r="J250" s="33"/>
      <c r="K250" s="33"/>
      <c r="L250" s="33"/>
      <c r="M250" s="33"/>
      <c r="N250" s="33"/>
    </row>
    <row r="251" spans="1:14" x14ac:dyDescent="0.3">
      <c r="A251" s="193">
        <v>28</v>
      </c>
      <c r="B251" s="68"/>
      <c r="C251" s="33"/>
      <c r="D251" s="188"/>
      <c r="E251" s="33"/>
      <c r="F251" s="33"/>
      <c r="G251" s="33"/>
      <c r="H251" s="33"/>
      <c r="I251" s="33"/>
      <c r="J251" s="33"/>
      <c r="K251" s="33"/>
      <c r="L251" s="33"/>
      <c r="M251" s="33"/>
      <c r="N251" s="33"/>
    </row>
    <row r="252" spans="1:14" x14ac:dyDescent="0.3">
      <c r="A252" s="193">
        <v>29</v>
      </c>
      <c r="B252" s="68"/>
      <c r="C252" s="33"/>
      <c r="D252" s="188"/>
      <c r="E252" s="33"/>
      <c r="F252" s="33"/>
      <c r="G252" s="33"/>
      <c r="H252" s="33"/>
      <c r="I252" s="33"/>
      <c r="J252" s="33"/>
      <c r="K252" s="33"/>
      <c r="L252" s="33"/>
      <c r="M252" s="33"/>
      <c r="N252" s="33"/>
    </row>
    <row r="253" spans="1:14" x14ac:dyDescent="0.3">
      <c r="A253" s="193">
        <v>30</v>
      </c>
      <c r="B253" s="68"/>
      <c r="C253" s="33"/>
      <c r="D253" s="188"/>
      <c r="E253" s="33"/>
      <c r="F253" s="33"/>
      <c r="G253" s="33"/>
      <c r="H253" s="33"/>
      <c r="I253" s="33"/>
      <c r="J253" s="33"/>
      <c r="K253" s="33"/>
      <c r="L253" s="33"/>
      <c r="M253" s="33"/>
      <c r="N253" s="33"/>
    </row>
    <row r="254" spans="1:14" x14ac:dyDescent="0.3">
      <c r="A254" s="193">
        <v>31</v>
      </c>
      <c r="B254" s="68"/>
      <c r="C254" s="33"/>
      <c r="D254" s="188"/>
      <c r="E254" s="33"/>
      <c r="F254" s="33"/>
      <c r="G254" s="33"/>
      <c r="H254" s="33"/>
      <c r="I254" s="33"/>
      <c r="J254" s="33"/>
      <c r="K254" s="33"/>
      <c r="L254" s="33"/>
      <c r="M254" s="33"/>
      <c r="N254" s="33"/>
    </row>
    <row r="255" spans="1:14" x14ac:dyDescent="0.3">
      <c r="A255" s="193">
        <v>32</v>
      </c>
      <c r="B255" s="68"/>
      <c r="C255" s="33"/>
      <c r="D255" s="188"/>
      <c r="E255" s="33"/>
      <c r="F255" s="33"/>
      <c r="G255" s="33"/>
      <c r="H255" s="33"/>
      <c r="I255" s="33"/>
      <c r="J255" s="33"/>
      <c r="K255" s="33"/>
      <c r="L255" s="33"/>
      <c r="M255" s="33"/>
      <c r="N255" s="33"/>
    </row>
    <row r="256" spans="1:14" x14ac:dyDescent="0.3">
      <c r="A256" s="193">
        <v>33</v>
      </c>
      <c r="B256" s="68"/>
      <c r="C256" s="33"/>
      <c r="D256" s="188"/>
      <c r="E256" s="33"/>
      <c r="F256" s="33"/>
      <c r="G256" s="33"/>
      <c r="H256" s="33"/>
      <c r="I256" s="33"/>
      <c r="J256" s="33"/>
      <c r="K256" s="33"/>
      <c r="L256" s="33"/>
      <c r="M256" s="33"/>
      <c r="N256" s="33"/>
    </row>
    <row r="257" spans="1:14" x14ac:dyDescent="0.3">
      <c r="A257" s="193">
        <v>34</v>
      </c>
      <c r="B257" s="68"/>
      <c r="C257" s="33"/>
      <c r="D257" s="188"/>
      <c r="E257" s="33"/>
      <c r="F257" s="33"/>
      <c r="G257" s="33"/>
      <c r="H257" s="33"/>
      <c r="I257" s="33"/>
      <c r="J257" s="33"/>
      <c r="K257" s="33"/>
      <c r="L257" s="33"/>
      <c r="M257" s="33"/>
      <c r="N257" s="33"/>
    </row>
    <row r="258" spans="1:14" x14ac:dyDescent="0.3">
      <c r="A258" s="193">
        <v>35</v>
      </c>
      <c r="B258" s="68"/>
      <c r="C258" s="33"/>
      <c r="D258" s="188"/>
      <c r="E258" s="33"/>
      <c r="F258" s="33"/>
      <c r="G258" s="33"/>
      <c r="H258" s="33"/>
      <c r="I258" s="33"/>
      <c r="J258" s="33"/>
      <c r="K258" s="33"/>
      <c r="L258" s="33"/>
      <c r="M258" s="33"/>
      <c r="N258" s="33"/>
    </row>
    <row r="259" spans="1:14" x14ac:dyDescent="0.3">
      <c r="A259" s="193">
        <v>36</v>
      </c>
      <c r="B259" s="68"/>
      <c r="C259" s="33"/>
      <c r="D259" s="188"/>
      <c r="E259" s="33"/>
      <c r="F259" s="33"/>
      <c r="G259" s="33"/>
      <c r="H259" s="33"/>
      <c r="I259" s="33"/>
      <c r="J259" s="33"/>
      <c r="K259" s="33"/>
      <c r="L259" s="33"/>
      <c r="M259" s="33"/>
      <c r="N259" s="33"/>
    </row>
    <row r="260" spans="1:14" x14ac:dyDescent="0.3">
      <c r="A260" s="193">
        <v>37</v>
      </c>
      <c r="B260" s="68"/>
      <c r="C260" s="33"/>
      <c r="D260" s="188"/>
      <c r="E260" s="33"/>
      <c r="F260" s="33"/>
      <c r="G260" s="33"/>
      <c r="H260" s="33"/>
      <c r="I260" s="33"/>
      <c r="J260" s="33"/>
      <c r="K260" s="33"/>
      <c r="L260" s="33"/>
      <c r="M260" s="33"/>
      <c r="N260" s="33"/>
    </row>
    <row r="261" spans="1:14" x14ac:dyDescent="0.3">
      <c r="A261" s="193">
        <v>38</v>
      </c>
      <c r="B261" s="68"/>
      <c r="C261" s="33"/>
      <c r="D261" s="188"/>
      <c r="E261" s="33"/>
      <c r="F261" s="33"/>
      <c r="G261" s="33"/>
      <c r="H261" s="33"/>
      <c r="I261" s="33"/>
      <c r="J261" s="33"/>
      <c r="K261" s="33"/>
      <c r="L261" s="33"/>
      <c r="M261" s="33"/>
      <c r="N261" s="33"/>
    </row>
    <row r="262" spans="1:14" x14ac:dyDescent="0.3">
      <c r="A262" s="193">
        <v>39</v>
      </c>
      <c r="B262" s="68"/>
      <c r="C262" s="33"/>
      <c r="D262" s="188"/>
      <c r="E262" s="33"/>
      <c r="F262" s="33"/>
      <c r="G262" s="33"/>
      <c r="H262" s="33"/>
      <c r="I262" s="33"/>
      <c r="J262" s="33"/>
      <c r="K262" s="33"/>
      <c r="L262" s="33"/>
      <c r="M262" s="33"/>
      <c r="N262" s="33"/>
    </row>
    <row r="263" spans="1:14" x14ac:dyDescent="0.3">
      <c r="A263" s="193">
        <v>40</v>
      </c>
      <c r="B263" s="68"/>
      <c r="C263" s="33"/>
      <c r="D263" s="188"/>
      <c r="E263" s="33"/>
      <c r="F263" s="33"/>
      <c r="G263" s="33"/>
      <c r="H263" s="33"/>
      <c r="I263" s="33"/>
      <c r="J263" s="33"/>
      <c r="K263" s="33"/>
      <c r="L263" s="33"/>
      <c r="M263" s="33"/>
      <c r="N263" s="33"/>
    </row>
    <row r="264" spans="1:14" x14ac:dyDescent="0.3">
      <c r="A264" s="193">
        <v>41</v>
      </c>
      <c r="B264" s="68"/>
      <c r="C264" s="33"/>
      <c r="D264" s="188"/>
      <c r="E264" s="33"/>
      <c r="F264" s="33"/>
      <c r="G264" s="33"/>
      <c r="H264" s="33"/>
      <c r="I264" s="33"/>
      <c r="J264" s="33"/>
      <c r="K264" s="33"/>
      <c r="L264" s="33"/>
      <c r="M264" s="33"/>
      <c r="N264" s="33"/>
    </row>
    <row r="265" spans="1:14" x14ac:dyDescent="0.3">
      <c r="A265" s="193">
        <v>42</v>
      </c>
      <c r="B265" s="68"/>
      <c r="C265" s="33"/>
      <c r="D265" s="188"/>
      <c r="E265" s="33"/>
      <c r="F265" s="33"/>
      <c r="G265" s="33"/>
      <c r="H265" s="33"/>
      <c r="I265" s="33"/>
      <c r="J265" s="33"/>
      <c r="K265" s="33"/>
      <c r="L265" s="33"/>
      <c r="M265" s="33"/>
      <c r="N265" s="33"/>
    </row>
    <row r="266" spans="1:14" x14ac:dyDescent="0.3">
      <c r="A266" s="193">
        <v>43</v>
      </c>
      <c r="B266" s="68"/>
      <c r="C266" s="33"/>
      <c r="D266" s="188"/>
      <c r="E266" s="33"/>
      <c r="F266" s="33"/>
      <c r="G266" s="33"/>
      <c r="H266" s="33"/>
      <c r="I266" s="33"/>
      <c r="J266" s="33"/>
      <c r="K266" s="33"/>
      <c r="L266" s="33"/>
      <c r="M266" s="33"/>
      <c r="N266" s="33"/>
    </row>
    <row r="267" spans="1:14" x14ac:dyDescent="0.3">
      <c r="A267" s="193">
        <v>44</v>
      </c>
      <c r="B267" s="68"/>
      <c r="C267" s="33"/>
      <c r="D267" s="188"/>
      <c r="E267" s="33"/>
      <c r="F267" s="33"/>
      <c r="G267" s="33"/>
      <c r="H267" s="33"/>
      <c r="I267" s="33"/>
      <c r="J267" s="33"/>
      <c r="K267" s="33"/>
      <c r="L267" s="33"/>
      <c r="M267" s="33"/>
      <c r="N267" s="33"/>
    </row>
    <row r="268" spans="1:14" x14ac:dyDescent="0.3">
      <c r="A268" s="193">
        <v>45</v>
      </c>
      <c r="B268" s="68"/>
      <c r="C268" s="33"/>
      <c r="D268" s="188"/>
      <c r="E268" s="33"/>
      <c r="F268" s="33"/>
      <c r="G268" s="33"/>
      <c r="H268" s="33"/>
      <c r="I268" s="33"/>
      <c r="J268" s="33"/>
      <c r="K268" s="33"/>
      <c r="L268" s="33"/>
      <c r="M268" s="33"/>
      <c r="N268" s="33"/>
    </row>
    <row r="269" spans="1:14" x14ac:dyDescent="0.3">
      <c r="A269" s="193">
        <v>46</v>
      </c>
      <c r="B269" s="68"/>
      <c r="C269" s="33"/>
      <c r="D269" s="188"/>
      <c r="E269" s="33"/>
      <c r="F269" s="33"/>
      <c r="G269" s="33"/>
      <c r="H269" s="33"/>
      <c r="I269" s="33"/>
      <c r="J269" s="33"/>
      <c r="K269" s="33"/>
      <c r="L269" s="33"/>
      <c r="M269" s="33"/>
      <c r="N269" s="33"/>
    </row>
    <row r="270" spans="1:14" x14ac:dyDescent="0.3">
      <c r="A270" s="193">
        <v>47</v>
      </c>
      <c r="B270" s="68"/>
      <c r="C270" s="33"/>
      <c r="D270" s="188"/>
      <c r="E270" s="33"/>
      <c r="F270" s="33"/>
      <c r="G270" s="33"/>
      <c r="H270" s="33"/>
      <c r="I270" s="33"/>
      <c r="J270" s="33"/>
      <c r="K270" s="33"/>
      <c r="L270" s="33"/>
      <c r="M270" s="33"/>
      <c r="N270" s="33"/>
    </row>
    <row r="271" spans="1:14" x14ac:dyDescent="0.3">
      <c r="A271" s="193">
        <v>48</v>
      </c>
      <c r="B271" s="68"/>
      <c r="C271" s="33"/>
      <c r="D271" s="188"/>
      <c r="E271" s="33"/>
      <c r="F271" s="33"/>
      <c r="G271" s="33"/>
      <c r="H271" s="33"/>
      <c r="I271" s="33"/>
      <c r="J271" s="33"/>
      <c r="K271" s="33"/>
      <c r="L271" s="33"/>
      <c r="M271" s="33"/>
      <c r="N271" s="33"/>
    </row>
    <row r="272" spans="1:14" x14ac:dyDescent="0.3">
      <c r="A272" s="193">
        <v>49</v>
      </c>
      <c r="B272" s="68"/>
      <c r="C272" s="33"/>
      <c r="D272" s="188"/>
      <c r="E272" s="33"/>
      <c r="F272" s="33"/>
      <c r="G272" s="33"/>
      <c r="H272" s="33"/>
      <c r="I272" s="33"/>
      <c r="J272" s="33"/>
      <c r="K272" s="33"/>
      <c r="L272" s="33"/>
      <c r="M272" s="33"/>
      <c r="N272" s="33"/>
    </row>
    <row r="273" spans="1:15" x14ac:dyDescent="0.3">
      <c r="A273" s="193">
        <v>50</v>
      </c>
      <c r="B273" s="68"/>
      <c r="C273" s="33"/>
      <c r="D273" s="188"/>
      <c r="E273" s="33"/>
      <c r="F273" s="33"/>
      <c r="G273" s="33"/>
      <c r="H273" s="33"/>
      <c r="I273" s="33"/>
      <c r="J273" s="33"/>
      <c r="K273" s="33"/>
      <c r="L273" s="33"/>
      <c r="M273" s="33"/>
      <c r="N273" s="33"/>
    </row>
    <row r="275" spans="1:15" x14ac:dyDescent="0.3">
      <c r="B275" s="83" t="s">
        <v>4451</v>
      </c>
      <c r="C275" s="81"/>
      <c r="D275" s="81"/>
      <c r="E275" s="81"/>
      <c r="F275" s="81"/>
      <c r="G275" s="81"/>
      <c r="H275" s="81"/>
      <c r="I275" s="81"/>
      <c r="J275" s="81"/>
      <c r="K275" s="81"/>
      <c r="L275" s="81"/>
    </row>
    <row r="276" spans="1:15" ht="15" customHeight="1" x14ac:dyDescent="0.3">
      <c r="B276" s="246" t="s">
        <v>173</v>
      </c>
      <c r="C276" s="251" t="s">
        <v>4283</v>
      </c>
      <c r="D276" s="253"/>
      <c r="E276" s="251" t="s">
        <v>4786</v>
      </c>
      <c r="F276" s="252"/>
      <c r="G276" s="253"/>
      <c r="H276" s="251" t="s">
        <v>4454</v>
      </c>
      <c r="I276" s="252"/>
      <c r="J276" s="253"/>
      <c r="K276" s="251" t="s">
        <v>4455</v>
      </c>
      <c r="L276" s="252"/>
      <c r="M276" s="253"/>
    </row>
    <row r="277" spans="1:15" ht="93.6" customHeight="1" x14ac:dyDescent="0.3">
      <c r="B277" s="247"/>
      <c r="C277" s="146"/>
      <c r="D277" s="146" t="s">
        <v>187</v>
      </c>
      <c r="E277" s="179" t="s">
        <v>4286</v>
      </c>
      <c r="F277" s="179" t="s">
        <v>4147</v>
      </c>
      <c r="G277" s="179" t="s">
        <v>4287</v>
      </c>
      <c r="H277" s="143" t="s">
        <v>4286</v>
      </c>
      <c r="I277" s="143" t="s">
        <v>4147</v>
      </c>
      <c r="J277" s="143" t="s">
        <v>4287</v>
      </c>
      <c r="K277" s="143" t="s">
        <v>4286</v>
      </c>
      <c r="L277" s="143" t="s">
        <v>4147</v>
      </c>
      <c r="M277" s="143" t="s">
        <v>4287</v>
      </c>
      <c r="N277" s="189" t="s">
        <v>4788</v>
      </c>
      <c r="O277" s="190" t="s">
        <v>4797</v>
      </c>
    </row>
    <row r="278" spans="1:15" x14ac:dyDescent="0.3">
      <c r="A278" s="193">
        <v>1</v>
      </c>
      <c r="B278" s="162"/>
      <c r="C278" s="162"/>
      <c r="D278" s="162"/>
      <c r="E278" s="22"/>
      <c r="F278" s="22"/>
      <c r="G278" s="22"/>
      <c r="H278" s="162"/>
      <c r="I278" s="162"/>
      <c r="J278" s="162"/>
      <c r="K278" s="162"/>
      <c r="L278" s="162"/>
      <c r="M278" s="162"/>
      <c r="N278" s="162"/>
      <c r="O278" s="162"/>
    </row>
    <row r="279" spans="1:15" x14ac:dyDescent="0.3">
      <c r="A279" s="193">
        <v>2</v>
      </c>
      <c r="B279" s="162"/>
      <c r="C279" s="162"/>
      <c r="D279" s="162"/>
      <c r="E279" s="22"/>
      <c r="F279" s="22"/>
      <c r="G279" s="22"/>
      <c r="H279" s="162"/>
      <c r="I279" s="162"/>
      <c r="J279" s="162"/>
      <c r="K279" s="162"/>
      <c r="L279" s="162"/>
      <c r="M279" s="162"/>
      <c r="N279" s="162"/>
      <c r="O279" s="162"/>
    </row>
    <row r="280" spans="1:15" x14ac:dyDescent="0.3">
      <c r="A280" s="193">
        <v>3</v>
      </c>
      <c r="B280" s="162"/>
      <c r="C280" s="162"/>
      <c r="D280" s="162"/>
      <c r="E280" s="22"/>
      <c r="F280" s="22"/>
      <c r="G280" s="22"/>
      <c r="H280" s="162"/>
      <c r="I280" s="162"/>
      <c r="J280" s="162"/>
      <c r="K280" s="162"/>
      <c r="L280" s="162"/>
      <c r="M280" s="162"/>
      <c r="N280" s="162"/>
      <c r="O280" s="162"/>
    </row>
    <row r="281" spans="1:15" x14ac:dyDescent="0.3">
      <c r="A281" s="193">
        <v>4</v>
      </c>
      <c r="B281" s="162"/>
      <c r="C281" s="162"/>
      <c r="D281" s="162"/>
      <c r="E281" s="22"/>
      <c r="F281" s="22"/>
      <c r="G281" s="22"/>
      <c r="H281" s="162"/>
      <c r="I281" s="162"/>
      <c r="J281" s="162"/>
      <c r="K281" s="162"/>
      <c r="L281" s="162"/>
      <c r="M281" s="162"/>
      <c r="N281" s="162"/>
      <c r="O281" s="162"/>
    </row>
    <row r="282" spans="1:15" x14ac:dyDescent="0.3">
      <c r="A282" s="193">
        <v>5</v>
      </c>
      <c r="B282" s="162"/>
      <c r="C282" s="162"/>
      <c r="D282" s="162"/>
      <c r="E282" s="22"/>
      <c r="F282" s="22"/>
      <c r="G282" s="22"/>
      <c r="H282" s="162"/>
      <c r="I282" s="162"/>
      <c r="J282" s="162"/>
      <c r="K282" s="162"/>
      <c r="L282" s="162"/>
      <c r="M282" s="162"/>
      <c r="N282" s="162"/>
      <c r="O282" s="162"/>
    </row>
    <row r="283" spans="1:15" x14ac:dyDescent="0.3">
      <c r="A283" s="193">
        <v>6</v>
      </c>
      <c r="B283" s="162"/>
      <c r="C283" s="162"/>
      <c r="D283" s="162"/>
      <c r="E283" s="22"/>
      <c r="F283" s="22"/>
      <c r="G283" s="22"/>
      <c r="H283" s="162"/>
      <c r="I283" s="162"/>
      <c r="J283" s="162"/>
      <c r="K283" s="162"/>
      <c r="L283" s="162"/>
      <c r="M283" s="162"/>
      <c r="N283" s="162"/>
      <c r="O283" s="162"/>
    </row>
    <row r="284" spans="1:15" x14ac:dyDescent="0.3">
      <c r="A284" s="193">
        <v>7</v>
      </c>
      <c r="B284" s="162"/>
      <c r="C284" s="162"/>
      <c r="D284" s="162"/>
      <c r="E284" s="22"/>
      <c r="F284" s="22"/>
      <c r="G284" s="22"/>
      <c r="H284" s="162"/>
      <c r="I284" s="162"/>
      <c r="J284" s="162"/>
      <c r="K284" s="162"/>
      <c r="L284" s="162"/>
      <c r="M284" s="162"/>
      <c r="N284" s="162"/>
      <c r="O284" s="162"/>
    </row>
    <row r="285" spans="1:15" x14ac:dyDescent="0.3">
      <c r="A285" s="193">
        <v>8</v>
      </c>
      <c r="B285" s="162"/>
      <c r="C285" s="162"/>
      <c r="D285" s="162"/>
      <c r="E285" s="22"/>
      <c r="F285" s="22"/>
      <c r="G285" s="22"/>
      <c r="H285" s="162"/>
      <c r="I285" s="162"/>
      <c r="J285" s="162"/>
      <c r="K285" s="162"/>
      <c r="L285" s="162"/>
      <c r="M285" s="162"/>
      <c r="N285" s="162"/>
      <c r="O285" s="162"/>
    </row>
    <row r="286" spans="1:15" x14ac:dyDescent="0.3">
      <c r="A286" s="193">
        <v>9</v>
      </c>
      <c r="B286" s="162"/>
      <c r="C286" s="162"/>
      <c r="D286" s="162"/>
      <c r="E286" s="22"/>
      <c r="F286" s="22"/>
      <c r="G286" s="22"/>
      <c r="H286" s="162"/>
      <c r="I286" s="162"/>
      <c r="J286" s="162"/>
      <c r="K286" s="162"/>
      <c r="L286" s="162"/>
      <c r="M286" s="162"/>
      <c r="N286" s="162"/>
      <c r="O286" s="162"/>
    </row>
    <row r="287" spans="1:15" x14ac:dyDescent="0.3">
      <c r="A287" s="193">
        <v>10</v>
      </c>
      <c r="B287" s="162"/>
      <c r="C287" s="162"/>
      <c r="D287" s="162"/>
      <c r="E287" s="22"/>
      <c r="F287" s="22"/>
      <c r="G287" s="22"/>
      <c r="H287" s="162"/>
      <c r="I287" s="162"/>
      <c r="J287" s="162"/>
      <c r="K287" s="162"/>
      <c r="L287" s="162"/>
      <c r="M287" s="162"/>
      <c r="N287" s="162"/>
      <c r="O287" s="162"/>
    </row>
    <row r="288" spans="1:15" x14ac:dyDescent="0.3">
      <c r="A288" s="193">
        <v>11</v>
      </c>
      <c r="B288" s="162"/>
      <c r="C288" s="162"/>
      <c r="D288" s="162"/>
      <c r="E288" s="22"/>
      <c r="F288" s="22"/>
      <c r="G288" s="22"/>
      <c r="H288" s="162"/>
      <c r="I288" s="162"/>
      <c r="J288" s="162"/>
      <c r="K288" s="162"/>
      <c r="L288" s="162"/>
      <c r="M288" s="162"/>
      <c r="N288" s="162"/>
      <c r="O288" s="162"/>
    </row>
    <row r="289" spans="1:15" x14ac:dyDescent="0.3">
      <c r="A289" s="193">
        <v>12</v>
      </c>
      <c r="B289" s="162"/>
      <c r="C289" s="162"/>
      <c r="D289" s="162"/>
      <c r="E289" s="22"/>
      <c r="F289" s="22"/>
      <c r="G289" s="22"/>
      <c r="H289" s="162"/>
      <c r="I289" s="162"/>
      <c r="J289" s="162"/>
      <c r="K289" s="162"/>
      <c r="L289" s="162"/>
      <c r="M289" s="162"/>
      <c r="N289" s="162"/>
      <c r="O289" s="162"/>
    </row>
    <row r="290" spans="1:15" x14ac:dyDescent="0.3">
      <c r="A290" s="193">
        <v>13</v>
      </c>
      <c r="B290" s="162"/>
      <c r="C290" s="162"/>
      <c r="D290" s="162"/>
      <c r="E290" s="22"/>
      <c r="F290" s="22"/>
      <c r="G290" s="22"/>
      <c r="H290" s="162"/>
      <c r="I290" s="162"/>
      <c r="J290" s="162"/>
      <c r="K290" s="162"/>
      <c r="L290" s="162"/>
      <c r="M290" s="162"/>
      <c r="N290" s="162"/>
      <c r="O290" s="162"/>
    </row>
    <row r="291" spans="1:15" x14ac:dyDescent="0.3">
      <c r="A291" s="193">
        <v>14</v>
      </c>
      <c r="B291" s="162"/>
      <c r="C291" s="162"/>
      <c r="D291" s="162"/>
      <c r="E291" s="22"/>
      <c r="F291" s="22"/>
      <c r="G291" s="22"/>
      <c r="H291" s="162"/>
      <c r="I291" s="162"/>
      <c r="J291" s="162"/>
      <c r="K291" s="162"/>
      <c r="L291" s="162"/>
      <c r="M291" s="162"/>
      <c r="N291" s="162"/>
      <c r="O291" s="162"/>
    </row>
    <row r="292" spans="1:15" x14ac:dyDescent="0.3">
      <c r="A292" s="193">
        <v>15</v>
      </c>
      <c r="B292" s="162"/>
      <c r="C292" s="162"/>
      <c r="D292" s="162"/>
      <c r="E292" s="22"/>
      <c r="F292" s="22"/>
      <c r="G292" s="22"/>
      <c r="H292" s="162"/>
      <c r="I292" s="162"/>
      <c r="J292" s="162"/>
      <c r="K292" s="162"/>
      <c r="L292" s="162"/>
      <c r="M292" s="162"/>
      <c r="N292" s="162"/>
      <c r="O292" s="162"/>
    </row>
    <row r="293" spans="1:15" x14ac:dyDescent="0.3">
      <c r="A293" s="193">
        <v>16</v>
      </c>
      <c r="B293" s="162"/>
      <c r="C293" s="162"/>
      <c r="D293" s="162"/>
      <c r="E293" s="22"/>
      <c r="F293" s="22"/>
      <c r="G293" s="22"/>
      <c r="H293" s="162"/>
      <c r="I293" s="162"/>
      <c r="J293" s="162"/>
      <c r="K293" s="162"/>
      <c r="L293" s="162"/>
      <c r="M293" s="162"/>
      <c r="N293" s="162"/>
      <c r="O293" s="162"/>
    </row>
    <row r="294" spans="1:15" x14ac:dyDescent="0.3">
      <c r="A294" s="193">
        <v>17</v>
      </c>
      <c r="B294" s="162"/>
      <c r="C294" s="162"/>
      <c r="D294" s="162"/>
      <c r="E294" s="22"/>
      <c r="F294" s="22"/>
      <c r="G294" s="22"/>
      <c r="H294" s="162"/>
      <c r="I294" s="162"/>
      <c r="J294" s="162"/>
      <c r="K294" s="162"/>
      <c r="L294" s="162"/>
      <c r="M294" s="162"/>
      <c r="N294" s="162"/>
      <c r="O294" s="162"/>
    </row>
    <row r="295" spans="1:15" x14ac:dyDescent="0.3">
      <c r="A295" s="193">
        <v>18</v>
      </c>
      <c r="B295" s="162"/>
      <c r="C295" s="162"/>
      <c r="D295" s="162"/>
      <c r="E295" s="22"/>
      <c r="F295" s="22"/>
      <c r="G295" s="22"/>
      <c r="H295" s="162"/>
      <c r="I295" s="162"/>
      <c r="J295" s="162"/>
      <c r="K295" s="162"/>
      <c r="L295" s="162"/>
      <c r="M295" s="162"/>
      <c r="N295" s="162"/>
      <c r="O295" s="162"/>
    </row>
    <row r="296" spans="1:15" x14ac:dyDescent="0.3">
      <c r="A296" s="193">
        <v>19</v>
      </c>
      <c r="B296" s="162"/>
      <c r="C296" s="162"/>
      <c r="D296" s="162"/>
      <c r="E296" s="22"/>
      <c r="F296" s="22"/>
      <c r="G296" s="22"/>
      <c r="H296" s="162"/>
      <c r="I296" s="162"/>
      <c r="J296" s="162"/>
      <c r="K296" s="162"/>
      <c r="L296" s="162"/>
      <c r="M296" s="162"/>
      <c r="N296" s="162"/>
      <c r="O296" s="162"/>
    </row>
    <row r="297" spans="1:15" x14ac:dyDescent="0.3">
      <c r="A297" s="193">
        <v>20</v>
      </c>
      <c r="B297" s="162"/>
      <c r="C297" s="162"/>
      <c r="D297" s="162"/>
      <c r="E297" s="22"/>
      <c r="F297" s="22"/>
      <c r="G297" s="22"/>
      <c r="H297" s="162"/>
      <c r="I297" s="162"/>
      <c r="J297" s="162"/>
      <c r="K297" s="162"/>
      <c r="L297" s="162"/>
      <c r="M297" s="162"/>
      <c r="N297" s="162"/>
      <c r="O297" s="162"/>
    </row>
    <row r="298" spans="1:15" x14ac:dyDescent="0.3">
      <c r="A298" s="193">
        <v>21</v>
      </c>
      <c r="B298" s="162"/>
      <c r="C298" s="162"/>
      <c r="D298" s="162"/>
      <c r="E298" s="22"/>
      <c r="F298" s="22"/>
      <c r="G298" s="22"/>
      <c r="H298" s="162"/>
      <c r="I298" s="162"/>
      <c r="J298" s="162"/>
      <c r="K298" s="162"/>
      <c r="L298" s="162"/>
      <c r="M298" s="162"/>
      <c r="N298" s="162"/>
      <c r="O298" s="162"/>
    </row>
    <row r="299" spans="1:15" x14ac:dyDescent="0.3">
      <c r="A299" s="193">
        <v>22</v>
      </c>
      <c r="B299" s="162"/>
      <c r="C299" s="162"/>
      <c r="D299" s="162"/>
      <c r="E299" s="22"/>
      <c r="F299" s="22"/>
      <c r="G299" s="22"/>
      <c r="H299" s="162"/>
      <c r="I299" s="162"/>
      <c r="J299" s="162"/>
      <c r="K299" s="162"/>
      <c r="L299" s="162"/>
      <c r="M299" s="162"/>
      <c r="N299" s="162"/>
      <c r="O299" s="162"/>
    </row>
    <row r="300" spans="1:15" x14ac:dyDescent="0.3">
      <c r="A300" s="193">
        <v>23</v>
      </c>
      <c r="B300" s="162"/>
      <c r="C300" s="162"/>
      <c r="D300" s="162"/>
      <c r="E300" s="22"/>
      <c r="F300" s="22"/>
      <c r="G300" s="22"/>
      <c r="H300" s="162"/>
      <c r="I300" s="162"/>
      <c r="J300" s="162"/>
      <c r="K300" s="162"/>
      <c r="L300" s="162"/>
      <c r="M300" s="162"/>
      <c r="N300" s="162"/>
      <c r="O300" s="162"/>
    </row>
    <row r="301" spans="1:15" x14ac:dyDescent="0.3">
      <c r="A301" s="193">
        <v>24</v>
      </c>
      <c r="B301" s="162"/>
      <c r="C301" s="162"/>
      <c r="D301" s="162"/>
      <c r="E301" s="22"/>
      <c r="F301" s="22"/>
      <c r="G301" s="22"/>
      <c r="H301" s="162"/>
      <c r="I301" s="162"/>
      <c r="J301" s="162"/>
      <c r="K301" s="162"/>
      <c r="L301" s="162"/>
      <c r="M301" s="162"/>
      <c r="N301" s="162"/>
      <c r="O301" s="162"/>
    </row>
    <row r="302" spans="1:15" x14ac:dyDescent="0.3">
      <c r="A302" s="193">
        <v>25</v>
      </c>
      <c r="B302" s="162"/>
      <c r="C302" s="162"/>
      <c r="D302" s="162"/>
      <c r="E302" s="22"/>
      <c r="F302" s="22"/>
      <c r="G302" s="22"/>
      <c r="H302" s="162"/>
      <c r="I302" s="162"/>
      <c r="J302" s="162"/>
      <c r="K302" s="162"/>
      <c r="L302" s="162"/>
      <c r="M302" s="162"/>
      <c r="N302" s="162"/>
      <c r="O302" s="162"/>
    </row>
    <row r="303" spans="1:15" x14ac:dyDescent="0.3">
      <c r="A303" s="193">
        <v>26</v>
      </c>
      <c r="B303" s="162"/>
      <c r="C303" s="162"/>
      <c r="D303" s="162"/>
      <c r="E303" s="22"/>
      <c r="F303" s="22"/>
      <c r="G303" s="22"/>
      <c r="H303" s="162"/>
      <c r="I303" s="162"/>
      <c r="J303" s="162"/>
      <c r="K303" s="162"/>
      <c r="L303" s="162"/>
      <c r="M303" s="162"/>
      <c r="N303" s="162"/>
      <c r="O303" s="162"/>
    </row>
    <row r="304" spans="1:15" x14ac:dyDescent="0.3">
      <c r="A304" s="193">
        <v>27</v>
      </c>
      <c r="B304" s="162"/>
      <c r="C304" s="162"/>
      <c r="D304" s="162"/>
      <c r="E304" s="22"/>
      <c r="F304" s="22"/>
      <c r="G304" s="22"/>
      <c r="H304" s="162"/>
      <c r="I304" s="162"/>
      <c r="J304" s="162"/>
      <c r="K304" s="162"/>
      <c r="L304" s="162"/>
      <c r="M304" s="162"/>
      <c r="N304" s="162"/>
      <c r="O304" s="162"/>
    </row>
    <row r="305" spans="1:15" x14ac:dyDescent="0.3">
      <c r="A305" s="193">
        <v>28</v>
      </c>
      <c r="B305" s="162"/>
      <c r="C305" s="162"/>
      <c r="D305" s="162"/>
      <c r="E305" s="22"/>
      <c r="F305" s="22"/>
      <c r="G305" s="22"/>
      <c r="H305" s="162"/>
      <c r="I305" s="162"/>
      <c r="J305" s="162"/>
      <c r="K305" s="162"/>
      <c r="L305" s="162"/>
      <c r="M305" s="162"/>
      <c r="N305" s="162"/>
      <c r="O305" s="162"/>
    </row>
    <row r="306" spans="1:15" x14ac:dyDescent="0.3">
      <c r="A306" s="193">
        <v>29</v>
      </c>
      <c r="B306" s="162"/>
      <c r="C306" s="162"/>
      <c r="D306" s="162"/>
      <c r="E306" s="22"/>
      <c r="F306" s="22"/>
      <c r="G306" s="22"/>
      <c r="H306" s="162"/>
      <c r="I306" s="162"/>
      <c r="J306" s="162"/>
      <c r="K306" s="162"/>
      <c r="L306" s="162"/>
      <c r="M306" s="162"/>
      <c r="N306" s="162"/>
      <c r="O306" s="162"/>
    </row>
    <row r="307" spans="1:15" x14ac:dyDescent="0.3">
      <c r="A307" s="193">
        <v>30</v>
      </c>
      <c r="B307" s="162"/>
      <c r="C307" s="162"/>
      <c r="D307" s="162"/>
      <c r="E307" s="22"/>
      <c r="F307" s="22"/>
      <c r="G307" s="22"/>
      <c r="H307" s="162"/>
      <c r="I307" s="162"/>
      <c r="J307" s="162"/>
      <c r="K307" s="162"/>
      <c r="L307" s="162"/>
      <c r="M307" s="162"/>
      <c r="N307" s="162"/>
      <c r="O307" s="162"/>
    </row>
    <row r="308" spans="1:15" x14ac:dyDescent="0.3">
      <c r="A308" s="193">
        <v>31</v>
      </c>
      <c r="B308" s="162"/>
      <c r="C308" s="162"/>
      <c r="D308" s="162"/>
      <c r="E308" s="22"/>
      <c r="F308" s="22"/>
      <c r="G308" s="22"/>
      <c r="H308" s="162"/>
      <c r="I308" s="162"/>
      <c r="J308" s="162"/>
      <c r="K308" s="162"/>
      <c r="L308" s="162"/>
      <c r="M308" s="162"/>
      <c r="N308" s="162"/>
      <c r="O308" s="162"/>
    </row>
    <row r="309" spans="1:15" x14ac:dyDescent="0.3">
      <c r="A309" s="193">
        <v>32</v>
      </c>
      <c r="B309" s="162"/>
      <c r="C309" s="162"/>
      <c r="D309" s="162"/>
      <c r="E309" s="22"/>
      <c r="F309" s="22"/>
      <c r="G309" s="22"/>
      <c r="H309" s="162"/>
      <c r="I309" s="162"/>
      <c r="J309" s="162"/>
      <c r="K309" s="162"/>
      <c r="L309" s="162"/>
      <c r="M309" s="162"/>
      <c r="N309" s="162"/>
      <c r="O309" s="162"/>
    </row>
    <row r="310" spans="1:15" x14ac:dyDescent="0.3">
      <c r="A310" s="193">
        <v>33</v>
      </c>
      <c r="B310" s="162"/>
      <c r="C310" s="162"/>
      <c r="D310" s="162"/>
      <c r="E310" s="22"/>
      <c r="F310" s="22"/>
      <c r="G310" s="22"/>
      <c r="H310" s="162"/>
      <c r="I310" s="162"/>
      <c r="J310" s="162"/>
      <c r="K310" s="162"/>
      <c r="L310" s="162"/>
      <c r="M310" s="162"/>
      <c r="N310" s="162"/>
      <c r="O310" s="162"/>
    </row>
    <row r="311" spans="1:15" x14ac:dyDescent="0.3">
      <c r="A311" s="193">
        <v>34</v>
      </c>
      <c r="B311" s="162"/>
      <c r="C311" s="162"/>
      <c r="D311" s="162"/>
      <c r="E311" s="22"/>
      <c r="F311" s="22"/>
      <c r="G311" s="22"/>
      <c r="H311" s="162"/>
      <c r="I311" s="162"/>
      <c r="J311" s="162"/>
      <c r="K311" s="162"/>
      <c r="L311" s="162"/>
      <c r="M311" s="162"/>
      <c r="N311" s="162"/>
      <c r="O311" s="162"/>
    </row>
    <row r="312" spans="1:15" x14ac:dyDescent="0.3">
      <c r="A312" s="193">
        <v>35</v>
      </c>
      <c r="B312" s="162"/>
      <c r="C312" s="162"/>
      <c r="D312" s="162"/>
      <c r="E312" s="22"/>
      <c r="F312" s="22"/>
      <c r="G312" s="22"/>
      <c r="H312" s="162"/>
      <c r="I312" s="162"/>
      <c r="J312" s="162"/>
      <c r="K312" s="162"/>
      <c r="L312" s="162"/>
      <c r="M312" s="162"/>
      <c r="N312" s="162"/>
      <c r="O312" s="162"/>
    </row>
    <row r="313" spans="1:15" x14ac:dyDescent="0.3">
      <c r="A313" s="193">
        <v>36</v>
      </c>
      <c r="B313" s="162"/>
      <c r="C313" s="162"/>
      <c r="D313" s="162"/>
      <c r="E313" s="22"/>
      <c r="F313" s="22"/>
      <c r="G313" s="22"/>
      <c r="H313" s="162"/>
      <c r="I313" s="162"/>
      <c r="J313" s="162"/>
      <c r="K313" s="162"/>
      <c r="L313" s="162"/>
      <c r="M313" s="162"/>
      <c r="N313" s="162"/>
      <c r="O313" s="162"/>
    </row>
    <row r="314" spans="1:15" x14ac:dyDescent="0.3">
      <c r="A314" s="193">
        <v>37</v>
      </c>
      <c r="B314" s="162"/>
      <c r="C314" s="162"/>
      <c r="D314" s="162"/>
      <c r="E314" s="22"/>
      <c r="F314" s="22"/>
      <c r="G314" s="22"/>
      <c r="H314" s="162"/>
      <c r="I314" s="162"/>
      <c r="J314" s="162"/>
      <c r="K314" s="162"/>
      <c r="L314" s="162"/>
      <c r="M314" s="162"/>
      <c r="N314" s="162"/>
      <c r="O314" s="162"/>
    </row>
    <row r="315" spans="1:15" x14ac:dyDescent="0.3">
      <c r="A315" s="193">
        <v>38</v>
      </c>
      <c r="B315" s="162"/>
      <c r="C315" s="162"/>
      <c r="D315" s="162"/>
      <c r="E315" s="22"/>
      <c r="F315" s="22"/>
      <c r="G315" s="22"/>
      <c r="H315" s="162"/>
      <c r="I315" s="162"/>
      <c r="J315" s="162"/>
      <c r="K315" s="162"/>
      <c r="L315" s="162"/>
      <c r="M315" s="162"/>
      <c r="N315" s="162"/>
      <c r="O315" s="162"/>
    </row>
    <row r="316" spans="1:15" x14ac:dyDescent="0.3">
      <c r="A316" s="193">
        <v>39</v>
      </c>
      <c r="B316" s="162"/>
      <c r="C316" s="162"/>
      <c r="D316" s="162"/>
      <c r="E316" s="22"/>
      <c r="F316" s="22"/>
      <c r="G316" s="22"/>
      <c r="H316" s="162"/>
      <c r="I316" s="162"/>
      <c r="J316" s="162"/>
      <c r="K316" s="162"/>
      <c r="L316" s="162"/>
      <c r="M316" s="162"/>
      <c r="N316" s="162"/>
      <c r="O316" s="162"/>
    </row>
    <row r="317" spans="1:15" x14ac:dyDescent="0.3">
      <c r="A317" s="193">
        <v>40</v>
      </c>
      <c r="B317" s="162"/>
      <c r="C317" s="162"/>
      <c r="D317" s="162"/>
      <c r="E317" s="22"/>
      <c r="F317" s="22"/>
      <c r="G317" s="22"/>
      <c r="H317" s="162"/>
      <c r="I317" s="162"/>
      <c r="J317" s="162"/>
      <c r="K317" s="162"/>
      <c r="L317" s="162"/>
      <c r="M317" s="162"/>
      <c r="N317" s="162"/>
      <c r="O317" s="162"/>
    </row>
    <row r="318" spans="1:15" x14ac:dyDescent="0.3">
      <c r="A318" s="193">
        <v>41</v>
      </c>
      <c r="B318" s="162"/>
      <c r="C318" s="162"/>
      <c r="D318" s="162"/>
      <c r="E318" s="22"/>
      <c r="F318" s="22"/>
      <c r="G318" s="22"/>
      <c r="H318" s="162"/>
      <c r="I318" s="162"/>
      <c r="J318" s="162"/>
      <c r="K318" s="162"/>
      <c r="L318" s="162"/>
      <c r="M318" s="162"/>
      <c r="N318" s="162"/>
      <c r="O318" s="162"/>
    </row>
    <row r="319" spans="1:15" x14ac:dyDescent="0.3">
      <c r="A319" s="193">
        <v>42</v>
      </c>
      <c r="B319" s="162"/>
      <c r="C319" s="162"/>
      <c r="D319" s="162"/>
      <c r="E319" s="22"/>
      <c r="F319" s="22"/>
      <c r="G319" s="22"/>
      <c r="H319" s="162"/>
      <c r="I319" s="162"/>
      <c r="J319" s="162"/>
      <c r="K319" s="162"/>
      <c r="L319" s="162"/>
      <c r="M319" s="162"/>
      <c r="N319" s="162"/>
      <c r="O319" s="162"/>
    </row>
    <row r="320" spans="1:15" x14ac:dyDescent="0.3">
      <c r="A320" s="193">
        <v>43</v>
      </c>
      <c r="B320" s="162"/>
      <c r="C320" s="162"/>
      <c r="D320" s="162"/>
      <c r="E320" s="22"/>
      <c r="F320" s="22"/>
      <c r="G320" s="22"/>
      <c r="H320" s="162"/>
      <c r="I320" s="162"/>
      <c r="J320" s="162"/>
      <c r="K320" s="162"/>
      <c r="L320" s="162"/>
      <c r="M320" s="162"/>
      <c r="N320" s="162"/>
      <c r="O320" s="162"/>
    </row>
    <row r="321" spans="1:15" x14ac:dyDescent="0.3">
      <c r="A321" s="193">
        <v>44</v>
      </c>
      <c r="B321" s="162"/>
      <c r="C321" s="162"/>
      <c r="D321" s="162"/>
      <c r="E321" s="22"/>
      <c r="F321" s="22"/>
      <c r="G321" s="22"/>
      <c r="H321" s="162"/>
      <c r="I321" s="162"/>
      <c r="J321" s="162"/>
      <c r="K321" s="162"/>
      <c r="L321" s="162"/>
      <c r="M321" s="162"/>
      <c r="N321" s="162"/>
      <c r="O321" s="162"/>
    </row>
    <row r="322" spans="1:15" x14ac:dyDescent="0.3">
      <c r="A322" s="193">
        <v>45</v>
      </c>
      <c r="B322" s="162"/>
      <c r="C322" s="162"/>
      <c r="D322" s="162"/>
      <c r="E322" s="22"/>
      <c r="F322" s="22"/>
      <c r="G322" s="22"/>
      <c r="H322" s="162"/>
      <c r="I322" s="162"/>
      <c r="J322" s="162"/>
      <c r="K322" s="162"/>
      <c r="L322" s="162"/>
      <c r="M322" s="162"/>
      <c r="N322" s="162"/>
      <c r="O322" s="162"/>
    </row>
    <row r="323" spans="1:15" x14ac:dyDescent="0.3">
      <c r="A323" s="193">
        <v>46</v>
      </c>
      <c r="B323" s="162"/>
      <c r="C323" s="162"/>
      <c r="D323" s="162"/>
      <c r="E323" s="22"/>
      <c r="F323" s="22"/>
      <c r="G323" s="22"/>
      <c r="H323" s="162"/>
      <c r="I323" s="162"/>
      <c r="J323" s="162"/>
      <c r="K323" s="162"/>
      <c r="L323" s="162"/>
      <c r="M323" s="162"/>
      <c r="N323" s="162"/>
      <c r="O323" s="162"/>
    </row>
    <row r="324" spans="1:15" x14ac:dyDescent="0.3">
      <c r="A324" s="193">
        <v>47</v>
      </c>
      <c r="B324" s="162"/>
      <c r="C324" s="162"/>
      <c r="D324" s="162"/>
      <c r="E324" s="22"/>
      <c r="F324" s="22"/>
      <c r="G324" s="22"/>
      <c r="H324" s="162"/>
      <c r="I324" s="162"/>
      <c r="J324" s="162"/>
      <c r="K324" s="162"/>
      <c r="L324" s="162"/>
      <c r="M324" s="162"/>
      <c r="N324" s="162"/>
      <c r="O324" s="162"/>
    </row>
    <row r="325" spans="1:15" x14ac:dyDescent="0.3">
      <c r="A325" s="193">
        <v>48</v>
      </c>
      <c r="B325" s="162"/>
      <c r="C325" s="162"/>
      <c r="D325" s="162"/>
      <c r="E325" s="22"/>
      <c r="F325" s="22"/>
      <c r="G325" s="22"/>
      <c r="H325" s="162"/>
      <c r="I325" s="162"/>
      <c r="J325" s="162"/>
      <c r="K325" s="162"/>
      <c r="L325" s="162"/>
      <c r="M325" s="162"/>
      <c r="N325" s="162"/>
      <c r="O325" s="162"/>
    </row>
    <row r="326" spans="1:15" x14ac:dyDescent="0.3">
      <c r="A326" s="193">
        <v>49</v>
      </c>
      <c r="B326" s="162"/>
      <c r="C326" s="162"/>
      <c r="D326" s="162"/>
      <c r="E326" s="22"/>
      <c r="F326" s="22"/>
      <c r="G326" s="22"/>
      <c r="H326" s="162"/>
      <c r="I326" s="162"/>
      <c r="J326" s="162"/>
      <c r="K326" s="162"/>
      <c r="L326" s="162"/>
      <c r="M326" s="162"/>
      <c r="N326" s="162"/>
      <c r="O326" s="162"/>
    </row>
    <row r="327" spans="1:15" x14ac:dyDescent="0.3">
      <c r="A327" s="193">
        <v>50</v>
      </c>
      <c r="B327" s="162"/>
      <c r="C327" s="162"/>
      <c r="D327" s="162"/>
      <c r="E327" s="22"/>
      <c r="F327" s="22"/>
      <c r="G327" s="22"/>
      <c r="H327" s="162"/>
      <c r="I327" s="162"/>
      <c r="J327" s="162"/>
      <c r="K327" s="162"/>
      <c r="L327" s="162"/>
      <c r="M327" s="162"/>
      <c r="N327" s="162"/>
      <c r="O327" s="162"/>
    </row>
  </sheetData>
  <sheetProtection password="CA05" sheet="1" objects="1" scenarios="1"/>
  <dataConsolidate/>
  <customSheetViews>
    <customSheetView guid="{77873A0A-440B-4CCC-A4C8-BBE1063693A8}">
      <selection activeCell="K9" sqref="K9"/>
      <pageMargins left="0.7" right="0.7" top="0.75" bottom="0.75" header="0.3" footer="0.3"/>
    </customSheetView>
  </customSheetViews>
  <mergeCells count="8">
    <mergeCell ref="Q7:Z7"/>
    <mergeCell ref="AD7:AI7"/>
    <mergeCell ref="H276:J276"/>
    <mergeCell ref="B276:B277"/>
    <mergeCell ref="C276:D276"/>
    <mergeCell ref="E276:G276"/>
    <mergeCell ref="B113:H115"/>
    <mergeCell ref="K276:M276"/>
  </mergeCells>
  <conditionalFormatting sqref="I9:I58">
    <cfRule type="expression" dxfId="123" priority="18">
      <formula>NOT(H9="No")</formula>
    </cfRule>
  </conditionalFormatting>
  <conditionalFormatting sqref="K171:K220">
    <cfRule type="expression" dxfId="122" priority="14">
      <formula>J171&lt;&gt;"Other"</formula>
    </cfRule>
  </conditionalFormatting>
  <conditionalFormatting sqref="E9:E58">
    <cfRule type="expression" dxfId="121" priority="13">
      <formula>$D9&lt;&gt;"Yes"</formula>
    </cfRule>
  </conditionalFormatting>
  <conditionalFormatting sqref="D278:D327">
    <cfRule type="expression" dxfId="120" priority="8">
      <formula>NOT($C278="Other (specify)")</formula>
    </cfRule>
  </conditionalFormatting>
  <conditionalFormatting sqref="N9:N58 K9:K58 P9:P58">
    <cfRule type="expression" dxfId="119" priority="119">
      <formula>NOT(J9="Yes")</formula>
    </cfRule>
  </conditionalFormatting>
  <conditionalFormatting sqref="G9:G58">
    <cfRule type="expression" dxfId="118" priority="7">
      <formula>NOT(F9="No")</formula>
    </cfRule>
  </conditionalFormatting>
  <conditionalFormatting sqref="M9:M58">
    <cfRule type="expression" dxfId="117" priority="120">
      <formula>NOT(J9="Yes")</formula>
    </cfRule>
  </conditionalFormatting>
  <conditionalFormatting sqref="L9:L58">
    <cfRule type="expression" dxfId="116" priority="121">
      <formula>NOT(J9="Yes")</formula>
    </cfRule>
  </conditionalFormatting>
  <conditionalFormatting sqref="D62:D111">
    <cfRule type="expression" dxfId="115" priority="6">
      <formula>NOT(LEFT(C62,5)="Other")</formula>
    </cfRule>
  </conditionalFormatting>
  <conditionalFormatting sqref="B9:AI58 B117:Y166 B224:N273 B278:M327 B171:R220 B62:J111">
    <cfRule type="expression" dxfId="114" priority="5">
      <formula>AND(AND(NOT(ISBLANK($C$3)),$C$3=0),AND(NOT(ISBLANK($C$4)),$C$4=0),AND(NOT(ISBLANK($C$5)),$C$5=0))</formula>
    </cfRule>
  </conditionalFormatting>
  <conditionalFormatting sqref="B224:N273">
    <cfRule type="expression" dxfId="113" priority="4">
      <formula>ISNA(INDEX($R$171:$R$220,MATCH("Yes",$R$171:$R$220,0)))</formula>
    </cfRule>
  </conditionalFormatting>
  <conditionalFormatting sqref="N278:N327">
    <cfRule type="expression" dxfId="112" priority="3">
      <formula>AND(AND(NOT(ISBLANK($C$3)),$C$3=0),AND(NOT(ISBLANK($C$4)),$C$4=0),AND(NOT(ISBLANK($C$5)),$C$5=0))</formula>
    </cfRule>
  </conditionalFormatting>
  <conditionalFormatting sqref="O278:O327">
    <cfRule type="expression" dxfId="111" priority="1">
      <formula>$N278&lt;&gt;"Yes"</formula>
    </cfRule>
    <cfRule type="expression" dxfId="110" priority="2">
      <formula>AND(AND(NOT(ISBLANK($C$3)),$C$3=0),AND(NOT(ISBLANK($C$4)),$C$4=0),AND(NOT(ISBLANK($C$5)),$C$5=0))</formula>
    </cfRule>
  </conditionalFormatting>
  <dataValidations count="48">
    <dataValidation type="list" allowBlank="1" showInputMessage="1" showErrorMessage="1" sqref="C171:C220">
      <formula1>TankCntrl</formula1>
    </dataValidation>
    <dataValidation type="list" allowBlank="1" showInputMessage="1" showErrorMessage="1" sqref="E171:E220 O171:O220">
      <formula1>TankInsp</formula1>
    </dataValidation>
    <dataValidation type="list" allowBlank="1" showInputMessage="1" showErrorMessage="1" sqref="AD9:AI58 R171:R220 D9:D58 F9:F58 H9:H58 J9:M58 O9:O58">
      <formula1>YN</formula1>
    </dataValidation>
    <dataValidation type="list" allowBlank="1" showInputMessage="1" showErrorMessage="1" sqref="C9:C58">
      <formula1>VesselType</formula1>
    </dataValidation>
    <dataValidation type="list" allowBlank="1" showInputMessage="1" showErrorMessage="1" sqref="Y117:Y166">
      <formula1>Liq_Type</formula1>
    </dataValidation>
    <dataValidation type="list" allowBlank="1" showInputMessage="1" showErrorMessage="1" sqref="C62:C111">
      <formula1>TankFeedType</formula1>
    </dataValidation>
    <dataValidation type="whole" operator="greaterThanOrEqual" allowBlank="1" showInputMessage="1" showErrorMessage="1" errorTitle="Atmospheric Tanks &gt;10 bbl/day" error="This input must be an integer greater than or equal to 0." sqref="C5">
      <formula1>0</formula1>
    </dataValidation>
    <dataValidation type="decimal" operator="greaterThanOrEqual" allowBlank="1" showInputMessage="1" showErrorMessage="1" errorTitle="Throughput (bbl/day)" error="This input value must be a numeric value greater than or equal to 0." sqref="AB9:AC58">
      <formula1>0</formula1>
    </dataValidation>
    <dataValidation type="decimal" allowBlank="1" showInputMessage="1" showErrorMessage="1" errorTitle="Inputs" error="This input is expected to have a numerical value between 0 and 200. " sqref="E62:F111 J62:J111">
      <formula1>0</formula1>
      <formula2>200</formula2>
    </dataValidation>
    <dataValidation type="decimal" allowBlank="1" showInputMessage="1" showErrorMessage="1" errorTitle="Inputs" error="This input is expected to have a numerical value between 0 and 300. " sqref="G62:G111 I62:I111">
      <formula1>0</formula1>
      <formula2>300</formula2>
    </dataValidation>
    <dataValidation type="decimal" allowBlank="1" showInputMessage="1" showErrorMessage="1" errorTitle="Inputs" error="This input is expected to have a numerical value between 0 and 2. " sqref="H62:H111">
      <formula1>0</formula1>
      <formula2>2</formula2>
    </dataValidation>
    <dataValidation type="decimal" operator="greaterThanOrEqual" allowBlank="1" showInputMessage="1" showErrorMessage="1" errorTitle="Input" error="This input value must be a numeric value greater than or equal to 0." sqref="W117:W166">
      <formula1>0</formula1>
    </dataValidation>
    <dataValidation type="decimal" operator="greaterThanOrEqual" allowBlank="1" showInputMessage="1" showErrorMessage="1" errorTitle="Input" error="This input value must be a numeric value greater than or equal to 0." sqref="X117:X166">
      <formula1>0</formula1>
    </dataValidation>
    <dataValidation type="decimal" operator="greaterThan" allowBlank="1" showInputMessage="1" showErrorMessage="1" errorTitle="Pressure input (psig)" error="This input value must be a numeric value greater than or equal to 0." sqref="P171:P220">
      <formula1>0</formula1>
    </dataValidation>
    <dataValidation type="decimal" operator="greaterThanOrEqual" allowBlank="1" showInputMessage="1" showErrorMessage="1" errorTitle="Input" error="This input must be an decimal greater than or equal to 0." sqref="E224:N273">
      <formula1>0</formula1>
    </dataValidation>
    <dataValidation type="list" allowBlank="1" showInputMessage="1" showErrorMessage="1" sqref="G171:G220">
      <formula1>thief_hatch</formula1>
    </dataValidation>
    <dataValidation type="whole" allowBlank="1" showInputMessage="1" showErrorMessage="1" errorTitle="Input" error="This input must be an integer between 0 and 8,784." sqref="F171:F220 L171:L220 Q171:Q220">
      <formula1>0</formula1>
      <formula2>8784</formula2>
    </dataValidation>
    <dataValidation type="list" allowBlank="1" showInputMessage="1" showErrorMessage="1" sqref="J171:J220">
      <formula1>Thiefhatchmonitor</formula1>
    </dataValidation>
    <dataValidation type="list" allowBlank="1" showInputMessage="1" showErrorMessage="1" sqref="H171:H220">
      <formula1>tankinspct1</formula1>
    </dataValidation>
    <dataValidation type="list" allowBlank="1" showInputMessage="1" showErrorMessage="1" sqref="G9:G58 I9:I58">
      <formula1>OOOO1</formula1>
    </dataValidation>
    <dataValidation type="list" allowBlank="1" showInputMessage="1" showErrorMessage="1" sqref="B117:B166">
      <formula1>TankID_Temp_List</formula1>
    </dataValidation>
    <dataValidation type="whole" operator="greaterThanOrEqual" allowBlank="1" showInputMessage="1" showErrorMessage="1" sqref="I171:I220">
      <formula1>0</formula1>
    </dataValidation>
    <dataValidation type="list" allowBlank="1" showInputMessage="1" showErrorMessage="1" sqref="C278:C327">
      <formula1>TanksSoft</formula1>
    </dataValidation>
    <dataValidation type="list" allowBlank="1" showInputMessage="1" showErrorMessage="1" sqref="P9:P58">
      <formula1>Cntrl_List</formula1>
    </dataValidation>
    <dataValidation type="decimal" operator="greaterThanOrEqual" allowBlank="1" showInputMessage="1" showErrorMessage="1" errorTitle="Vessel capacity (gallons)" error="This input value must be a numeric value greater than or equal to 0." sqref="AA9:AA58">
      <formula1>0</formula1>
    </dataValidation>
    <dataValidation type="decimal" allowBlank="1" showInputMessage="1" showErrorMessage="1" errorTitle="Input" error="This input must be a percentage value between 0 and 100." promptTitle="Percent" prompt="Note that entering “20” or “0.2” will be entered as 20%. If you need to enter 0.2%, please enter “0.002" sqref="D117:V166">
      <formula1>0</formula1>
      <formula2>1</formula2>
    </dataValidation>
    <dataValidation type="list" allowBlank="1" showInputMessage="1" showErrorMessage="1" sqref="D171:D220">
      <formula1>Cntrl_List_NA</formula1>
    </dataValidation>
    <dataValidation type="list" allowBlank="1" showInputMessage="1" showErrorMessage="1" sqref="N171:N220">
      <formula1>PRD_Type</formula1>
    </dataValidation>
    <dataValidation type="date" allowBlank="1" showInputMessage="1" showErrorMessage="1" errorTitle="Date" error="Date must be between 1/1/1900 and 12/31/2016.  If operations started prior to 1900, please enter 1/1/1900." sqref="D224:D273">
      <formula1>1</formula1>
      <formula2>42735</formula2>
    </dataValidation>
    <dataValidation type="list" allowBlank="1" showInputMessage="1" showErrorMessage="1" sqref="B224:B273">
      <formula1>TankID_Direct_Em</formula1>
    </dataValidation>
    <dataValidation type="list" allowBlank="1" showInputMessage="1" showErrorMessage="1" sqref="B278:B327">
      <formula1>TankID_List</formula1>
    </dataValidation>
    <dataValidation operator="greaterThanOrEqual" allowBlank="1" showInputMessage="1" showErrorMessage="1" sqref="O278:O327"/>
    <dataValidation type="list" operator="greaterThanOrEqual" allowBlank="1" showInputMessage="1" showErrorMessage="1" sqref="N278:N327">
      <formula1>"Yes, No"</formula1>
    </dataValidation>
    <dataValidation type="decimal" operator="greaterThanOrEqual" allowBlank="1" showInputMessage="1" showErrorMessage="1" errorTitle="VOC (tons/yr potential)" error="This input value must be a numeric value greater than or equal to 0." sqref="Q9:Q58">
      <formula1>0</formula1>
    </dataValidation>
    <dataValidation type="decimal" operator="greaterThanOrEqual" allowBlank="1" showInputMessage="1" showErrorMessage="1" errorTitle="VOC (tons/yr actual)" error="This input value must be a numeric value greater than or equal to 0." sqref="R9:R58">
      <formula1>0</formula1>
    </dataValidation>
    <dataValidation type="decimal" operator="greaterThanOrEqual" allowBlank="1" showInputMessage="1" showErrorMessage="1" errorTitle="CH4 (tons/yr actual)" error="This input value must be a numeric value greater than or equal to 0." sqref="S9:S58">
      <formula1>0</formula1>
    </dataValidation>
    <dataValidation type="decimal" operator="greaterThanOrEqual" allowBlank="1" showInputMessage="1" showErrorMessage="1" errorTitle="C2H6 (tons/yr actual)" error="This input value must be a numeric value greater than or equal to 0." sqref="T9:T58">
      <formula1>0</formula1>
    </dataValidation>
    <dataValidation type="decimal" operator="greaterThanOrEqual" allowBlank="1" showInputMessage="1" showErrorMessage="1" errorTitle="Benzene (tons/yr actual)" error="This input value must be a numeric value greater than or equal to 0." sqref="U9:U58">
      <formula1>0</formula1>
    </dataValidation>
    <dataValidation type="decimal" operator="greaterThanOrEqual" allowBlank="1" showInputMessage="1" showErrorMessage="1" errorTitle="Toluene (tons/yr actual)" error="This input value must be a numeric value greater than or equal to 0." sqref="V9:V58">
      <formula1>0</formula1>
    </dataValidation>
    <dataValidation type="decimal" operator="greaterThanOrEqual" allowBlank="1" showInputMessage="1" showErrorMessage="1" errorTitle="Ethylbenzene (tons/yr actual)" error="This input value must be a numeric value greater than or equal to 0." sqref="W9:W58">
      <formula1>0</formula1>
    </dataValidation>
    <dataValidation type="decimal" operator="greaterThanOrEqual" allowBlank="1" showInputMessage="1" showErrorMessage="1" errorTitle="Xylenes (tons/yr actual)" error="This input value must be a numeric value greater than or equal to 0." sqref="X9:X58">
      <formula1>0</formula1>
    </dataValidation>
    <dataValidation type="decimal" operator="greaterThanOrEqual" allowBlank="1" showInputMessage="1" showErrorMessage="1" errorTitle="Hexane (tons/yr actual)" error="This input value must be a numeric value greater than or equal to 0." sqref="Y9:Y58">
      <formula1>0</formula1>
    </dataValidation>
    <dataValidation type="decimal" operator="greaterThanOrEqual" allowBlank="1" showInputMessage="1" showErrorMessage="1" errorTitle="Total HAP (tons/yr actual)" error="This input value must be a numeric value greater than or equal to 0." sqref="Z9:Z58">
      <formula1>0</formula1>
    </dataValidation>
    <dataValidation type="decimal" operator="greaterThanOrEqual" allowBlank="1" showInputMessage="1" showErrorMessage="1" errorTitle="Flashing Emissions (lb/hr)" error="This input value must be a numeric value greater than or equal to 0." sqref="E278:G327">
      <formula1>0</formula1>
    </dataValidation>
    <dataValidation type="decimal" operator="greaterThanOrEqual" allowBlank="1" showInputMessage="1" showErrorMessage="1" errorTitle="Breathing Emissions (lb/hr)" error="This input value must be a numeric value greater than or equal to 0. " sqref="H278:J327">
      <formula1>0</formula1>
    </dataValidation>
    <dataValidation type="decimal" operator="greaterThanOrEqual" allowBlank="1" showInputMessage="1" showErrorMessage="1" errorTitle="Working Emissions (lb/hr)" error="This input value must be a numeric value greater than or equal to 0.  " sqref="K278:M327">
      <formula1>0</formula1>
    </dataValidation>
    <dataValidation type="whole" operator="greaterThanOrEqual" allowBlank="1" showInputMessage="1" showErrorMessage="1" errorTitle="Number of Separators" error="This input must be an integer greater than or equal to 0." sqref="C3">
      <formula1>0</formula1>
    </dataValidation>
    <dataValidation type="whole" operator="greaterThanOrEqual" allowBlank="1" showInputMessage="1" showErrorMessage="1" errorTitle="Atmospheric Tanks &lt;10 bbl/day" error="This input must be an integer greater than or equal to 0." sqref="C4">
      <formula1>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04"/>
  <sheetViews>
    <sheetView zoomScale="85" zoomScaleNormal="85" workbookViewId="0"/>
  </sheetViews>
  <sheetFormatPr defaultColWidth="9.109375" defaultRowHeight="14.4" x14ac:dyDescent="0.3"/>
  <cols>
    <col min="1" max="1" width="4.5546875" style="193" customWidth="1"/>
    <col min="2" max="2" width="44.44140625" style="91" customWidth="1"/>
    <col min="3" max="3" width="33" style="91" customWidth="1"/>
    <col min="4" max="4" width="34.44140625" style="91" bestFit="1" customWidth="1"/>
    <col min="5" max="9" width="24.6640625" style="91" customWidth="1"/>
    <col min="10" max="16384" width="9.109375" style="91"/>
  </cols>
  <sheetData>
    <row r="1" spans="1:5" ht="15.6" x14ac:dyDescent="0.3">
      <c r="B1" s="31" t="s">
        <v>3984</v>
      </c>
      <c r="E1" s="170" t="str">
        <f>IF(AND(NOT(ISBLANK($C$3)),$C$3="No"),"This tab is not required to be completed.  This source or equipment was indicated as not present at the facility.","")</f>
        <v/>
      </c>
    </row>
    <row r="2" spans="1:5" x14ac:dyDescent="0.3">
      <c r="A2" s="193">
        <v>1</v>
      </c>
      <c r="B2" s="114" t="s">
        <v>4554</v>
      </c>
      <c r="C2" s="114" t="str">
        <f>IF(ICR_ID="","",ICR_ID)</f>
        <v/>
      </c>
    </row>
    <row r="3" spans="1:5" ht="28.8" x14ac:dyDescent="0.3">
      <c r="A3" s="193">
        <v>2</v>
      </c>
      <c r="B3" s="23" t="s">
        <v>4779</v>
      </c>
      <c r="C3" s="125"/>
      <c r="D3" s="171" t="str">
        <f>IF(ISBLANK($C$3),"This data element is required. If there are no natural gas-driven or air-driven devices or pumps at the facility, you must enter ‘No’","")</f>
        <v>This data element is required. If there are no natural gas-driven or air-driven devices or pumps at the facility, you must enter ‘No’</v>
      </c>
    </row>
    <row r="4" spans="1:5" x14ac:dyDescent="0.3">
      <c r="E4" s="40"/>
    </row>
    <row r="5" spans="1:5" x14ac:dyDescent="0.3">
      <c r="B5" s="31" t="s">
        <v>4000</v>
      </c>
    </row>
    <row r="6" spans="1:5" ht="38.4" customHeight="1" x14ac:dyDescent="0.3">
      <c r="B6" s="106" t="s">
        <v>3746</v>
      </c>
      <c r="C6" s="106" t="s">
        <v>4158</v>
      </c>
      <c r="D6" s="136" t="s">
        <v>4855</v>
      </c>
      <c r="E6" s="69"/>
    </row>
    <row r="7" spans="1:5" x14ac:dyDescent="0.3">
      <c r="A7" s="193">
        <v>1</v>
      </c>
      <c r="B7" s="140" t="s">
        <v>157</v>
      </c>
      <c r="C7" s="121"/>
      <c r="D7" s="121"/>
      <c r="E7" s="122"/>
    </row>
    <row r="8" spans="1:5" x14ac:dyDescent="0.3">
      <c r="A8" s="193">
        <v>2</v>
      </c>
      <c r="B8" s="140" t="s">
        <v>4570</v>
      </c>
      <c r="C8" s="121"/>
      <c r="D8" s="205"/>
      <c r="E8" s="122"/>
    </row>
    <row r="9" spans="1:5" x14ac:dyDescent="0.3">
      <c r="A9" s="193">
        <v>3</v>
      </c>
      <c r="B9" s="140" t="s">
        <v>158</v>
      </c>
      <c r="C9" s="121"/>
      <c r="D9" s="205"/>
      <c r="E9" s="122"/>
    </row>
    <row r="10" spans="1:5" x14ac:dyDescent="0.3">
      <c r="A10" s="193">
        <v>4</v>
      </c>
      <c r="B10" s="140" t="s">
        <v>159</v>
      </c>
      <c r="C10" s="121"/>
      <c r="D10" s="205"/>
      <c r="E10" s="122"/>
    </row>
    <row r="11" spans="1:5" x14ac:dyDescent="0.3">
      <c r="A11" s="193">
        <v>5</v>
      </c>
      <c r="B11" s="140" t="s">
        <v>160</v>
      </c>
      <c r="C11" s="121"/>
      <c r="D11" s="205"/>
      <c r="E11" s="122"/>
    </row>
    <row r="12" spans="1:5" ht="28.8" x14ac:dyDescent="0.3">
      <c r="A12" s="193">
        <v>6</v>
      </c>
      <c r="B12" s="140" t="s">
        <v>161</v>
      </c>
      <c r="C12" s="121"/>
      <c r="D12" s="205"/>
      <c r="E12" s="122"/>
    </row>
    <row r="13" spans="1:5" ht="28.8" x14ac:dyDescent="0.3">
      <c r="A13" s="193">
        <v>7</v>
      </c>
      <c r="B13" s="140" t="s">
        <v>162</v>
      </c>
      <c r="C13" s="121"/>
      <c r="D13" s="203" t="s">
        <v>4856</v>
      </c>
      <c r="E13" s="122"/>
    </row>
    <row r="14" spans="1:5" x14ac:dyDescent="0.3">
      <c r="A14" s="193">
        <v>8</v>
      </c>
      <c r="B14" s="140" t="s">
        <v>163</v>
      </c>
      <c r="C14" s="121"/>
      <c r="D14" s="121"/>
      <c r="E14" s="122"/>
    </row>
    <row r="15" spans="1:5" x14ac:dyDescent="0.3">
      <c r="A15" s="193">
        <v>9</v>
      </c>
      <c r="B15" s="140" t="s">
        <v>4782</v>
      </c>
      <c r="C15" s="121"/>
      <c r="D15"/>
      <c r="E15" s="122"/>
    </row>
    <row r="16" spans="1:5" ht="28.8" x14ac:dyDescent="0.3">
      <c r="A16" s="193">
        <v>10</v>
      </c>
      <c r="B16" s="140" t="s">
        <v>4571</v>
      </c>
      <c r="C16" s="121"/>
      <c r="D16" s="203" t="s">
        <v>4857</v>
      </c>
      <c r="E16" s="122"/>
    </row>
    <row r="17" spans="1:9" ht="28.8" x14ac:dyDescent="0.3">
      <c r="A17" s="193">
        <v>11</v>
      </c>
      <c r="B17" s="140" t="s">
        <v>4572</v>
      </c>
      <c r="C17" s="121"/>
      <c r="D17" s="121"/>
      <c r="E17" s="122"/>
    </row>
    <row r="18" spans="1:9" ht="28.8" x14ac:dyDescent="0.3">
      <c r="A18" s="193">
        <v>12</v>
      </c>
      <c r="B18" s="140" t="s">
        <v>4573</v>
      </c>
      <c r="C18" s="121"/>
      <c r="D18" s="205"/>
      <c r="E18" s="122"/>
    </row>
    <row r="19" spans="1:9" ht="28.8" x14ac:dyDescent="0.3">
      <c r="A19" s="193">
        <v>13</v>
      </c>
      <c r="B19" s="140" t="s">
        <v>4574</v>
      </c>
      <c r="C19" s="121"/>
      <c r="D19" s="205"/>
      <c r="E19" s="122"/>
    </row>
    <row r="20" spans="1:9" ht="28.8" x14ac:dyDescent="0.3">
      <c r="A20" s="193">
        <v>14</v>
      </c>
      <c r="B20" s="140" t="s">
        <v>4575</v>
      </c>
      <c r="C20" s="121"/>
      <c r="D20" s="205"/>
      <c r="E20" s="122"/>
    </row>
    <row r="21" spans="1:9" ht="28.8" x14ac:dyDescent="0.3">
      <c r="A21" s="193">
        <v>15</v>
      </c>
      <c r="B21" s="140" t="s">
        <v>4576</v>
      </c>
      <c r="C21" s="121"/>
      <c r="D21" s="205"/>
      <c r="E21" s="122"/>
    </row>
    <row r="22" spans="1:9" x14ac:dyDescent="0.3">
      <c r="B22" s="123"/>
      <c r="C22" s="123"/>
      <c r="D22" s="123"/>
      <c r="E22" s="123"/>
      <c r="F22" s="123"/>
      <c r="G22" s="123"/>
      <c r="H22" s="123"/>
      <c r="I22" s="123"/>
    </row>
    <row r="23" spans="1:9" x14ac:dyDescent="0.3">
      <c r="B23" s="31" t="s">
        <v>4001</v>
      </c>
    </row>
    <row r="24" spans="1:9" ht="28.8" x14ac:dyDescent="0.3">
      <c r="A24" s="193">
        <v>1</v>
      </c>
      <c r="B24" s="124" t="s">
        <v>4042</v>
      </c>
      <c r="C24" s="180"/>
    </row>
    <row r="25" spans="1:9" ht="28.8" x14ac:dyDescent="0.3">
      <c r="A25" s="193">
        <v>2</v>
      </c>
      <c r="B25" s="124" t="s">
        <v>4043</v>
      </c>
      <c r="C25" s="180"/>
    </row>
    <row r="26" spans="1:9" ht="43.2" x14ac:dyDescent="0.3">
      <c r="A26" s="193">
        <v>3</v>
      </c>
      <c r="B26" s="124" t="s">
        <v>171</v>
      </c>
      <c r="C26" s="180"/>
      <c r="D26" s="118"/>
    </row>
    <row r="27" spans="1:9" ht="28.8" x14ac:dyDescent="0.3">
      <c r="A27" s="193">
        <v>4</v>
      </c>
      <c r="B27" s="124" t="s">
        <v>4160</v>
      </c>
      <c r="C27" s="125"/>
    </row>
    <row r="28" spans="1:9" ht="28.8" x14ac:dyDescent="0.3">
      <c r="A28" s="193">
        <v>5</v>
      </c>
      <c r="B28" s="124" t="s">
        <v>4161</v>
      </c>
      <c r="C28" s="125"/>
    </row>
    <row r="29" spans="1:9" ht="28.8" x14ac:dyDescent="0.3">
      <c r="A29" s="193">
        <v>6</v>
      </c>
      <c r="B29" s="124" t="s">
        <v>4216</v>
      </c>
      <c r="C29" s="180"/>
      <c r="D29" s="125"/>
    </row>
    <row r="30" spans="1:9" ht="43.2" x14ac:dyDescent="0.3">
      <c r="A30" s="193">
        <v>7</v>
      </c>
      <c r="B30" s="124" t="s">
        <v>4050</v>
      </c>
      <c r="C30" s="125"/>
      <c r="D30" s="123"/>
    </row>
    <row r="31" spans="1:9" x14ac:dyDescent="0.3">
      <c r="A31" s="193">
        <v>8</v>
      </c>
      <c r="B31" s="87" t="s">
        <v>4109</v>
      </c>
      <c r="C31" s="84"/>
    </row>
    <row r="32" spans="1:9" ht="28.8" x14ac:dyDescent="0.3">
      <c r="A32" s="193">
        <v>9</v>
      </c>
      <c r="B32" s="87" t="s">
        <v>4110</v>
      </c>
      <c r="C32" s="183"/>
    </row>
    <row r="33" spans="1:9" ht="28.8" x14ac:dyDescent="0.3">
      <c r="A33" s="193">
        <v>10</v>
      </c>
      <c r="B33" s="87" t="s">
        <v>4214</v>
      </c>
      <c r="C33" s="183"/>
      <c r="E33" s="169" t="str">
        <f>IF(OR($C$36="Yes",$C$37="Yes"),"Data elements in Columns E, G and I are required if their respective row is activated.  Enter 0 (zero) if no devices were controlled.","")</f>
        <v/>
      </c>
    </row>
    <row r="34" spans="1:9" ht="28.8" x14ac:dyDescent="0.3">
      <c r="A34" s="193">
        <v>11</v>
      </c>
      <c r="B34" s="87" t="s">
        <v>4213</v>
      </c>
      <c r="C34" s="183"/>
      <c r="D34" s="47" t="s">
        <v>4783</v>
      </c>
    </row>
    <row r="35" spans="1:9" ht="43.2" x14ac:dyDescent="0.3">
      <c r="A35" s="193">
        <v>12</v>
      </c>
      <c r="B35" s="87" t="s">
        <v>4215</v>
      </c>
      <c r="C35" s="183"/>
      <c r="D35" s="56" t="s">
        <v>4400</v>
      </c>
      <c r="E35" s="56" t="s">
        <v>4560</v>
      </c>
      <c r="F35" s="56" t="s">
        <v>4401</v>
      </c>
      <c r="G35" s="56" t="s">
        <v>4561</v>
      </c>
      <c r="H35" s="56" t="s">
        <v>4402</v>
      </c>
      <c r="I35" s="56" t="s">
        <v>4562</v>
      </c>
    </row>
    <row r="36" spans="1:9" x14ac:dyDescent="0.3">
      <c r="A36" s="193">
        <v>13</v>
      </c>
      <c r="B36" s="87" t="s">
        <v>4231</v>
      </c>
      <c r="C36" s="125"/>
      <c r="D36" s="184"/>
      <c r="E36" s="184"/>
      <c r="F36" s="184"/>
      <c r="G36" s="184"/>
      <c r="H36" s="184"/>
      <c r="I36" s="184"/>
    </row>
    <row r="37" spans="1:9" x14ac:dyDescent="0.3">
      <c r="A37" s="193">
        <v>14</v>
      </c>
      <c r="B37" s="87" t="s">
        <v>4270</v>
      </c>
      <c r="C37" s="125"/>
      <c r="D37" s="184"/>
      <c r="E37" s="184"/>
      <c r="F37" s="184"/>
      <c r="G37" s="184"/>
      <c r="H37" s="184"/>
      <c r="I37" s="184"/>
    </row>
    <row r="40" spans="1:9" ht="33" customHeight="1" x14ac:dyDescent="0.3">
      <c r="B40" s="256" t="s">
        <v>4846</v>
      </c>
      <c r="C40" s="256"/>
      <c r="D40" s="256"/>
      <c r="E40" s="256"/>
      <c r="F40" s="256"/>
    </row>
    <row r="41" spans="1:9" ht="72" x14ac:dyDescent="0.3">
      <c r="B41" s="106" t="s">
        <v>4052</v>
      </c>
      <c r="C41" s="106" t="s">
        <v>4002</v>
      </c>
      <c r="D41" s="106" t="s">
        <v>4260</v>
      </c>
      <c r="E41" s="106" t="s">
        <v>4398</v>
      </c>
      <c r="F41" s="106" t="s">
        <v>4847</v>
      </c>
      <c r="G41" s="106" t="s">
        <v>4399</v>
      </c>
    </row>
    <row r="42" spans="1:9" x14ac:dyDescent="0.3">
      <c r="A42" s="193">
        <v>1</v>
      </c>
      <c r="B42" s="118"/>
      <c r="C42" s="118"/>
      <c r="D42" s="118"/>
      <c r="E42" s="118"/>
      <c r="F42" s="118"/>
      <c r="G42" s="118"/>
    </row>
    <row r="43" spans="1:9" x14ac:dyDescent="0.3">
      <c r="A43" s="193">
        <v>2</v>
      </c>
      <c r="B43" s="118"/>
      <c r="C43" s="118"/>
      <c r="D43" s="118"/>
      <c r="E43" s="118"/>
      <c r="F43" s="118"/>
      <c r="G43" s="118"/>
    </row>
    <row r="44" spans="1:9" x14ac:dyDescent="0.3">
      <c r="A44" s="193">
        <v>3</v>
      </c>
      <c r="B44" s="118"/>
      <c r="C44" s="118"/>
      <c r="D44" s="118"/>
      <c r="E44" s="118"/>
      <c r="F44" s="118"/>
      <c r="G44" s="118"/>
    </row>
    <row r="45" spans="1:9" x14ac:dyDescent="0.3">
      <c r="A45" s="193">
        <v>4</v>
      </c>
      <c r="B45" s="118"/>
      <c r="C45" s="118"/>
      <c r="D45" s="118"/>
      <c r="E45" s="118"/>
      <c r="F45" s="118"/>
      <c r="G45" s="118"/>
    </row>
    <row r="46" spans="1:9" x14ac:dyDescent="0.3">
      <c r="A46" s="193">
        <v>5</v>
      </c>
      <c r="B46" s="118"/>
      <c r="C46" s="118"/>
      <c r="D46" s="118"/>
      <c r="E46" s="118"/>
      <c r="F46" s="118"/>
      <c r="G46" s="118"/>
    </row>
    <row r="47" spans="1:9" x14ac:dyDescent="0.3">
      <c r="A47" s="193">
        <v>6</v>
      </c>
      <c r="B47" s="118"/>
      <c r="C47" s="118"/>
      <c r="D47" s="118"/>
      <c r="E47" s="118"/>
      <c r="F47" s="118"/>
      <c r="G47" s="118"/>
    </row>
    <row r="48" spans="1:9" x14ac:dyDescent="0.3">
      <c r="A48" s="193">
        <v>7</v>
      </c>
      <c r="B48" s="118"/>
      <c r="C48" s="118"/>
      <c r="D48" s="118"/>
      <c r="E48" s="118"/>
      <c r="F48" s="118"/>
      <c r="G48" s="118"/>
    </row>
    <row r="49" spans="1:7" x14ac:dyDescent="0.3">
      <c r="A49" s="193">
        <v>8</v>
      </c>
      <c r="B49" s="118"/>
      <c r="C49" s="118"/>
      <c r="D49" s="118"/>
      <c r="E49" s="118"/>
      <c r="F49" s="118"/>
      <c r="G49" s="118"/>
    </row>
    <row r="50" spans="1:7" x14ac:dyDescent="0.3">
      <c r="A50" s="193">
        <v>9</v>
      </c>
      <c r="B50" s="118"/>
      <c r="C50" s="118"/>
      <c r="D50" s="118"/>
      <c r="E50" s="118"/>
      <c r="F50" s="118"/>
      <c r="G50" s="118"/>
    </row>
    <row r="51" spans="1:7" x14ac:dyDescent="0.3">
      <c r="A51" s="193">
        <v>10</v>
      </c>
      <c r="B51" s="118"/>
      <c r="C51" s="118"/>
      <c r="D51" s="118"/>
      <c r="E51" s="118"/>
      <c r="F51" s="118"/>
      <c r="G51" s="118"/>
    </row>
    <row r="52" spans="1:7" x14ac:dyDescent="0.3">
      <c r="A52" s="193">
        <v>11</v>
      </c>
      <c r="B52" s="118"/>
      <c r="C52" s="118"/>
      <c r="D52" s="118"/>
      <c r="E52" s="118"/>
      <c r="F52" s="118"/>
      <c r="G52" s="118"/>
    </row>
    <row r="53" spans="1:7" x14ac:dyDescent="0.3">
      <c r="A53" s="193">
        <v>12</v>
      </c>
      <c r="B53" s="118"/>
      <c r="C53" s="118"/>
      <c r="D53" s="118"/>
      <c r="E53" s="118"/>
      <c r="F53" s="118"/>
      <c r="G53" s="118"/>
    </row>
    <row r="54" spans="1:7" x14ac:dyDescent="0.3">
      <c r="A54" s="193">
        <v>13</v>
      </c>
      <c r="B54" s="118"/>
      <c r="C54" s="118"/>
      <c r="D54" s="118"/>
      <c r="E54" s="118"/>
      <c r="F54" s="118"/>
      <c r="G54" s="118"/>
    </row>
    <row r="55" spans="1:7" x14ac:dyDescent="0.3">
      <c r="A55" s="193">
        <v>14</v>
      </c>
      <c r="B55" s="118"/>
      <c r="C55" s="118"/>
      <c r="D55" s="118"/>
      <c r="E55" s="118"/>
      <c r="F55" s="118"/>
      <c r="G55" s="118"/>
    </row>
    <row r="56" spans="1:7" x14ac:dyDescent="0.3">
      <c r="A56" s="193">
        <v>15</v>
      </c>
      <c r="B56" s="118"/>
      <c r="C56" s="118"/>
      <c r="D56" s="118"/>
      <c r="E56" s="118"/>
      <c r="F56" s="118"/>
      <c r="G56" s="118"/>
    </row>
    <row r="57" spans="1:7" x14ac:dyDescent="0.3">
      <c r="A57" s="193">
        <v>16</v>
      </c>
      <c r="B57" s="118"/>
      <c r="C57" s="118"/>
      <c r="D57" s="118"/>
      <c r="E57" s="118"/>
      <c r="F57" s="118"/>
      <c r="G57" s="118"/>
    </row>
    <row r="58" spans="1:7" x14ac:dyDescent="0.3">
      <c r="A58" s="193">
        <v>17</v>
      </c>
      <c r="B58" s="118"/>
      <c r="C58" s="118"/>
      <c r="D58" s="118"/>
      <c r="E58" s="118"/>
      <c r="F58" s="118"/>
      <c r="G58" s="118"/>
    </row>
    <row r="59" spans="1:7" x14ac:dyDescent="0.3">
      <c r="A59" s="193">
        <v>18</v>
      </c>
      <c r="B59" s="118"/>
      <c r="C59" s="118"/>
      <c r="D59" s="118"/>
      <c r="E59" s="118"/>
      <c r="F59" s="118"/>
      <c r="G59" s="118"/>
    </row>
    <row r="60" spans="1:7" x14ac:dyDescent="0.3">
      <c r="A60" s="193">
        <v>19</v>
      </c>
      <c r="B60" s="118"/>
      <c r="C60" s="118"/>
      <c r="D60" s="118"/>
      <c r="E60" s="118"/>
      <c r="F60" s="118"/>
      <c r="G60" s="118"/>
    </row>
    <row r="61" spans="1:7" x14ac:dyDescent="0.3">
      <c r="A61" s="193">
        <v>20</v>
      </c>
      <c r="B61" s="118"/>
      <c r="C61" s="118"/>
      <c r="D61" s="118"/>
      <c r="E61" s="118"/>
      <c r="F61" s="118"/>
      <c r="G61" s="118"/>
    </row>
    <row r="62" spans="1:7" x14ac:dyDescent="0.3">
      <c r="A62" s="193">
        <v>21</v>
      </c>
      <c r="B62" s="118"/>
      <c r="C62" s="118"/>
      <c r="D62" s="118"/>
      <c r="E62" s="118"/>
      <c r="F62" s="118"/>
      <c r="G62" s="118"/>
    </row>
    <row r="63" spans="1:7" x14ac:dyDescent="0.3">
      <c r="A63" s="193">
        <v>22</v>
      </c>
      <c r="B63" s="118"/>
      <c r="C63" s="118"/>
      <c r="D63" s="118"/>
      <c r="E63" s="118"/>
      <c r="F63" s="118"/>
      <c r="G63" s="118"/>
    </row>
    <row r="64" spans="1:7" x14ac:dyDescent="0.3">
      <c r="A64" s="193">
        <v>23</v>
      </c>
      <c r="B64" s="118"/>
      <c r="C64" s="118"/>
      <c r="D64" s="118"/>
      <c r="E64" s="118"/>
      <c r="F64" s="118"/>
      <c r="G64" s="118"/>
    </row>
    <row r="65" spans="1:8" x14ac:dyDescent="0.3">
      <c r="A65" s="193">
        <v>24</v>
      </c>
      <c r="B65" s="118"/>
      <c r="C65" s="118"/>
      <c r="D65" s="118"/>
      <c r="E65" s="118"/>
      <c r="F65" s="118"/>
      <c r="G65" s="118"/>
    </row>
    <row r="66" spans="1:8" x14ac:dyDescent="0.3">
      <c r="A66" s="193">
        <v>25</v>
      </c>
      <c r="B66" s="118"/>
      <c r="C66" s="118"/>
      <c r="D66" s="118"/>
      <c r="E66" s="118"/>
      <c r="F66" s="118"/>
      <c r="G66" s="118"/>
    </row>
    <row r="67" spans="1:8" x14ac:dyDescent="0.3">
      <c r="A67" s="193">
        <v>26</v>
      </c>
      <c r="B67" s="118"/>
      <c r="C67" s="118"/>
      <c r="D67" s="118"/>
      <c r="E67" s="118"/>
      <c r="F67" s="118"/>
      <c r="G67" s="118"/>
    </row>
    <row r="68" spans="1:8" x14ac:dyDescent="0.3">
      <c r="A68" s="193">
        <v>27</v>
      </c>
      <c r="B68" s="118"/>
      <c r="C68" s="118"/>
      <c r="D68" s="118"/>
      <c r="E68" s="118"/>
      <c r="F68" s="118"/>
      <c r="G68" s="118"/>
    </row>
    <row r="69" spans="1:8" x14ac:dyDescent="0.3">
      <c r="A69" s="193">
        <v>28</v>
      </c>
      <c r="B69" s="118"/>
      <c r="C69" s="118"/>
      <c r="D69" s="118"/>
      <c r="E69" s="118"/>
      <c r="F69" s="118"/>
      <c r="G69" s="118"/>
    </row>
    <row r="70" spans="1:8" x14ac:dyDescent="0.3">
      <c r="A70" s="193">
        <v>29</v>
      </c>
      <c r="B70" s="118"/>
      <c r="C70" s="118"/>
      <c r="D70" s="118"/>
      <c r="E70" s="118"/>
      <c r="F70" s="118"/>
      <c r="G70" s="118"/>
    </row>
    <row r="73" spans="1:8" x14ac:dyDescent="0.3">
      <c r="B73" s="31" t="s">
        <v>4051</v>
      </c>
    </row>
    <row r="74" spans="1:8" ht="91.95" customHeight="1" x14ac:dyDescent="0.3">
      <c r="B74" s="106" t="s">
        <v>4054</v>
      </c>
      <c r="C74" s="106" t="s">
        <v>3767</v>
      </c>
      <c r="D74" s="106" t="s">
        <v>4376</v>
      </c>
      <c r="E74" s="106" t="s">
        <v>3766</v>
      </c>
      <c r="F74" s="106" t="s">
        <v>3768</v>
      </c>
      <c r="G74" s="106" t="s">
        <v>4053</v>
      </c>
      <c r="H74" s="106" t="s">
        <v>4159</v>
      </c>
    </row>
    <row r="75" spans="1:8" x14ac:dyDescent="0.3">
      <c r="A75" s="193">
        <v>1</v>
      </c>
      <c r="B75" s="118"/>
      <c r="C75" s="118"/>
      <c r="D75" s="118"/>
      <c r="E75" s="118"/>
      <c r="F75" s="118"/>
      <c r="G75" s="118"/>
      <c r="H75" s="118"/>
    </row>
    <row r="76" spans="1:8" x14ac:dyDescent="0.3">
      <c r="A76" s="193">
        <v>2</v>
      </c>
      <c r="B76" s="118"/>
      <c r="C76" s="118"/>
      <c r="D76" s="118"/>
      <c r="E76" s="118"/>
      <c r="F76" s="118"/>
      <c r="G76" s="118"/>
      <c r="H76" s="118"/>
    </row>
    <row r="77" spans="1:8" x14ac:dyDescent="0.3">
      <c r="A77" s="193">
        <v>3</v>
      </c>
      <c r="B77" s="118"/>
      <c r="C77" s="118"/>
      <c r="D77" s="118"/>
      <c r="E77" s="118"/>
      <c r="F77" s="118"/>
      <c r="G77" s="118"/>
      <c r="H77" s="118"/>
    </row>
    <row r="78" spans="1:8" x14ac:dyDescent="0.3">
      <c r="A78" s="193">
        <v>4</v>
      </c>
      <c r="B78" s="118"/>
      <c r="C78" s="118"/>
      <c r="D78" s="118"/>
      <c r="E78" s="118"/>
      <c r="F78" s="118"/>
      <c r="G78" s="118"/>
      <c r="H78" s="118"/>
    </row>
    <row r="79" spans="1:8" x14ac:dyDescent="0.3">
      <c r="A79" s="193">
        <v>5</v>
      </c>
      <c r="B79" s="118"/>
      <c r="C79" s="118"/>
      <c r="D79" s="118"/>
      <c r="E79" s="118"/>
      <c r="F79" s="118"/>
      <c r="G79" s="118"/>
      <c r="H79" s="118"/>
    </row>
    <row r="80" spans="1:8" x14ac:dyDescent="0.3">
      <c r="A80" s="193">
        <v>6</v>
      </c>
      <c r="B80" s="118"/>
      <c r="C80" s="118"/>
      <c r="D80" s="118"/>
      <c r="E80" s="118"/>
      <c r="F80" s="118"/>
      <c r="G80" s="118"/>
      <c r="H80" s="118"/>
    </row>
    <row r="81" spans="1:8" x14ac:dyDescent="0.3">
      <c r="A81" s="193">
        <v>7</v>
      </c>
      <c r="B81" s="118"/>
      <c r="C81" s="118"/>
      <c r="D81" s="118"/>
      <c r="E81" s="118"/>
      <c r="F81" s="118"/>
      <c r="G81" s="118"/>
      <c r="H81" s="118"/>
    </row>
    <row r="82" spans="1:8" x14ac:dyDescent="0.3">
      <c r="A82" s="193">
        <v>8</v>
      </c>
      <c r="B82" s="118"/>
      <c r="C82" s="118"/>
      <c r="D82" s="118"/>
      <c r="E82" s="118"/>
      <c r="F82" s="118"/>
      <c r="G82" s="118"/>
      <c r="H82" s="118"/>
    </row>
    <row r="83" spans="1:8" x14ac:dyDescent="0.3">
      <c r="A83" s="193">
        <v>9</v>
      </c>
      <c r="B83" s="118"/>
      <c r="C83" s="118"/>
      <c r="D83" s="118"/>
      <c r="E83" s="118"/>
      <c r="F83" s="118"/>
      <c r="G83" s="118"/>
      <c r="H83" s="118"/>
    </row>
    <row r="84" spans="1:8" x14ac:dyDescent="0.3">
      <c r="A84" s="193">
        <v>10</v>
      </c>
      <c r="B84" s="118"/>
      <c r="C84" s="118"/>
      <c r="D84" s="118"/>
      <c r="E84" s="118"/>
      <c r="F84" s="118"/>
      <c r="G84" s="118"/>
      <c r="H84" s="118"/>
    </row>
    <row r="85" spans="1:8" x14ac:dyDescent="0.3">
      <c r="A85" s="193">
        <v>11</v>
      </c>
      <c r="B85" s="118"/>
      <c r="C85" s="118"/>
      <c r="D85" s="118"/>
      <c r="E85" s="118"/>
      <c r="F85" s="118"/>
      <c r="G85" s="118"/>
      <c r="H85" s="118"/>
    </row>
    <row r="86" spans="1:8" x14ac:dyDescent="0.3">
      <c r="A86" s="193">
        <v>12</v>
      </c>
      <c r="B86" s="118"/>
      <c r="C86" s="118"/>
      <c r="D86" s="118"/>
      <c r="E86" s="118"/>
      <c r="F86" s="118"/>
      <c r="G86" s="118"/>
      <c r="H86" s="118"/>
    </row>
    <row r="87" spans="1:8" x14ac:dyDescent="0.3">
      <c r="A87" s="193">
        <v>13</v>
      </c>
      <c r="B87" s="118"/>
      <c r="C87" s="118"/>
      <c r="D87" s="118"/>
      <c r="E87" s="118"/>
      <c r="F87" s="118"/>
      <c r="G87" s="118"/>
      <c r="H87" s="118"/>
    </row>
    <row r="88" spans="1:8" x14ac:dyDescent="0.3">
      <c r="A88" s="193">
        <v>14</v>
      </c>
      <c r="B88" s="118"/>
      <c r="C88" s="118"/>
      <c r="D88" s="118"/>
      <c r="E88" s="118"/>
      <c r="F88" s="118"/>
      <c r="G88" s="118"/>
      <c r="H88" s="118"/>
    </row>
    <row r="89" spans="1:8" x14ac:dyDescent="0.3">
      <c r="A89" s="193">
        <v>15</v>
      </c>
      <c r="B89" s="118"/>
      <c r="C89" s="118"/>
      <c r="D89" s="118"/>
      <c r="E89" s="118"/>
      <c r="F89" s="118"/>
      <c r="G89" s="118"/>
      <c r="H89" s="118"/>
    </row>
    <row r="90" spans="1:8" x14ac:dyDescent="0.3">
      <c r="A90" s="193">
        <v>16</v>
      </c>
      <c r="B90" s="118"/>
      <c r="C90" s="118"/>
      <c r="D90" s="118"/>
      <c r="E90" s="118"/>
      <c r="F90" s="118"/>
      <c r="G90" s="118"/>
      <c r="H90" s="118"/>
    </row>
    <row r="91" spans="1:8" x14ac:dyDescent="0.3">
      <c r="A91" s="193">
        <v>17</v>
      </c>
      <c r="B91" s="118"/>
      <c r="C91" s="118"/>
      <c r="D91" s="118"/>
      <c r="E91" s="118"/>
      <c r="F91" s="118"/>
      <c r="G91" s="118"/>
      <c r="H91" s="118"/>
    </row>
    <row r="92" spans="1:8" x14ac:dyDescent="0.3">
      <c r="A92" s="193">
        <v>18</v>
      </c>
      <c r="B92" s="118"/>
      <c r="C92" s="118"/>
      <c r="D92" s="118"/>
      <c r="E92" s="118"/>
      <c r="F92" s="118"/>
      <c r="G92" s="118"/>
      <c r="H92" s="118"/>
    </row>
    <row r="93" spans="1:8" x14ac:dyDescent="0.3">
      <c r="A93" s="193">
        <v>19</v>
      </c>
      <c r="B93" s="118"/>
      <c r="C93" s="118"/>
      <c r="D93" s="118"/>
      <c r="E93" s="118"/>
      <c r="F93" s="118"/>
      <c r="G93" s="118"/>
      <c r="H93" s="118"/>
    </row>
    <row r="94" spans="1:8" x14ac:dyDescent="0.3">
      <c r="A94" s="193">
        <v>20</v>
      </c>
      <c r="B94" s="118"/>
      <c r="C94" s="118"/>
      <c r="D94" s="118"/>
      <c r="E94" s="118"/>
      <c r="F94" s="118"/>
      <c r="G94" s="118"/>
      <c r="H94" s="118"/>
    </row>
    <row r="95" spans="1:8" x14ac:dyDescent="0.3">
      <c r="A95" s="193">
        <v>21</v>
      </c>
      <c r="B95" s="118"/>
      <c r="C95" s="118"/>
      <c r="D95" s="118"/>
      <c r="E95" s="118"/>
      <c r="F95" s="118"/>
      <c r="G95" s="118"/>
      <c r="H95" s="118"/>
    </row>
    <row r="96" spans="1:8" x14ac:dyDescent="0.3">
      <c r="A96" s="193">
        <v>22</v>
      </c>
      <c r="B96" s="118"/>
      <c r="C96" s="118"/>
      <c r="D96" s="118"/>
      <c r="E96" s="118"/>
      <c r="F96" s="118"/>
      <c r="G96" s="118"/>
      <c r="H96" s="118"/>
    </row>
    <row r="97" spans="1:8" x14ac:dyDescent="0.3">
      <c r="A97" s="193">
        <v>23</v>
      </c>
      <c r="B97" s="118"/>
      <c r="C97" s="118"/>
      <c r="D97" s="118"/>
      <c r="E97" s="118"/>
      <c r="F97" s="118"/>
      <c r="G97" s="118"/>
      <c r="H97" s="118"/>
    </row>
    <row r="98" spans="1:8" x14ac:dyDescent="0.3">
      <c r="A98" s="193">
        <v>24</v>
      </c>
      <c r="B98" s="118"/>
      <c r="C98" s="118"/>
      <c r="D98" s="118"/>
      <c r="E98" s="118"/>
      <c r="F98" s="118"/>
      <c r="G98" s="118"/>
      <c r="H98" s="118"/>
    </row>
    <row r="99" spans="1:8" x14ac:dyDescent="0.3">
      <c r="A99" s="193">
        <v>25</v>
      </c>
      <c r="B99" s="118"/>
      <c r="C99" s="118"/>
      <c r="D99" s="118"/>
      <c r="E99" s="118"/>
      <c r="F99" s="118"/>
      <c r="G99" s="118"/>
      <c r="H99" s="118"/>
    </row>
    <row r="100" spans="1:8" x14ac:dyDescent="0.3">
      <c r="A100" s="193">
        <v>26</v>
      </c>
      <c r="B100" s="118"/>
      <c r="C100" s="118"/>
      <c r="D100" s="118"/>
      <c r="E100" s="118"/>
      <c r="F100" s="118"/>
      <c r="G100" s="118"/>
      <c r="H100" s="118"/>
    </row>
    <row r="101" spans="1:8" x14ac:dyDescent="0.3">
      <c r="A101" s="193">
        <v>27</v>
      </c>
      <c r="B101" s="118"/>
      <c r="C101" s="118"/>
      <c r="D101" s="118"/>
      <c r="E101" s="118"/>
      <c r="F101" s="118"/>
      <c r="G101" s="118"/>
      <c r="H101" s="118"/>
    </row>
    <row r="102" spans="1:8" x14ac:dyDescent="0.3">
      <c r="A102" s="193">
        <v>28</v>
      </c>
      <c r="B102" s="118"/>
      <c r="C102" s="118"/>
      <c r="D102" s="118"/>
      <c r="E102" s="118"/>
      <c r="F102" s="118"/>
      <c r="G102" s="118"/>
      <c r="H102" s="118"/>
    </row>
    <row r="103" spans="1:8" x14ac:dyDescent="0.3">
      <c r="A103" s="193">
        <v>29</v>
      </c>
      <c r="B103" s="118"/>
      <c r="C103" s="118"/>
      <c r="D103" s="118"/>
      <c r="E103" s="118"/>
      <c r="F103" s="118"/>
      <c r="G103" s="118"/>
      <c r="H103" s="118"/>
    </row>
    <row r="104" spans="1:8" x14ac:dyDescent="0.3">
      <c r="A104" s="193">
        <v>30</v>
      </c>
      <c r="B104" s="118"/>
      <c r="C104" s="118"/>
      <c r="D104" s="118"/>
      <c r="E104" s="118"/>
      <c r="F104" s="118"/>
      <c r="G104" s="118"/>
      <c r="H104" s="118"/>
    </row>
  </sheetData>
  <sheetProtection password="CA05" sheet="1" objects="1" scenarios="1"/>
  <customSheetViews>
    <customSheetView guid="{77873A0A-440B-4CCC-A4C8-BBE1063693A8}" topLeftCell="A10">
      <selection activeCell="F45" sqref="F45"/>
      <pageMargins left="0.7" right="0.7" top="0.75" bottom="0.75" header="0.3" footer="0.3"/>
      <pageSetup orientation="portrait" r:id="rId1"/>
    </customSheetView>
  </customSheetViews>
  <mergeCells count="1">
    <mergeCell ref="B40:F40"/>
  </mergeCells>
  <conditionalFormatting sqref="B75 B76:C104 D75:H104">
    <cfRule type="expression" dxfId="109" priority="14">
      <formula>NOT($C$30="Yes")</formula>
    </cfRule>
  </conditionalFormatting>
  <conditionalFormatting sqref="C27">
    <cfRule type="expression" dxfId="108" priority="12">
      <formula>$C$26="none"</formula>
    </cfRule>
  </conditionalFormatting>
  <conditionalFormatting sqref="C75">
    <cfRule type="expression" dxfId="107" priority="10">
      <formula>NOT($C$30="Yes")</formula>
    </cfRule>
  </conditionalFormatting>
  <conditionalFormatting sqref="D26">
    <cfRule type="expression" dxfId="106" priority="9">
      <formula>NOT($C$26="Other (describe)")</formula>
    </cfRule>
  </conditionalFormatting>
  <conditionalFormatting sqref="C32:C35">
    <cfRule type="expression" dxfId="105" priority="8">
      <formula>NOT($C$31="Yes")</formula>
    </cfRule>
  </conditionalFormatting>
  <conditionalFormatting sqref="D29">
    <cfRule type="expression" dxfId="104" priority="7">
      <formula>NOT($C$29="Other (describe)")</formula>
    </cfRule>
  </conditionalFormatting>
  <conditionalFormatting sqref="D42:D70">
    <cfRule type="expression" dxfId="103" priority="4">
      <formula>NOT(C42="Other")</formula>
    </cfRule>
  </conditionalFormatting>
  <conditionalFormatting sqref="D75:D104">
    <cfRule type="expression" dxfId="102" priority="3">
      <formula>NOT(C75="Other")</formula>
    </cfRule>
  </conditionalFormatting>
  <conditionalFormatting sqref="D36:E37 H36:I37">
    <cfRule type="expression" dxfId="101" priority="106">
      <formula>NOT($C36="Yes")</formula>
    </cfRule>
  </conditionalFormatting>
  <conditionalFormatting sqref="F36:G37">
    <cfRule type="expression" dxfId="100" priority="2">
      <formula>NOT($C36="Yes")</formula>
    </cfRule>
  </conditionalFormatting>
  <conditionalFormatting sqref="C7:D7 C24:C37 D26 D29 D36:I37 B42:G70 B75:H104 C14:D14 C8:C13 C17:D17 C15:C16 C18:C21">
    <cfRule type="expression" dxfId="99" priority="1">
      <formula>$C$3="No"</formula>
    </cfRule>
  </conditionalFormatting>
  <dataValidations count="21">
    <dataValidation type="list" allowBlank="1" showInputMessage="1" showErrorMessage="1" sqref="C24:C25">
      <formula1>PneuBleed</formula1>
    </dataValidation>
    <dataValidation type="list" allowBlank="1" showInputMessage="1" showErrorMessage="1" sqref="C26">
      <formula1>PneuWP</formula1>
    </dataValidation>
    <dataValidation type="decimal" operator="greaterThanOrEqual" allowBlank="1" showInputMessage="1" showErrorMessage="1" errorTitle="Pressure" error="This input value must be a numeric value greater than or equal to 0." sqref="C28">
      <formula1>0</formula1>
    </dataValidation>
    <dataValidation type="list" allowBlank="1" showInputMessage="1" showErrorMessage="1" sqref="E75:E104">
      <formula1>Pneum_Meas</formula1>
    </dataValidation>
    <dataValidation type="list" allowBlank="1" showInputMessage="1" showErrorMessage="1" sqref="C42:C70">
      <formula1>IsoValve</formula1>
    </dataValidation>
    <dataValidation type="whole" operator="greaterThanOrEqual" allowBlank="1" showInputMessage="1" showErrorMessage="1" errorTitle="Number" error="This input must be an integer greater than or equal to 0." sqref="C27">
      <formula1>0</formula1>
    </dataValidation>
    <dataValidation type="list" allowBlank="1" showInputMessage="1" showErrorMessage="1" sqref="C30:C37 C3 D7 D14 D17">
      <formula1>YN</formula1>
    </dataValidation>
    <dataValidation type="list" allowBlank="1" showInputMessage="1" showErrorMessage="1" sqref="C75:C104">
      <formula1>Pneum_device</formula1>
    </dataValidation>
    <dataValidation type="whole" operator="greaterThanOrEqual" allowBlank="1" showInputMessage="1" showErrorMessage="1" errorTitle="Actuation Cycles" error="This input must be an integer greater than or equal to 0." sqref="F42:F70">
      <formula1>0</formula1>
    </dataValidation>
    <dataValidation type="whole" operator="greaterThanOrEqual" allowBlank="1" showInputMessage="1" showErrorMessage="1" errorTitle="Number of devices" error="This input must be an integer greater than or equal to 0." sqref="F75:F104">
      <formula1>0</formula1>
    </dataValidation>
    <dataValidation type="decimal" operator="greaterThanOrEqual" allowBlank="1" showInputMessage="1" showErrorMessage="1" errorTitle="Measurement (scf/hr)" error="This input value must be a numeric value greater than or equal to 0." sqref="G75:G104">
      <formula1>0</formula1>
    </dataValidation>
    <dataValidation type="whole" allowBlank="1" showInputMessage="1" showErrorMessage="1" errorTitle="Number" error="This input must be an integer greater than or equal to 0." sqref="E7:E21">
      <formula1>0</formula1>
      <formula2>10000</formula2>
    </dataValidation>
    <dataValidation type="list" allowBlank="1" showInputMessage="1" showErrorMessage="1" sqref="D36:D37 F36:F37 H36:H37">
      <formula1>Cntrl_List</formula1>
    </dataValidation>
    <dataValidation type="decimal" operator="greaterThanOrEqual" allowBlank="1" showInputMessage="1" showErrorMessage="1" errorTitle="Input" error="This input must be a number greater than or equal to 0." sqref="E42:E70 G42:G70">
      <formula1>0</formula1>
    </dataValidation>
    <dataValidation type="list" operator="greaterThanOrEqual" allowBlank="1" showInputMessage="1" showErrorMessage="1" sqref="C29">
      <formula1>pneupractices</formula1>
    </dataValidation>
    <dataValidation operator="greaterThanOrEqual" allowBlank="1" showInputMessage="1" showErrorMessage="1" sqref="D29"/>
    <dataValidation type="whole" operator="greaterThanOrEqual" allowBlank="1" showInputMessage="1" showErrorMessage="1" errorTitle="Number of devices" error="This input must be an integer greater than or equal to 0." sqref="E36:E37">
      <formula1>0</formula1>
    </dataValidation>
    <dataValidation type="whole" operator="greaterThanOrEqual" allowBlank="1" showInputMessage="1" showErrorMessage="1" errorTitle="Number of devices" error="This input must be an integer greater than or equal to 0." sqref="G36:G37">
      <formula1>0</formula1>
    </dataValidation>
    <dataValidation type="whole" operator="greaterThanOrEqual" allowBlank="1" showInputMessage="1" showErrorMessage="1" errorTitle="Number of devices" error="This input must be an integer greater than or equal to 0." sqref="I36:I37">
      <formula1>0</formula1>
    </dataValidation>
    <dataValidation type="whole" allowBlank="1" showInputMessage="1" showErrorMessage="1" errorTitle="Number" error="This input must be an integer greater than or equal to 0 and less than or equal to 10,000." sqref="C7:C21">
      <formula1>0</formula1>
      <formula2>10000</formula2>
    </dataValidation>
    <dataValidation operator="greaterThanOrEqual" allowBlank="1" showInputMessage="1" showErrorMessage="1" errorTitle="Measurement (scf/hr)" error="This input value must be a numeric value greater than or equal to 0." promptTitle="Make and Model Number(s)" prompt="For multiple devices, separate make and model numbers for each device with a semicolon." sqref="H75:H104"/>
  </dataValidation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C89"/>
  <sheetViews>
    <sheetView zoomScale="85" zoomScaleNormal="85" workbookViewId="0"/>
  </sheetViews>
  <sheetFormatPr defaultColWidth="9.109375" defaultRowHeight="14.4" x14ac:dyDescent="0.3"/>
  <cols>
    <col min="1" max="1" width="4" style="193" customWidth="1"/>
    <col min="2" max="2" width="34" style="91" customWidth="1"/>
    <col min="3" max="3" width="36.88671875" style="91" customWidth="1"/>
    <col min="4" max="4" width="20.33203125" style="91" customWidth="1"/>
    <col min="5" max="13" width="22.33203125" style="91" customWidth="1"/>
    <col min="14" max="14" width="19" style="91" customWidth="1"/>
    <col min="15" max="16" width="18.5546875" style="91" customWidth="1"/>
    <col min="17" max="17" width="18.6640625" style="91" customWidth="1"/>
    <col min="18" max="18" width="16.33203125" style="91" customWidth="1"/>
    <col min="19" max="19" width="23.6640625" style="91" customWidth="1"/>
    <col min="20" max="20" width="18.5546875" style="91" customWidth="1"/>
    <col min="21" max="21" width="18.33203125" style="91" customWidth="1"/>
    <col min="22" max="22" width="17.44140625" style="91" customWidth="1"/>
    <col min="23" max="23" width="21.44140625" style="91" customWidth="1"/>
    <col min="24" max="24" width="19.5546875" style="91" customWidth="1"/>
    <col min="25" max="25" width="21.44140625" style="91" customWidth="1"/>
    <col min="26" max="26" width="22" style="91" customWidth="1"/>
    <col min="27" max="27" width="21.5546875" style="91" customWidth="1"/>
    <col min="28" max="28" width="22" style="91" customWidth="1"/>
    <col min="29" max="29" width="29" style="91" customWidth="1"/>
    <col min="30" max="30" width="24" style="91" customWidth="1"/>
    <col min="31" max="32" width="22" style="91" customWidth="1"/>
    <col min="33" max="33" width="16.33203125" style="91" customWidth="1"/>
    <col min="34" max="34" width="16.6640625" style="91" customWidth="1"/>
    <col min="35" max="35" width="17.5546875" style="91" customWidth="1"/>
    <col min="36" max="36" width="18.33203125" style="91" customWidth="1"/>
    <col min="37" max="37" width="17.44140625" style="91" customWidth="1"/>
    <col min="38" max="38" width="19.5546875" style="91" customWidth="1"/>
    <col min="39" max="39" width="36.33203125" style="91" customWidth="1"/>
    <col min="40" max="16384" width="9.109375" style="91"/>
  </cols>
  <sheetData>
    <row r="1" spans="1:29" ht="15.6" x14ac:dyDescent="0.3">
      <c r="B1" s="31" t="s">
        <v>3984</v>
      </c>
      <c r="E1" s="170" t="str">
        <f>IF(AND(NOT(ISBLANK($C$3)),$C$3=0),"This tab is not required to be completed.  This source or equipment was indicated as not present at the facility.","")</f>
        <v/>
      </c>
    </row>
    <row r="2" spans="1:29" x14ac:dyDescent="0.3">
      <c r="A2" s="193">
        <v>1</v>
      </c>
      <c r="B2" s="114" t="s">
        <v>4554</v>
      </c>
      <c r="C2" s="114" t="str">
        <f>IF(ICR_ID="","",ICR_ID)</f>
        <v/>
      </c>
      <c r="D2" s="123"/>
    </row>
    <row r="3" spans="1:29" ht="28.8" x14ac:dyDescent="0.3">
      <c r="A3" s="193">
        <v>2</v>
      </c>
      <c r="B3" s="119" t="s">
        <v>172</v>
      </c>
      <c r="C3" s="24"/>
      <c r="D3" s="171" t="str">
        <f>IF(ISBLANK($C$3),"This data element is required. If there are no acid gas removal units at the facility, you must enter 0","")</f>
        <v>This data element is required. If there are no acid gas removal units at the facility, you must enter 0</v>
      </c>
    </row>
    <row r="5" spans="1:29" x14ac:dyDescent="0.3">
      <c r="B5" s="31" t="s">
        <v>4004</v>
      </c>
    </row>
    <row r="6" spans="1:29" ht="15" customHeight="1" x14ac:dyDescent="0.3">
      <c r="B6" s="257" t="s">
        <v>173</v>
      </c>
      <c r="C6" s="257" t="s">
        <v>186</v>
      </c>
      <c r="D6" s="257"/>
      <c r="E6" s="258" t="s">
        <v>4115</v>
      </c>
      <c r="F6" s="258" t="s">
        <v>4116</v>
      </c>
      <c r="G6" s="258" t="s">
        <v>4117</v>
      </c>
      <c r="H6" s="258" t="s">
        <v>4118</v>
      </c>
      <c r="I6" s="258" t="s">
        <v>4812</v>
      </c>
      <c r="J6" s="259" t="s">
        <v>4814</v>
      </c>
      <c r="K6" s="258" t="s">
        <v>4221</v>
      </c>
      <c r="L6" s="258" t="s">
        <v>4222</v>
      </c>
      <c r="M6" s="258" t="s">
        <v>4848</v>
      </c>
      <c r="N6" s="257" t="s">
        <v>4547</v>
      </c>
      <c r="O6" s="257" t="s">
        <v>4548</v>
      </c>
      <c r="P6" s="257" t="s">
        <v>4577</v>
      </c>
      <c r="Q6" s="257" t="s">
        <v>189</v>
      </c>
      <c r="R6" s="257" t="s">
        <v>5008</v>
      </c>
      <c r="S6" s="257" t="s">
        <v>4549</v>
      </c>
      <c r="T6" s="257" t="s">
        <v>188</v>
      </c>
      <c r="U6" s="257" t="s">
        <v>5009</v>
      </c>
      <c r="V6" s="257" t="s">
        <v>4550</v>
      </c>
      <c r="W6" s="257" t="s">
        <v>179</v>
      </c>
      <c r="X6" s="257"/>
      <c r="Y6" s="257" t="s">
        <v>4805</v>
      </c>
      <c r="Z6" s="257"/>
      <c r="AA6" s="235" t="s">
        <v>4810</v>
      </c>
      <c r="AB6" s="260" t="s">
        <v>4811</v>
      </c>
      <c r="AC6" s="257" t="s">
        <v>155</v>
      </c>
    </row>
    <row r="7" spans="1:29" ht="66.599999999999994" customHeight="1" x14ac:dyDescent="0.3">
      <c r="B7" s="257"/>
      <c r="C7" s="106" t="s">
        <v>4551</v>
      </c>
      <c r="D7" s="111" t="s">
        <v>187</v>
      </c>
      <c r="E7" s="258"/>
      <c r="F7" s="258"/>
      <c r="G7" s="258"/>
      <c r="H7" s="258"/>
      <c r="I7" s="258"/>
      <c r="J7" s="259"/>
      <c r="K7" s="258"/>
      <c r="L7" s="258"/>
      <c r="M7" s="258"/>
      <c r="N7" s="257"/>
      <c r="O7" s="257"/>
      <c r="P7" s="257"/>
      <c r="Q7" s="257"/>
      <c r="R7" s="257"/>
      <c r="S7" s="257"/>
      <c r="T7" s="257"/>
      <c r="U7" s="257"/>
      <c r="V7" s="257"/>
      <c r="W7" s="106" t="s">
        <v>4555</v>
      </c>
      <c r="X7" s="111" t="s">
        <v>187</v>
      </c>
      <c r="Y7" s="106" t="s">
        <v>4806</v>
      </c>
      <c r="Z7" s="111" t="s">
        <v>187</v>
      </c>
      <c r="AA7" s="236"/>
      <c r="AB7" s="261"/>
      <c r="AC7" s="257"/>
    </row>
    <row r="8" spans="1:29" x14ac:dyDescent="0.3">
      <c r="A8" s="193">
        <v>1</v>
      </c>
      <c r="B8" s="118"/>
      <c r="C8" s="131"/>
      <c r="D8" s="118"/>
      <c r="E8" s="118"/>
      <c r="F8" s="118"/>
      <c r="G8" s="118"/>
      <c r="H8" s="118"/>
      <c r="I8" s="118"/>
      <c r="J8" s="202"/>
      <c r="K8" s="118"/>
      <c r="L8" s="118"/>
      <c r="M8" s="118"/>
      <c r="N8" s="118"/>
      <c r="O8" s="118"/>
      <c r="P8" s="118"/>
      <c r="Q8" s="118"/>
      <c r="R8" s="133"/>
      <c r="S8" s="133"/>
      <c r="T8" s="118"/>
      <c r="U8" s="133"/>
      <c r="V8" s="133"/>
      <c r="W8" s="118"/>
      <c r="X8" s="118"/>
      <c r="Y8" s="118"/>
      <c r="Z8" s="118"/>
      <c r="AA8" s="118"/>
      <c r="AB8" s="118"/>
      <c r="AC8" s="118"/>
    </row>
    <row r="9" spans="1:29" x14ac:dyDescent="0.3">
      <c r="A9" s="193">
        <v>2</v>
      </c>
      <c r="B9" s="118"/>
      <c r="C9" s="131"/>
      <c r="D9" s="118"/>
      <c r="E9" s="118"/>
      <c r="F9" s="118"/>
      <c r="G9" s="118"/>
      <c r="H9" s="118"/>
      <c r="I9" s="118"/>
      <c r="J9" s="202"/>
      <c r="K9" s="118"/>
      <c r="L9" s="118"/>
      <c r="M9" s="118"/>
      <c r="N9" s="118"/>
      <c r="O9" s="118"/>
      <c r="P9" s="118"/>
      <c r="Q9" s="118"/>
      <c r="R9" s="133"/>
      <c r="S9" s="133"/>
      <c r="T9" s="118"/>
      <c r="U9" s="133"/>
      <c r="V9" s="133"/>
      <c r="W9" s="118"/>
      <c r="X9" s="118"/>
      <c r="Y9" s="118"/>
      <c r="Z9" s="118"/>
      <c r="AA9" s="118"/>
      <c r="AB9" s="118"/>
      <c r="AC9" s="118"/>
    </row>
    <row r="10" spans="1:29" x14ac:dyDescent="0.3">
      <c r="A10" s="193">
        <v>3</v>
      </c>
      <c r="B10" s="118"/>
      <c r="C10" s="131"/>
      <c r="D10" s="118"/>
      <c r="E10" s="118"/>
      <c r="F10" s="118"/>
      <c r="G10" s="118"/>
      <c r="H10" s="118"/>
      <c r="I10" s="118"/>
      <c r="J10" s="202"/>
      <c r="K10" s="118"/>
      <c r="L10" s="118"/>
      <c r="M10" s="118"/>
      <c r="N10" s="118"/>
      <c r="O10" s="118"/>
      <c r="P10" s="118"/>
      <c r="Q10" s="118"/>
      <c r="R10" s="133"/>
      <c r="S10" s="133"/>
      <c r="T10" s="118"/>
      <c r="U10" s="133"/>
      <c r="V10" s="133"/>
      <c r="W10" s="118"/>
      <c r="X10" s="118"/>
      <c r="Y10" s="118"/>
      <c r="Z10" s="118"/>
      <c r="AA10" s="118"/>
      <c r="AB10" s="118"/>
      <c r="AC10" s="118"/>
    </row>
    <row r="11" spans="1:29" x14ac:dyDescent="0.3">
      <c r="A11" s="193">
        <v>4</v>
      </c>
      <c r="B11" s="118"/>
      <c r="C11" s="131"/>
      <c r="D11" s="118"/>
      <c r="E11" s="118"/>
      <c r="F11" s="118"/>
      <c r="G11" s="118"/>
      <c r="H11" s="118"/>
      <c r="I11" s="118"/>
      <c r="J11" s="202"/>
      <c r="K11" s="118"/>
      <c r="L11" s="118"/>
      <c r="M11" s="118"/>
      <c r="N11" s="118"/>
      <c r="O11" s="118"/>
      <c r="P11" s="118"/>
      <c r="Q11" s="118"/>
      <c r="R11" s="133"/>
      <c r="S11" s="133"/>
      <c r="T11" s="118"/>
      <c r="U11" s="133"/>
      <c r="V11" s="133"/>
      <c r="W11" s="118"/>
      <c r="X11" s="118"/>
      <c r="Y11" s="118"/>
      <c r="Z11" s="118"/>
      <c r="AA11" s="118"/>
      <c r="AB11" s="118"/>
      <c r="AC11" s="118"/>
    </row>
    <row r="12" spans="1:29" x14ac:dyDescent="0.3">
      <c r="A12" s="193">
        <v>5</v>
      </c>
      <c r="B12" s="118"/>
      <c r="C12" s="131"/>
      <c r="D12" s="118"/>
      <c r="E12" s="118"/>
      <c r="F12" s="118"/>
      <c r="G12" s="118"/>
      <c r="H12" s="118"/>
      <c r="I12" s="118"/>
      <c r="J12" s="202"/>
      <c r="K12" s="118"/>
      <c r="L12" s="118"/>
      <c r="M12" s="118"/>
      <c r="N12" s="118"/>
      <c r="O12" s="118"/>
      <c r="P12" s="118"/>
      <c r="Q12" s="118"/>
      <c r="R12" s="133"/>
      <c r="S12" s="133"/>
      <c r="T12" s="118"/>
      <c r="U12" s="133"/>
      <c r="V12" s="133"/>
      <c r="W12" s="118"/>
      <c r="X12" s="118"/>
      <c r="Y12" s="118"/>
      <c r="Z12" s="118"/>
      <c r="AA12" s="118"/>
      <c r="AB12" s="118"/>
      <c r="AC12" s="118"/>
    </row>
    <row r="13" spans="1:29" x14ac:dyDescent="0.3">
      <c r="A13" s="193">
        <v>6</v>
      </c>
      <c r="B13" s="118"/>
      <c r="C13" s="131"/>
      <c r="D13" s="118"/>
      <c r="E13" s="118"/>
      <c r="F13" s="118"/>
      <c r="G13" s="118"/>
      <c r="H13" s="118"/>
      <c r="I13" s="118"/>
      <c r="J13" s="202"/>
      <c r="K13" s="118"/>
      <c r="L13" s="118"/>
      <c r="M13" s="118"/>
      <c r="N13" s="118"/>
      <c r="O13" s="118"/>
      <c r="P13" s="118"/>
      <c r="Q13" s="118"/>
      <c r="R13" s="133"/>
      <c r="S13" s="133"/>
      <c r="T13" s="118"/>
      <c r="U13" s="133"/>
      <c r="V13" s="133"/>
      <c r="W13" s="118"/>
      <c r="X13" s="118"/>
      <c r="Y13" s="118"/>
      <c r="Z13" s="118"/>
      <c r="AA13" s="118"/>
      <c r="AB13" s="118"/>
      <c r="AC13" s="118"/>
    </row>
    <row r="14" spans="1:29" x14ac:dyDescent="0.3">
      <c r="A14" s="193">
        <v>7</v>
      </c>
      <c r="B14" s="118"/>
      <c r="C14" s="131"/>
      <c r="D14" s="118"/>
      <c r="E14" s="118"/>
      <c r="F14" s="118"/>
      <c r="G14" s="118"/>
      <c r="H14" s="118"/>
      <c r="I14" s="118"/>
      <c r="J14" s="202"/>
      <c r="K14" s="118"/>
      <c r="L14" s="118"/>
      <c r="M14" s="118"/>
      <c r="N14" s="118"/>
      <c r="O14" s="118"/>
      <c r="P14" s="118"/>
      <c r="Q14" s="118"/>
      <c r="R14" s="133"/>
      <c r="S14" s="133"/>
      <c r="T14" s="118"/>
      <c r="U14" s="133"/>
      <c r="V14" s="133"/>
      <c r="W14" s="118"/>
      <c r="X14" s="118"/>
      <c r="Y14" s="118"/>
      <c r="Z14" s="118"/>
      <c r="AA14" s="118"/>
      <c r="AB14" s="118"/>
      <c r="AC14" s="118"/>
    </row>
    <row r="15" spans="1:29" x14ac:dyDescent="0.3">
      <c r="A15" s="193">
        <v>8</v>
      </c>
      <c r="B15" s="118"/>
      <c r="C15" s="131"/>
      <c r="D15" s="118"/>
      <c r="E15" s="118"/>
      <c r="F15" s="118"/>
      <c r="G15" s="118"/>
      <c r="H15" s="118"/>
      <c r="I15" s="118"/>
      <c r="J15" s="202"/>
      <c r="K15" s="118"/>
      <c r="L15" s="118"/>
      <c r="M15" s="118"/>
      <c r="N15" s="118"/>
      <c r="O15" s="118"/>
      <c r="P15" s="118"/>
      <c r="Q15" s="118"/>
      <c r="R15" s="133"/>
      <c r="S15" s="133"/>
      <c r="T15" s="118"/>
      <c r="U15" s="133"/>
      <c r="V15" s="133"/>
      <c r="W15" s="118"/>
      <c r="X15" s="118"/>
      <c r="Y15" s="118"/>
      <c r="Z15" s="118"/>
      <c r="AA15" s="118"/>
      <c r="AB15" s="118"/>
      <c r="AC15" s="118"/>
    </row>
    <row r="16" spans="1:29" x14ac:dyDescent="0.3">
      <c r="A16" s="193">
        <v>9</v>
      </c>
      <c r="B16" s="118"/>
      <c r="C16" s="131"/>
      <c r="D16" s="118"/>
      <c r="E16" s="118"/>
      <c r="F16" s="118"/>
      <c r="G16" s="118"/>
      <c r="H16" s="118"/>
      <c r="I16" s="118"/>
      <c r="J16" s="202"/>
      <c r="K16" s="118"/>
      <c r="L16" s="118"/>
      <c r="M16" s="118"/>
      <c r="N16" s="118"/>
      <c r="O16" s="118"/>
      <c r="P16" s="118"/>
      <c r="Q16" s="118"/>
      <c r="R16" s="133"/>
      <c r="S16" s="133"/>
      <c r="T16" s="118"/>
      <c r="U16" s="133"/>
      <c r="V16" s="133"/>
      <c r="W16" s="118"/>
      <c r="X16" s="118"/>
      <c r="Y16" s="118"/>
      <c r="Z16" s="118"/>
      <c r="AA16" s="118"/>
      <c r="AB16" s="118"/>
      <c r="AC16" s="118"/>
    </row>
    <row r="17" spans="1:29" x14ac:dyDescent="0.3">
      <c r="A17" s="193">
        <v>10</v>
      </c>
      <c r="B17" s="118"/>
      <c r="C17" s="131"/>
      <c r="D17" s="118"/>
      <c r="E17" s="118"/>
      <c r="F17" s="118"/>
      <c r="G17" s="118"/>
      <c r="H17" s="118"/>
      <c r="I17" s="118"/>
      <c r="J17" s="202"/>
      <c r="K17" s="118"/>
      <c r="L17" s="118"/>
      <c r="M17" s="118"/>
      <c r="N17" s="118"/>
      <c r="O17" s="118"/>
      <c r="P17" s="118"/>
      <c r="Q17" s="118"/>
      <c r="R17" s="133"/>
      <c r="S17" s="133"/>
      <c r="T17" s="118"/>
      <c r="U17" s="133"/>
      <c r="V17" s="133"/>
      <c r="W17" s="118"/>
      <c r="X17" s="118"/>
      <c r="Y17" s="118"/>
      <c r="Z17" s="118"/>
      <c r="AA17" s="118"/>
      <c r="AB17" s="118"/>
      <c r="AC17" s="118"/>
    </row>
    <row r="18" spans="1:29" x14ac:dyDescent="0.3">
      <c r="A18" s="193">
        <v>11</v>
      </c>
      <c r="B18" s="118"/>
      <c r="C18" s="131"/>
      <c r="D18" s="118"/>
      <c r="E18" s="118"/>
      <c r="F18" s="118"/>
      <c r="G18" s="118"/>
      <c r="H18" s="118"/>
      <c r="I18" s="118"/>
      <c r="J18" s="202"/>
      <c r="K18" s="118"/>
      <c r="L18" s="118"/>
      <c r="M18" s="118"/>
      <c r="N18" s="118"/>
      <c r="O18" s="118"/>
      <c r="P18" s="118"/>
      <c r="Q18" s="118"/>
      <c r="R18" s="133"/>
      <c r="S18" s="133"/>
      <c r="T18" s="118"/>
      <c r="U18" s="133"/>
      <c r="V18" s="133"/>
      <c r="W18" s="118"/>
      <c r="X18" s="118"/>
      <c r="Y18" s="118"/>
      <c r="Z18" s="118"/>
      <c r="AA18" s="118"/>
      <c r="AB18" s="118"/>
      <c r="AC18" s="118"/>
    </row>
    <row r="19" spans="1:29" x14ac:dyDescent="0.3">
      <c r="A19" s="193">
        <v>12</v>
      </c>
      <c r="B19" s="118"/>
      <c r="C19" s="131"/>
      <c r="D19" s="118"/>
      <c r="E19" s="118"/>
      <c r="F19" s="118"/>
      <c r="G19" s="118"/>
      <c r="H19" s="118"/>
      <c r="I19" s="118"/>
      <c r="J19" s="202"/>
      <c r="K19" s="118"/>
      <c r="L19" s="118"/>
      <c r="M19" s="118"/>
      <c r="N19" s="118"/>
      <c r="O19" s="118"/>
      <c r="P19" s="118"/>
      <c r="Q19" s="118"/>
      <c r="R19" s="133"/>
      <c r="S19" s="133"/>
      <c r="T19" s="118"/>
      <c r="U19" s="133"/>
      <c r="V19" s="133"/>
      <c r="W19" s="118"/>
      <c r="X19" s="118"/>
      <c r="Y19" s="118"/>
      <c r="Z19" s="118"/>
      <c r="AA19" s="118"/>
      <c r="AB19" s="118"/>
      <c r="AC19" s="118"/>
    </row>
    <row r="20" spans="1:29" x14ac:dyDescent="0.3">
      <c r="A20" s="193">
        <v>13</v>
      </c>
      <c r="B20" s="118"/>
      <c r="C20" s="131"/>
      <c r="D20" s="118"/>
      <c r="E20" s="118"/>
      <c r="F20" s="118"/>
      <c r="G20" s="118"/>
      <c r="H20" s="118"/>
      <c r="I20" s="118"/>
      <c r="J20" s="202"/>
      <c r="K20" s="118"/>
      <c r="L20" s="118"/>
      <c r="M20" s="118"/>
      <c r="N20" s="118"/>
      <c r="O20" s="118"/>
      <c r="P20" s="118"/>
      <c r="Q20" s="118"/>
      <c r="R20" s="133"/>
      <c r="S20" s="133"/>
      <c r="T20" s="118"/>
      <c r="U20" s="133"/>
      <c r="V20" s="133"/>
      <c r="W20" s="118"/>
      <c r="X20" s="118"/>
      <c r="Y20" s="118"/>
      <c r="Z20" s="118"/>
      <c r="AA20" s="118"/>
      <c r="AB20" s="118"/>
      <c r="AC20" s="118"/>
    </row>
    <row r="21" spans="1:29" x14ac:dyDescent="0.3">
      <c r="A21" s="193">
        <v>14</v>
      </c>
      <c r="B21" s="118"/>
      <c r="C21" s="131"/>
      <c r="D21" s="118"/>
      <c r="E21" s="118"/>
      <c r="F21" s="118"/>
      <c r="G21" s="118"/>
      <c r="H21" s="118"/>
      <c r="I21" s="118"/>
      <c r="J21" s="202"/>
      <c r="K21" s="118"/>
      <c r="L21" s="118"/>
      <c r="M21" s="118"/>
      <c r="N21" s="118"/>
      <c r="O21" s="118"/>
      <c r="P21" s="118"/>
      <c r="Q21" s="118"/>
      <c r="R21" s="133"/>
      <c r="S21" s="133"/>
      <c r="T21" s="118"/>
      <c r="U21" s="133"/>
      <c r="V21" s="133"/>
      <c r="W21" s="118"/>
      <c r="X21" s="118"/>
      <c r="Y21" s="118"/>
      <c r="Z21" s="118"/>
      <c r="AA21" s="118"/>
      <c r="AB21" s="118"/>
      <c r="AC21" s="118"/>
    </row>
    <row r="22" spans="1:29" x14ac:dyDescent="0.3">
      <c r="A22" s="193">
        <v>15</v>
      </c>
      <c r="B22" s="118"/>
      <c r="C22" s="131"/>
      <c r="D22" s="118"/>
      <c r="E22" s="118"/>
      <c r="F22" s="118"/>
      <c r="G22" s="118"/>
      <c r="H22" s="118"/>
      <c r="I22" s="118"/>
      <c r="J22" s="202"/>
      <c r="K22" s="118"/>
      <c r="L22" s="118"/>
      <c r="M22" s="118"/>
      <c r="N22" s="118"/>
      <c r="O22" s="118"/>
      <c r="P22" s="118"/>
      <c r="Q22" s="118"/>
      <c r="R22" s="133"/>
      <c r="S22" s="133"/>
      <c r="T22" s="118"/>
      <c r="U22" s="133"/>
      <c r="V22" s="133"/>
      <c r="W22" s="118"/>
      <c r="X22" s="118"/>
      <c r="Y22" s="118"/>
      <c r="Z22" s="118"/>
      <c r="AA22" s="118"/>
      <c r="AB22" s="118"/>
      <c r="AC22" s="118"/>
    </row>
    <row r="23" spans="1:29" x14ac:dyDescent="0.3">
      <c r="A23" s="193">
        <v>16</v>
      </c>
      <c r="B23" s="118"/>
      <c r="C23" s="131"/>
      <c r="D23" s="118"/>
      <c r="E23" s="118"/>
      <c r="F23" s="118"/>
      <c r="G23" s="118"/>
      <c r="H23" s="118"/>
      <c r="I23" s="118"/>
      <c r="J23" s="202"/>
      <c r="K23" s="118"/>
      <c r="L23" s="118"/>
      <c r="M23" s="118"/>
      <c r="N23" s="118"/>
      <c r="O23" s="118"/>
      <c r="P23" s="118"/>
      <c r="Q23" s="118"/>
      <c r="R23" s="133"/>
      <c r="S23" s="133"/>
      <c r="T23" s="118"/>
      <c r="U23" s="133"/>
      <c r="V23" s="133"/>
      <c r="W23" s="118"/>
      <c r="X23" s="118"/>
      <c r="Y23" s="118"/>
      <c r="Z23" s="118"/>
      <c r="AA23" s="118"/>
      <c r="AB23" s="118"/>
      <c r="AC23" s="118"/>
    </row>
    <row r="24" spans="1:29" x14ac:dyDescent="0.3">
      <c r="A24" s="193">
        <v>17</v>
      </c>
      <c r="B24" s="118"/>
      <c r="C24" s="131"/>
      <c r="D24" s="118"/>
      <c r="E24" s="118"/>
      <c r="F24" s="118"/>
      <c r="G24" s="118"/>
      <c r="H24" s="118"/>
      <c r="I24" s="118"/>
      <c r="J24" s="202"/>
      <c r="K24" s="118"/>
      <c r="L24" s="118"/>
      <c r="M24" s="118"/>
      <c r="N24" s="118"/>
      <c r="O24" s="118"/>
      <c r="P24" s="118"/>
      <c r="Q24" s="118"/>
      <c r="R24" s="133"/>
      <c r="S24" s="133"/>
      <c r="T24" s="118"/>
      <c r="U24" s="133"/>
      <c r="V24" s="133"/>
      <c r="W24" s="118"/>
      <c r="X24" s="118"/>
      <c r="Y24" s="118"/>
      <c r="Z24" s="118"/>
      <c r="AA24" s="118"/>
      <c r="AB24" s="118"/>
      <c r="AC24" s="118"/>
    </row>
    <row r="25" spans="1:29" x14ac:dyDescent="0.3">
      <c r="A25" s="193">
        <v>18</v>
      </c>
      <c r="B25" s="118"/>
      <c r="C25" s="131"/>
      <c r="D25" s="118"/>
      <c r="E25" s="118"/>
      <c r="F25" s="118"/>
      <c r="G25" s="118"/>
      <c r="H25" s="118"/>
      <c r="I25" s="118"/>
      <c r="J25" s="202"/>
      <c r="K25" s="118"/>
      <c r="L25" s="118"/>
      <c r="M25" s="118"/>
      <c r="N25" s="118"/>
      <c r="O25" s="118"/>
      <c r="P25" s="118"/>
      <c r="Q25" s="118"/>
      <c r="R25" s="133"/>
      <c r="S25" s="133"/>
      <c r="T25" s="118"/>
      <c r="U25" s="133"/>
      <c r="V25" s="133"/>
      <c r="W25" s="118"/>
      <c r="X25" s="118"/>
      <c r="Y25" s="118"/>
      <c r="Z25" s="118"/>
      <c r="AA25" s="118"/>
      <c r="AB25" s="118"/>
      <c r="AC25" s="118"/>
    </row>
    <row r="26" spans="1:29" x14ac:dyDescent="0.3">
      <c r="A26" s="193">
        <v>19</v>
      </c>
      <c r="B26" s="118"/>
      <c r="C26" s="131"/>
      <c r="D26" s="118"/>
      <c r="E26" s="118"/>
      <c r="F26" s="118"/>
      <c r="G26" s="118"/>
      <c r="H26" s="118"/>
      <c r="I26" s="118"/>
      <c r="J26" s="202"/>
      <c r="K26" s="118"/>
      <c r="L26" s="118"/>
      <c r="M26" s="118"/>
      <c r="N26" s="118"/>
      <c r="O26" s="118"/>
      <c r="P26" s="118"/>
      <c r="Q26" s="118"/>
      <c r="R26" s="133"/>
      <c r="S26" s="133"/>
      <c r="T26" s="118"/>
      <c r="U26" s="133"/>
      <c r="V26" s="133"/>
      <c r="W26" s="118"/>
      <c r="X26" s="118"/>
      <c r="Y26" s="118"/>
      <c r="Z26" s="118"/>
      <c r="AA26" s="118"/>
      <c r="AB26" s="118"/>
      <c r="AC26" s="118"/>
    </row>
    <row r="27" spans="1:29" x14ac:dyDescent="0.3">
      <c r="A27" s="193">
        <v>20</v>
      </c>
      <c r="B27" s="118"/>
      <c r="C27" s="131"/>
      <c r="D27" s="118"/>
      <c r="E27" s="118"/>
      <c r="F27" s="118"/>
      <c r="G27" s="118"/>
      <c r="H27" s="118"/>
      <c r="I27" s="118"/>
      <c r="J27" s="202"/>
      <c r="K27" s="118"/>
      <c r="L27" s="118"/>
      <c r="M27" s="118"/>
      <c r="N27" s="118"/>
      <c r="O27" s="118"/>
      <c r="P27" s="118"/>
      <c r="Q27" s="118"/>
      <c r="R27" s="133"/>
      <c r="S27" s="133"/>
      <c r="T27" s="118"/>
      <c r="U27" s="133"/>
      <c r="V27" s="133"/>
      <c r="W27" s="118"/>
      <c r="X27" s="118"/>
      <c r="Y27" s="118"/>
      <c r="Z27" s="118"/>
      <c r="AA27" s="118"/>
      <c r="AB27" s="118"/>
      <c r="AC27" s="118"/>
    </row>
    <row r="28" spans="1:29" x14ac:dyDescent="0.3">
      <c r="A28" s="193">
        <v>21</v>
      </c>
      <c r="B28" s="118"/>
      <c r="C28" s="131"/>
      <c r="D28" s="118"/>
      <c r="E28" s="118"/>
      <c r="F28" s="118"/>
      <c r="G28" s="118"/>
      <c r="H28" s="118"/>
      <c r="I28" s="118"/>
      <c r="J28" s="202"/>
      <c r="K28" s="118"/>
      <c r="L28" s="118"/>
      <c r="M28" s="118"/>
      <c r="N28" s="118"/>
      <c r="O28" s="118"/>
      <c r="P28" s="118"/>
      <c r="Q28" s="118"/>
      <c r="R28" s="133"/>
      <c r="S28" s="133"/>
      <c r="T28" s="118"/>
      <c r="U28" s="133"/>
      <c r="V28" s="133"/>
      <c r="W28" s="118"/>
      <c r="X28" s="118"/>
      <c r="Y28" s="118"/>
      <c r="Z28" s="118"/>
      <c r="AA28" s="118"/>
      <c r="AB28" s="118"/>
      <c r="AC28" s="118"/>
    </row>
    <row r="29" spans="1:29" x14ac:dyDescent="0.3">
      <c r="A29" s="193">
        <v>22</v>
      </c>
      <c r="B29" s="118"/>
      <c r="C29" s="131"/>
      <c r="D29" s="118"/>
      <c r="E29" s="118"/>
      <c r="F29" s="118"/>
      <c r="G29" s="118"/>
      <c r="H29" s="118"/>
      <c r="I29" s="118"/>
      <c r="J29" s="202"/>
      <c r="K29" s="118"/>
      <c r="L29" s="118"/>
      <c r="M29" s="118"/>
      <c r="N29" s="118"/>
      <c r="O29" s="118"/>
      <c r="P29" s="118"/>
      <c r="Q29" s="118"/>
      <c r="R29" s="133"/>
      <c r="S29" s="133"/>
      <c r="T29" s="118"/>
      <c r="U29" s="133"/>
      <c r="V29" s="133"/>
      <c r="W29" s="118"/>
      <c r="X29" s="118"/>
      <c r="Y29" s="118"/>
      <c r="Z29" s="118"/>
      <c r="AA29" s="118"/>
      <c r="AB29" s="118"/>
      <c r="AC29" s="118"/>
    </row>
    <row r="30" spans="1:29" x14ac:dyDescent="0.3">
      <c r="A30" s="193">
        <v>23</v>
      </c>
      <c r="B30" s="118"/>
      <c r="C30" s="131"/>
      <c r="D30" s="118"/>
      <c r="E30" s="118"/>
      <c r="F30" s="118"/>
      <c r="G30" s="118"/>
      <c r="H30" s="118"/>
      <c r="I30" s="118"/>
      <c r="J30" s="202"/>
      <c r="K30" s="118"/>
      <c r="L30" s="118"/>
      <c r="M30" s="118"/>
      <c r="N30" s="118"/>
      <c r="O30" s="118"/>
      <c r="P30" s="118"/>
      <c r="Q30" s="118"/>
      <c r="R30" s="133"/>
      <c r="S30" s="133"/>
      <c r="T30" s="118"/>
      <c r="U30" s="133"/>
      <c r="V30" s="133"/>
      <c r="W30" s="118"/>
      <c r="X30" s="118"/>
      <c r="Y30" s="118"/>
      <c r="Z30" s="118"/>
      <c r="AA30" s="118"/>
      <c r="AB30" s="118"/>
      <c r="AC30" s="118"/>
    </row>
    <row r="31" spans="1:29" x14ac:dyDescent="0.3">
      <c r="A31" s="193">
        <v>24</v>
      </c>
      <c r="B31" s="118"/>
      <c r="C31" s="131"/>
      <c r="D31" s="118"/>
      <c r="E31" s="118"/>
      <c r="F31" s="118"/>
      <c r="G31" s="118"/>
      <c r="H31" s="118"/>
      <c r="I31" s="118"/>
      <c r="J31" s="202"/>
      <c r="K31" s="118"/>
      <c r="L31" s="118"/>
      <c r="M31" s="118"/>
      <c r="N31" s="118"/>
      <c r="O31" s="118"/>
      <c r="P31" s="118"/>
      <c r="Q31" s="118"/>
      <c r="R31" s="133"/>
      <c r="S31" s="133"/>
      <c r="T31" s="118"/>
      <c r="U31" s="133"/>
      <c r="V31" s="133"/>
      <c r="W31" s="118"/>
      <c r="X31" s="118"/>
      <c r="Y31" s="118"/>
      <c r="Z31" s="118"/>
      <c r="AA31" s="118"/>
      <c r="AB31" s="118"/>
      <c r="AC31" s="118"/>
    </row>
    <row r="32" spans="1:29" x14ac:dyDescent="0.3">
      <c r="A32" s="193">
        <v>25</v>
      </c>
      <c r="B32" s="118"/>
      <c r="C32" s="131"/>
      <c r="D32" s="118"/>
      <c r="E32" s="118"/>
      <c r="F32" s="118"/>
      <c r="G32" s="118"/>
      <c r="H32" s="118"/>
      <c r="I32" s="118"/>
      <c r="J32" s="202"/>
      <c r="K32" s="118"/>
      <c r="L32" s="118"/>
      <c r="M32" s="118"/>
      <c r="N32" s="118"/>
      <c r="O32" s="118"/>
      <c r="P32" s="118"/>
      <c r="Q32" s="118"/>
      <c r="R32" s="133"/>
      <c r="S32" s="133"/>
      <c r="T32" s="118"/>
      <c r="U32" s="133"/>
      <c r="V32" s="133"/>
      <c r="W32" s="118"/>
      <c r="X32" s="118"/>
      <c r="Y32" s="118"/>
      <c r="Z32" s="118"/>
      <c r="AA32" s="118"/>
      <c r="AB32" s="118"/>
      <c r="AC32" s="118"/>
    </row>
    <row r="34" spans="1:19" x14ac:dyDescent="0.3">
      <c r="B34" s="31" t="s">
        <v>4009</v>
      </c>
    </row>
    <row r="35" spans="1:19" ht="55.2" customHeight="1" x14ac:dyDescent="0.3">
      <c r="B35" s="136" t="s">
        <v>173</v>
      </c>
      <c r="C35" s="136" t="s">
        <v>156</v>
      </c>
      <c r="D35" s="136" t="s">
        <v>4578</v>
      </c>
      <c r="E35" s="136" t="s">
        <v>4590</v>
      </c>
      <c r="F35" s="136" t="s">
        <v>4591</v>
      </c>
      <c r="G35" s="136" t="s">
        <v>4592</v>
      </c>
      <c r="H35" s="136" t="s">
        <v>4593</v>
      </c>
      <c r="I35" s="136" t="s">
        <v>190</v>
      </c>
      <c r="J35" s="136" t="s">
        <v>191</v>
      </c>
      <c r="K35" s="136" t="s">
        <v>4579</v>
      </c>
      <c r="L35" s="136" t="s">
        <v>4580</v>
      </c>
      <c r="M35" s="136" t="s">
        <v>4581</v>
      </c>
      <c r="N35" s="136" t="s">
        <v>4582</v>
      </c>
      <c r="O35" s="218" t="s">
        <v>4583</v>
      </c>
      <c r="P35" s="218" t="s">
        <v>4584</v>
      </c>
      <c r="Q35" s="218" t="s">
        <v>4585</v>
      </c>
      <c r="R35" s="136" t="s">
        <v>5000</v>
      </c>
      <c r="S35" s="218" t="s">
        <v>5001</v>
      </c>
    </row>
    <row r="36" spans="1:19" x14ac:dyDescent="0.3">
      <c r="A36" s="193">
        <v>1</v>
      </c>
      <c r="B36" s="185" t="str">
        <f t="array" ref="B36">IFERROR(INDEX($B$8:$B$32,SMALL(IF($AC$8:$AC$32="Yes",ROW($B$8:$B$32)-ROW($B$8)+1),ROWS(B$8:B8))),"")</f>
        <v/>
      </c>
      <c r="C36" s="24"/>
      <c r="D36" s="191"/>
      <c r="E36" s="24"/>
      <c r="F36" s="24"/>
      <c r="G36" s="24"/>
      <c r="H36" s="24"/>
      <c r="I36" s="24"/>
      <c r="J36" s="24"/>
      <c r="K36" s="24"/>
      <c r="L36" s="24"/>
      <c r="M36" s="24"/>
      <c r="N36" s="24"/>
      <c r="O36" s="24"/>
      <c r="P36" s="24"/>
      <c r="Q36" s="24"/>
      <c r="R36" s="24"/>
      <c r="S36" s="118"/>
    </row>
    <row r="37" spans="1:19" x14ac:dyDescent="0.3">
      <c r="A37" s="193">
        <v>2</v>
      </c>
      <c r="B37" s="185" t="str">
        <f t="array" ref="B37">IFERROR(INDEX($B$8:$B$32,SMALL(IF($AC$8:$AC$32="Yes",ROW($B$8:$B$32)-ROW($B$8)+1),ROWS(B$8:B9))),"")</f>
        <v/>
      </c>
      <c r="C37" s="24"/>
      <c r="D37" s="191"/>
      <c r="E37" s="24"/>
      <c r="F37" s="24"/>
      <c r="G37" s="24"/>
      <c r="H37" s="24"/>
      <c r="I37" s="24"/>
      <c r="J37" s="24"/>
      <c r="K37" s="24"/>
      <c r="L37" s="24"/>
      <c r="M37" s="24"/>
      <c r="N37" s="24"/>
      <c r="O37" s="24"/>
      <c r="P37" s="24"/>
      <c r="Q37" s="24"/>
      <c r="R37" s="24"/>
      <c r="S37" s="118"/>
    </row>
    <row r="38" spans="1:19" x14ac:dyDescent="0.3">
      <c r="A38" s="193">
        <v>3</v>
      </c>
      <c r="B38" s="185" t="str">
        <f t="array" ref="B38">IFERROR(INDEX($B$8:$B$32,SMALL(IF($AC$8:$AC$32="Yes",ROW($B$8:$B$32)-ROW($B$8)+1),ROWS(B$8:B10))),"")</f>
        <v/>
      </c>
      <c r="C38" s="24"/>
      <c r="D38" s="191"/>
      <c r="E38" s="24"/>
      <c r="F38" s="24"/>
      <c r="G38" s="24"/>
      <c r="H38" s="24"/>
      <c r="I38" s="24"/>
      <c r="J38" s="24"/>
      <c r="K38" s="24"/>
      <c r="L38" s="24"/>
      <c r="M38" s="24"/>
      <c r="N38" s="24"/>
      <c r="O38" s="24"/>
      <c r="P38" s="24"/>
      <c r="Q38" s="24"/>
      <c r="R38" s="24"/>
      <c r="S38" s="118"/>
    </row>
    <row r="39" spans="1:19" x14ac:dyDescent="0.3">
      <c r="A39" s="193">
        <v>4</v>
      </c>
      <c r="B39" s="185" t="str">
        <f t="array" ref="B39">IFERROR(INDEX($B$8:$B$32,SMALL(IF($AC$8:$AC$32="Yes",ROW($B$8:$B$32)-ROW($B$8)+1),ROWS(B$8:B11))),"")</f>
        <v/>
      </c>
      <c r="C39" s="24"/>
      <c r="D39" s="191"/>
      <c r="E39" s="24"/>
      <c r="F39" s="24"/>
      <c r="G39" s="24"/>
      <c r="H39" s="24"/>
      <c r="I39" s="24"/>
      <c r="J39" s="24"/>
      <c r="K39" s="24"/>
      <c r="L39" s="24"/>
      <c r="M39" s="24"/>
      <c r="N39" s="24"/>
      <c r="O39" s="24"/>
      <c r="P39" s="24"/>
      <c r="Q39" s="24"/>
      <c r="R39" s="24"/>
      <c r="S39" s="118"/>
    </row>
    <row r="40" spans="1:19" x14ac:dyDescent="0.3">
      <c r="A40" s="193">
        <v>5</v>
      </c>
      <c r="B40" s="185" t="str">
        <f t="array" ref="B40">IFERROR(INDEX($B$8:$B$32,SMALL(IF($AC$8:$AC$32="Yes",ROW($B$8:$B$32)-ROW($B$8)+1),ROWS(B$8:B12))),"")</f>
        <v/>
      </c>
      <c r="C40" s="24"/>
      <c r="D40" s="191"/>
      <c r="E40" s="24"/>
      <c r="F40" s="24"/>
      <c r="G40" s="24"/>
      <c r="H40" s="24"/>
      <c r="I40" s="24"/>
      <c r="J40" s="24"/>
      <c r="K40" s="24"/>
      <c r="L40" s="24"/>
      <c r="M40" s="24"/>
      <c r="N40" s="24"/>
      <c r="O40" s="24"/>
      <c r="P40" s="24"/>
      <c r="Q40" s="24"/>
      <c r="R40" s="24"/>
      <c r="S40" s="118"/>
    </row>
    <row r="41" spans="1:19" x14ac:dyDescent="0.3">
      <c r="A41" s="193">
        <v>6</v>
      </c>
      <c r="B41" s="185" t="str">
        <f t="array" ref="B41">IFERROR(INDEX($B$8:$B$32,SMALL(IF($AC$8:$AC$32="Yes",ROW($B$8:$B$32)-ROW($B$8)+1),ROWS(B$8:B13))),"")</f>
        <v/>
      </c>
      <c r="C41" s="24"/>
      <c r="D41" s="191"/>
      <c r="E41" s="24"/>
      <c r="F41" s="24"/>
      <c r="G41" s="24"/>
      <c r="H41" s="24"/>
      <c r="I41" s="24"/>
      <c r="J41" s="24"/>
      <c r="K41" s="24"/>
      <c r="L41" s="24"/>
      <c r="M41" s="24"/>
      <c r="N41" s="24"/>
      <c r="O41" s="24"/>
      <c r="P41" s="24"/>
      <c r="Q41" s="24"/>
      <c r="R41" s="24"/>
      <c r="S41" s="118"/>
    </row>
    <row r="42" spans="1:19" x14ac:dyDescent="0.3">
      <c r="A42" s="193">
        <v>7</v>
      </c>
      <c r="B42" s="185" t="str">
        <f t="array" ref="B42">IFERROR(INDEX($B$8:$B$32,SMALL(IF($AC$8:$AC$32="Yes",ROW($B$8:$B$32)-ROW($B$8)+1),ROWS(B$8:B14))),"")</f>
        <v/>
      </c>
      <c r="C42" s="24"/>
      <c r="D42" s="191"/>
      <c r="E42" s="24"/>
      <c r="F42" s="24"/>
      <c r="G42" s="24"/>
      <c r="H42" s="24"/>
      <c r="I42" s="24"/>
      <c r="J42" s="24"/>
      <c r="K42" s="24"/>
      <c r="L42" s="24"/>
      <c r="M42" s="24"/>
      <c r="N42" s="24"/>
      <c r="O42" s="24"/>
      <c r="P42" s="24"/>
      <c r="Q42" s="24"/>
      <c r="R42" s="24"/>
      <c r="S42" s="118"/>
    </row>
    <row r="43" spans="1:19" x14ac:dyDescent="0.3">
      <c r="A43" s="193">
        <v>8</v>
      </c>
      <c r="B43" s="185" t="str">
        <f t="array" ref="B43">IFERROR(INDEX($B$8:$B$32,SMALL(IF($AC$8:$AC$32="Yes",ROW($B$8:$B$32)-ROW($B$8)+1),ROWS(B$8:B15))),"")</f>
        <v/>
      </c>
      <c r="C43" s="24"/>
      <c r="D43" s="191"/>
      <c r="E43" s="24"/>
      <c r="F43" s="24"/>
      <c r="G43" s="24"/>
      <c r="H43" s="24"/>
      <c r="I43" s="24"/>
      <c r="J43" s="24"/>
      <c r="K43" s="24"/>
      <c r="L43" s="24"/>
      <c r="M43" s="24"/>
      <c r="N43" s="24"/>
      <c r="O43" s="24"/>
      <c r="P43" s="24"/>
      <c r="Q43" s="24"/>
      <c r="R43" s="24"/>
      <c r="S43" s="118"/>
    </row>
    <row r="44" spans="1:19" x14ac:dyDescent="0.3">
      <c r="A44" s="193">
        <v>9</v>
      </c>
      <c r="B44" s="185" t="str">
        <f t="array" ref="B44">IFERROR(INDEX($B$8:$B$32,SMALL(IF($AC$8:$AC$32="Yes",ROW($B$8:$B$32)-ROW($B$8)+1),ROWS(B$8:B16))),"")</f>
        <v/>
      </c>
      <c r="C44" s="24"/>
      <c r="D44" s="191"/>
      <c r="E44" s="24"/>
      <c r="F44" s="24"/>
      <c r="G44" s="24"/>
      <c r="H44" s="24"/>
      <c r="I44" s="24"/>
      <c r="J44" s="24"/>
      <c r="K44" s="24"/>
      <c r="L44" s="24"/>
      <c r="M44" s="24"/>
      <c r="N44" s="24"/>
      <c r="O44" s="24"/>
      <c r="P44" s="24"/>
      <c r="Q44" s="24"/>
      <c r="R44" s="24"/>
      <c r="S44" s="118"/>
    </row>
    <row r="45" spans="1:19" x14ac:dyDescent="0.3">
      <c r="A45" s="193">
        <v>10</v>
      </c>
      <c r="B45" s="185" t="str">
        <f t="array" ref="B45">IFERROR(INDEX($B$8:$B$32,SMALL(IF($AC$8:$AC$32="Yes",ROW($B$8:$B$32)-ROW($B$8)+1),ROWS(B$8:B17))),"")</f>
        <v/>
      </c>
      <c r="C45" s="24"/>
      <c r="D45" s="191"/>
      <c r="E45" s="24"/>
      <c r="F45" s="24"/>
      <c r="G45" s="24"/>
      <c r="H45" s="24"/>
      <c r="I45" s="24"/>
      <c r="J45" s="24"/>
      <c r="K45" s="24"/>
      <c r="L45" s="24"/>
      <c r="M45" s="24"/>
      <c r="N45" s="24"/>
      <c r="O45" s="24"/>
      <c r="P45" s="24"/>
      <c r="Q45" s="24"/>
      <c r="R45" s="24"/>
      <c r="S45" s="118"/>
    </row>
    <row r="46" spans="1:19" x14ac:dyDescent="0.3">
      <c r="A46" s="193">
        <v>11</v>
      </c>
      <c r="B46" s="185" t="str">
        <f t="array" ref="B46">IFERROR(INDEX($B$8:$B$32,SMALL(IF($AC$8:$AC$32="Yes",ROW($B$8:$B$32)-ROW($B$8)+1),ROWS(B$8:B18))),"")</f>
        <v/>
      </c>
      <c r="C46" s="24"/>
      <c r="D46" s="191"/>
      <c r="E46" s="24"/>
      <c r="F46" s="24"/>
      <c r="G46" s="24"/>
      <c r="H46" s="24"/>
      <c r="I46" s="24"/>
      <c r="J46" s="24"/>
      <c r="K46" s="24"/>
      <c r="L46" s="24"/>
      <c r="M46" s="24"/>
      <c r="N46" s="24"/>
      <c r="O46" s="24"/>
      <c r="P46" s="24"/>
      <c r="Q46" s="24"/>
      <c r="R46" s="24"/>
      <c r="S46" s="118"/>
    </row>
    <row r="47" spans="1:19" x14ac:dyDescent="0.3">
      <c r="A47" s="193">
        <v>12</v>
      </c>
      <c r="B47" s="185" t="str">
        <f t="array" ref="B47">IFERROR(INDEX($B$8:$B$32,SMALL(IF($AC$8:$AC$32="Yes",ROW($B$8:$B$32)-ROW($B$8)+1),ROWS(B$8:B19))),"")</f>
        <v/>
      </c>
      <c r="C47" s="24"/>
      <c r="D47" s="191"/>
      <c r="E47" s="24"/>
      <c r="F47" s="24"/>
      <c r="G47" s="24"/>
      <c r="H47" s="24"/>
      <c r="I47" s="24"/>
      <c r="J47" s="24"/>
      <c r="K47" s="24"/>
      <c r="L47" s="24"/>
      <c r="M47" s="24"/>
      <c r="N47" s="24"/>
      <c r="O47" s="24"/>
      <c r="P47" s="24"/>
      <c r="Q47" s="24"/>
      <c r="R47" s="24"/>
      <c r="S47" s="118"/>
    </row>
    <row r="48" spans="1:19" x14ac:dyDescent="0.3">
      <c r="A48" s="193">
        <v>13</v>
      </c>
      <c r="B48" s="185" t="str">
        <f t="array" ref="B48">IFERROR(INDEX($B$8:$B$32,SMALL(IF($AC$8:$AC$32="Yes",ROW($B$8:$B$32)-ROW($B$8)+1),ROWS(B$8:B20))),"")</f>
        <v/>
      </c>
      <c r="C48" s="24"/>
      <c r="D48" s="191"/>
      <c r="E48" s="24"/>
      <c r="F48" s="24"/>
      <c r="G48" s="24"/>
      <c r="H48" s="24"/>
      <c r="I48" s="24"/>
      <c r="J48" s="24"/>
      <c r="K48" s="24"/>
      <c r="L48" s="24"/>
      <c r="M48" s="24"/>
      <c r="N48" s="24"/>
      <c r="O48" s="24"/>
      <c r="P48" s="24"/>
      <c r="Q48" s="24"/>
      <c r="R48" s="24"/>
      <c r="S48" s="118"/>
    </row>
    <row r="49" spans="1:27" x14ac:dyDescent="0.3">
      <c r="A49" s="193">
        <v>14</v>
      </c>
      <c r="B49" s="185" t="str">
        <f t="array" ref="B49">IFERROR(INDEX($B$8:$B$32,SMALL(IF($AC$8:$AC$32="Yes",ROW($B$8:$B$32)-ROW($B$8)+1),ROWS(B$8:B21))),"")</f>
        <v/>
      </c>
      <c r="C49" s="24"/>
      <c r="D49" s="191"/>
      <c r="E49" s="24"/>
      <c r="F49" s="24"/>
      <c r="G49" s="24"/>
      <c r="H49" s="24"/>
      <c r="I49" s="24"/>
      <c r="J49" s="24"/>
      <c r="K49" s="24"/>
      <c r="L49" s="24"/>
      <c r="M49" s="24"/>
      <c r="N49" s="24"/>
      <c r="O49" s="24"/>
      <c r="P49" s="24"/>
      <c r="Q49" s="24"/>
      <c r="R49" s="24"/>
      <c r="S49" s="118"/>
    </row>
    <row r="50" spans="1:27" x14ac:dyDescent="0.3">
      <c r="A50" s="193">
        <v>15</v>
      </c>
      <c r="B50" s="185" t="str">
        <f t="array" ref="B50">IFERROR(INDEX($B$8:$B$32,SMALL(IF($AC$8:$AC$32="Yes",ROW($B$8:$B$32)-ROW($B$8)+1),ROWS(B$8:B22))),"")</f>
        <v/>
      </c>
      <c r="C50" s="24"/>
      <c r="D50" s="191"/>
      <c r="E50" s="24"/>
      <c r="F50" s="24"/>
      <c r="G50" s="24"/>
      <c r="H50" s="24"/>
      <c r="I50" s="24"/>
      <c r="J50" s="24"/>
      <c r="K50" s="24"/>
      <c r="L50" s="24"/>
      <c r="M50" s="24"/>
      <c r="N50" s="24"/>
      <c r="O50" s="24"/>
      <c r="P50" s="24"/>
      <c r="Q50" s="24"/>
      <c r="R50" s="24"/>
      <c r="S50" s="118"/>
    </row>
    <row r="51" spans="1:27" x14ac:dyDescent="0.3">
      <c r="A51" s="193">
        <v>16</v>
      </c>
      <c r="B51" s="185" t="str">
        <f t="array" ref="B51">IFERROR(INDEX($B$8:$B$32,SMALL(IF($AC$8:$AC$32="Yes",ROW($B$8:$B$32)-ROW($B$8)+1),ROWS(B$8:B23))),"")</f>
        <v/>
      </c>
      <c r="C51" s="24"/>
      <c r="D51" s="191"/>
      <c r="E51" s="24"/>
      <c r="F51" s="24"/>
      <c r="G51" s="24"/>
      <c r="H51" s="24"/>
      <c r="I51" s="24"/>
      <c r="J51" s="24"/>
      <c r="K51" s="24"/>
      <c r="L51" s="24"/>
      <c r="M51" s="24"/>
      <c r="N51" s="24"/>
      <c r="O51" s="24"/>
      <c r="P51" s="24"/>
      <c r="Q51" s="24"/>
      <c r="R51" s="24"/>
      <c r="S51" s="118"/>
    </row>
    <row r="52" spans="1:27" x14ac:dyDescent="0.3">
      <c r="A52" s="193">
        <v>17</v>
      </c>
      <c r="B52" s="185" t="str">
        <f t="array" ref="B52">IFERROR(INDEX($B$8:$B$32,SMALL(IF($AC$8:$AC$32="Yes",ROW($B$8:$B$32)-ROW($B$8)+1),ROWS(B$8:B24))),"")</f>
        <v/>
      </c>
      <c r="C52" s="24"/>
      <c r="D52" s="191"/>
      <c r="E52" s="24"/>
      <c r="F52" s="24"/>
      <c r="G52" s="24"/>
      <c r="H52" s="24"/>
      <c r="I52" s="24"/>
      <c r="J52" s="24"/>
      <c r="K52" s="24"/>
      <c r="L52" s="24"/>
      <c r="M52" s="24"/>
      <c r="N52" s="24"/>
      <c r="O52" s="24"/>
      <c r="P52" s="24"/>
      <c r="Q52" s="24"/>
      <c r="R52" s="24"/>
      <c r="S52" s="118"/>
    </row>
    <row r="53" spans="1:27" x14ac:dyDescent="0.3">
      <c r="A53" s="193">
        <v>18</v>
      </c>
      <c r="B53" s="185" t="str">
        <f t="array" ref="B53">IFERROR(INDEX($B$8:$B$32,SMALL(IF($AC$8:$AC$32="Yes",ROW($B$8:$B$32)-ROW($B$8)+1),ROWS(B$8:B25))),"")</f>
        <v/>
      </c>
      <c r="C53" s="24"/>
      <c r="D53" s="191"/>
      <c r="E53" s="24"/>
      <c r="F53" s="24"/>
      <c r="G53" s="24"/>
      <c r="H53" s="24"/>
      <c r="I53" s="24"/>
      <c r="J53" s="24"/>
      <c r="K53" s="24"/>
      <c r="L53" s="24"/>
      <c r="M53" s="24"/>
      <c r="N53" s="24"/>
      <c r="O53" s="24"/>
      <c r="P53" s="24"/>
      <c r="Q53" s="24"/>
      <c r="R53" s="24"/>
      <c r="S53" s="118"/>
    </row>
    <row r="54" spans="1:27" x14ac:dyDescent="0.3">
      <c r="A54" s="193">
        <v>19</v>
      </c>
      <c r="B54" s="185" t="str">
        <f t="array" ref="B54">IFERROR(INDEX($B$8:$B$32,SMALL(IF($AC$8:$AC$32="Yes",ROW($B$8:$B$32)-ROW($B$8)+1),ROWS(B$8:B26))),"")</f>
        <v/>
      </c>
      <c r="C54" s="24"/>
      <c r="D54" s="191"/>
      <c r="E54" s="24"/>
      <c r="F54" s="24"/>
      <c r="G54" s="24"/>
      <c r="H54" s="24"/>
      <c r="I54" s="24"/>
      <c r="J54" s="24"/>
      <c r="K54" s="24"/>
      <c r="L54" s="24"/>
      <c r="M54" s="24"/>
      <c r="N54" s="24"/>
      <c r="O54" s="24"/>
      <c r="P54" s="24"/>
      <c r="Q54" s="24"/>
      <c r="R54" s="24"/>
      <c r="S54" s="118"/>
    </row>
    <row r="55" spans="1:27" x14ac:dyDescent="0.3">
      <c r="A55" s="193">
        <v>20</v>
      </c>
      <c r="B55" s="185" t="str">
        <f t="array" ref="B55">IFERROR(INDEX($B$8:$B$32,SMALL(IF($AC$8:$AC$32="Yes",ROW($B$8:$B$32)-ROW($B$8)+1),ROWS(B$8:B27))),"")</f>
        <v/>
      </c>
      <c r="C55" s="24"/>
      <c r="D55" s="191"/>
      <c r="E55" s="24"/>
      <c r="F55" s="24"/>
      <c r="G55" s="24"/>
      <c r="H55" s="24"/>
      <c r="I55" s="24"/>
      <c r="J55" s="24"/>
      <c r="K55" s="24"/>
      <c r="L55" s="24"/>
      <c r="M55" s="24"/>
      <c r="N55" s="24"/>
      <c r="O55" s="24"/>
      <c r="P55" s="24"/>
      <c r="Q55" s="24"/>
      <c r="R55" s="24"/>
      <c r="S55" s="118"/>
    </row>
    <row r="56" spans="1:27" x14ac:dyDescent="0.3">
      <c r="A56" s="193">
        <v>21</v>
      </c>
      <c r="B56" s="185" t="str">
        <f t="array" ref="B56">IFERROR(INDEX($B$8:$B$32,SMALL(IF($AC$8:$AC$32="Yes",ROW($B$8:$B$32)-ROW($B$8)+1),ROWS(B$8:B28))),"")</f>
        <v/>
      </c>
      <c r="C56" s="24"/>
      <c r="D56" s="191"/>
      <c r="E56" s="24"/>
      <c r="F56" s="24"/>
      <c r="G56" s="24"/>
      <c r="H56" s="24"/>
      <c r="I56" s="24"/>
      <c r="J56" s="24"/>
      <c r="K56" s="24"/>
      <c r="L56" s="24"/>
      <c r="M56" s="24"/>
      <c r="N56" s="24"/>
      <c r="O56" s="24"/>
      <c r="P56" s="24"/>
      <c r="Q56" s="24"/>
      <c r="R56" s="24"/>
      <c r="S56" s="118"/>
    </row>
    <row r="57" spans="1:27" x14ac:dyDescent="0.3">
      <c r="A57" s="193">
        <v>22</v>
      </c>
      <c r="B57" s="185" t="str">
        <f t="array" ref="B57">IFERROR(INDEX($B$8:$B$32,SMALL(IF($AC$8:$AC$32="Yes",ROW($B$8:$B$32)-ROW($B$8)+1),ROWS(B$8:B29))),"")</f>
        <v/>
      </c>
      <c r="C57" s="24"/>
      <c r="D57" s="191"/>
      <c r="E57" s="24"/>
      <c r="F57" s="24"/>
      <c r="G57" s="24"/>
      <c r="H57" s="24"/>
      <c r="I57" s="24"/>
      <c r="J57" s="24"/>
      <c r="K57" s="24"/>
      <c r="L57" s="24"/>
      <c r="M57" s="24"/>
      <c r="N57" s="24"/>
      <c r="O57" s="24"/>
      <c r="P57" s="24"/>
      <c r="Q57" s="24"/>
      <c r="R57" s="24"/>
      <c r="S57" s="118"/>
    </row>
    <row r="58" spans="1:27" x14ac:dyDescent="0.3">
      <c r="A58" s="193">
        <v>23</v>
      </c>
      <c r="B58" s="185" t="str">
        <f t="array" ref="B58">IFERROR(INDEX($B$8:$B$32,SMALL(IF($AC$8:$AC$32="Yes",ROW($B$8:$B$32)-ROW($B$8)+1),ROWS(B$8:B30))),"")</f>
        <v/>
      </c>
      <c r="C58" s="24"/>
      <c r="D58" s="191"/>
      <c r="E58" s="24"/>
      <c r="F58" s="24"/>
      <c r="G58" s="24"/>
      <c r="H58" s="24"/>
      <c r="I58" s="24"/>
      <c r="J58" s="24"/>
      <c r="K58" s="24"/>
      <c r="L58" s="24"/>
      <c r="M58" s="24"/>
      <c r="N58" s="24"/>
      <c r="O58" s="24"/>
      <c r="P58" s="24"/>
      <c r="Q58" s="24"/>
      <c r="R58" s="24"/>
      <c r="S58" s="118"/>
    </row>
    <row r="59" spans="1:27" x14ac:dyDescent="0.3">
      <c r="A59" s="193">
        <v>24</v>
      </c>
      <c r="B59" s="185" t="str">
        <f t="array" ref="B59">IFERROR(INDEX($B$8:$B$32,SMALL(IF($AC$8:$AC$32="Yes",ROW($B$8:$B$32)-ROW($B$8)+1),ROWS(B$8:B31))),"")</f>
        <v/>
      </c>
      <c r="C59" s="24"/>
      <c r="D59" s="191"/>
      <c r="E59" s="24"/>
      <c r="F59" s="24"/>
      <c r="G59" s="24"/>
      <c r="H59" s="24"/>
      <c r="I59" s="24"/>
      <c r="J59" s="24"/>
      <c r="K59" s="24"/>
      <c r="L59" s="24"/>
      <c r="M59" s="24"/>
      <c r="N59" s="24"/>
      <c r="O59" s="24"/>
      <c r="P59" s="24"/>
      <c r="Q59" s="24"/>
      <c r="R59" s="24"/>
      <c r="S59" s="118"/>
    </row>
    <row r="60" spans="1:27" x14ac:dyDescent="0.3">
      <c r="A60" s="193">
        <v>25</v>
      </c>
      <c r="B60" s="185" t="str">
        <f t="array" ref="B60">IFERROR(INDEX($B$8:$B$32,SMALL(IF($AC$8:$AC$32="Yes",ROW($B$8:$B$32)-ROW($B$8)+1),ROWS(B$8:B32))),"")</f>
        <v/>
      </c>
      <c r="C60" s="24"/>
      <c r="D60" s="191"/>
      <c r="E60" s="24"/>
      <c r="F60" s="24"/>
      <c r="G60" s="24"/>
      <c r="H60" s="24"/>
      <c r="I60" s="24"/>
      <c r="J60" s="24"/>
      <c r="K60" s="24"/>
      <c r="L60" s="24"/>
      <c r="M60" s="24"/>
      <c r="N60" s="24"/>
      <c r="O60" s="24"/>
      <c r="P60" s="24"/>
      <c r="Q60" s="24"/>
      <c r="R60" s="24"/>
      <c r="S60" s="118"/>
    </row>
    <row r="62" spans="1:27" x14ac:dyDescent="0.3">
      <c r="B62" s="83" t="s">
        <v>4563</v>
      </c>
    </row>
    <row r="63" spans="1:27" ht="14.4" customHeight="1" x14ac:dyDescent="0.3">
      <c r="B63" s="246" t="s">
        <v>173</v>
      </c>
      <c r="C63" s="246" t="s">
        <v>4589</v>
      </c>
      <c r="D63" s="251" t="s">
        <v>4283</v>
      </c>
      <c r="E63" s="253"/>
      <c r="F63" s="262" t="s">
        <v>4285</v>
      </c>
      <c r="G63" s="262"/>
      <c r="H63" s="262"/>
      <c r="I63" s="262"/>
      <c r="J63" s="262"/>
      <c r="K63" s="262"/>
      <c r="L63" s="262"/>
      <c r="M63" s="262"/>
      <c r="N63" s="262"/>
      <c r="O63" s="262"/>
      <c r="P63" s="251" t="s">
        <v>4289</v>
      </c>
      <c r="Q63" s="252"/>
      <c r="R63" s="252"/>
      <c r="S63" s="252"/>
      <c r="T63" s="252"/>
      <c r="U63" s="252"/>
      <c r="V63" s="252"/>
      <c r="W63" s="252"/>
      <c r="X63" s="252"/>
      <c r="Y63" s="253"/>
    </row>
    <row r="64" spans="1:27" ht="57" customHeight="1" x14ac:dyDescent="0.3">
      <c r="B64" s="247"/>
      <c r="C64" s="247"/>
      <c r="D64" s="56"/>
      <c r="E64" s="56" t="s">
        <v>187</v>
      </c>
      <c r="F64" s="135" t="s">
        <v>4586</v>
      </c>
      <c r="G64" s="135" t="s">
        <v>4587</v>
      </c>
      <c r="H64" s="135" t="s">
        <v>4286</v>
      </c>
      <c r="I64" s="135" t="s">
        <v>4147</v>
      </c>
      <c r="J64" s="56" t="s">
        <v>4288</v>
      </c>
      <c r="K64" s="56" t="s">
        <v>4287</v>
      </c>
      <c r="L64" s="56" t="s">
        <v>4333</v>
      </c>
      <c r="M64" s="56" t="s">
        <v>4313</v>
      </c>
      <c r="N64" s="56" t="s">
        <v>4312</v>
      </c>
      <c r="O64" s="56" t="s">
        <v>4588</v>
      </c>
      <c r="P64" s="135" t="s">
        <v>4586</v>
      </c>
      <c r="Q64" s="135" t="s">
        <v>4587</v>
      </c>
      <c r="R64" s="135" t="s">
        <v>4286</v>
      </c>
      <c r="S64" s="135" t="s">
        <v>4147</v>
      </c>
      <c r="T64" s="56" t="s">
        <v>4288</v>
      </c>
      <c r="U64" s="56" t="s">
        <v>4287</v>
      </c>
      <c r="V64" s="56" t="s">
        <v>4333</v>
      </c>
      <c r="W64" s="56" t="s">
        <v>4313</v>
      </c>
      <c r="X64" s="56" t="s">
        <v>4312</v>
      </c>
      <c r="Y64" s="56" t="s">
        <v>4588</v>
      </c>
      <c r="Z64" s="190" t="s">
        <v>4788</v>
      </c>
      <c r="AA64" s="190" t="s">
        <v>4798</v>
      </c>
    </row>
    <row r="65" spans="1:27" x14ac:dyDescent="0.3">
      <c r="A65" s="193">
        <v>1</v>
      </c>
      <c r="B65" s="186" t="str">
        <f t="array" ref="B65">IFERROR(INDEX($B$8:$B$32, MATCH(0,IF(ISBLANK($B$8:$B$32),1,COUNTIF($B$64:B64, $B$8:$B$32)), 0)),"")</f>
        <v/>
      </c>
      <c r="C65" s="24"/>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row>
    <row r="66" spans="1:27" x14ac:dyDescent="0.3">
      <c r="A66" s="193">
        <v>2</v>
      </c>
      <c r="B66" s="186" t="str">
        <f t="array" ref="B66">IFERROR(INDEX($B$8:$B$32, MATCH(0,IF(ISBLANK($B$8:$B$32),1,COUNTIF($B$64:B65, $B$8:$B$32)), 0)),"")</f>
        <v/>
      </c>
      <c r="C66" s="24"/>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row>
    <row r="67" spans="1:27" x14ac:dyDescent="0.3">
      <c r="A67" s="193">
        <v>3</v>
      </c>
      <c r="B67" s="186" t="str">
        <f t="array" ref="B67">IFERROR(INDEX($B$8:$B$32, MATCH(0,IF(ISBLANK($B$8:$B$32),1,COUNTIF($B$64:B66, $B$8:$B$32)), 0)),"")</f>
        <v/>
      </c>
      <c r="C67" s="24"/>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row>
    <row r="68" spans="1:27" x14ac:dyDescent="0.3">
      <c r="A68" s="193">
        <v>4</v>
      </c>
      <c r="B68" s="186" t="str">
        <f t="array" ref="B68">IFERROR(INDEX($B$8:$B$32, MATCH(0,IF(ISBLANK($B$8:$B$32),1,COUNTIF($B$64:B67, $B$8:$B$32)), 0)),"")</f>
        <v/>
      </c>
      <c r="C68" s="24"/>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row>
    <row r="69" spans="1:27" x14ac:dyDescent="0.3">
      <c r="A69" s="193">
        <v>5</v>
      </c>
      <c r="B69" s="186" t="str">
        <f t="array" ref="B69">IFERROR(INDEX($B$8:$B$32, MATCH(0,IF(ISBLANK($B$8:$B$32),1,COUNTIF($B$64:B68, $B$8:$B$32)), 0)),"")</f>
        <v/>
      </c>
      <c r="C69" s="24"/>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row>
    <row r="70" spans="1:27" x14ac:dyDescent="0.3">
      <c r="A70" s="193">
        <v>6</v>
      </c>
      <c r="B70" s="186" t="str">
        <f t="array" ref="B70">IFERROR(INDEX($B$8:$B$32, MATCH(0,IF(ISBLANK($B$8:$B$32),1,COUNTIF($B$64:B69, $B$8:$B$32)), 0)),"")</f>
        <v/>
      </c>
      <c r="C70" s="24"/>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row>
    <row r="71" spans="1:27" x14ac:dyDescent="0.3">
      <c r="A71" s="193">
        <v>7</v>
      </c>
      <c r="B71" s="186" t="str">
        <f t="array" ref="B71">IFERROR(INDEX($B$8:$B$32, MATCH(0,IF(ISBLANK($B$8:$B$32),1,COUNTIF($B$64:B70, $B$8:$B$32)), 0)),"")</f>
        <v/>
      </c>
      <c r="C71" s="24"/>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row>
    <row r="72" spans="1:27" x14ac:dyDescent="0.3">
      <c r="A72" s="193">
        <v>8</v>
      </c>
      <c r="B72" s="186" t="str">
        <f t="array" ref="B72">IFERROR(INDEX($B$8:$B$32, MATCH(0,IF(ISBLANK($B$8:$B$32),1,COUNTIF($B$64:B71, $B$8:$B$32)), 0)),"")</f>
        <v/>
      </c>
      <c r="C72" s="24"/>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row>
    <row r="73" spans="1:27" x14ac:dyDescent="0.3">
      <c r="A73" s="193">
        <v>9</v>
      </c>
      <c r="B73" s="186" t="str">
        <f t="array" ref="B73">IFERROR(INDEX($B$8:$B$32, MATCH(0,IF(ISBLANK($B$8:$B$32),1,COUNTIF($B$64:B72, $B$8:$B$32)), 0)),"")</f>
        <v/>
      </c>
      <c r="C73" s="24"/>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row>
    <row r="74" spans="1:27" x14ac:dyDescent="0.3">
      <c r="A74" s="193">
        <v>10</v>
      </c>
      <c r="B74" s="186" t="str">
        <f t="array" ref="B74">IFERROR(INDEX($B$8:$B$32, MATCH(0,IF(ISBLANK($B$8:$B$32),1,COUNTIF($B$64:B73, $B$8:$B$32)), 0)),"")</f>
        <v/>
      </c>
      <c r="C74" s="24"/>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row>
    <row r="75" spans="1:27" x14ac:dyDescent="0.3">
      <c r="A75" s="193">
        <v>11</v>
      </c>
      <c r="B75" s="186" t="str">
        <f t="array" ref="B75">IFERROR(INDEX($B$8:$B$32, MATCH(0,IF(ISBLANK($B$8:$B$32),1,COUNTIF($B$64:B74, $B$8:$B$32)), 0)),"")</f>
        <v/>
      </c>
      <c r="C75" s="24"/>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row>
    <row r="76" spans="1:27" x14ac:dyDescent="0.3">
      <c r="A76" s="193">
        <v>12</v>
      </c>
      <c r="B76" s="186" t="str">
        <f t="array" ref="B76">IFERROR(INDEX($B$8:$B$32, MATCH(0,IF(ISBLANK($B$8:$B$32),1,COUNTIF($B$64:B75, $B$8:$B$32)), 0)),"")</f>
        <v/>
      </c>
      <c r="C76" s="24"/>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row>
    <row r="77" spans="1:27" x14ac:dyDescent="0.3">
      <c r="A77" s="193">
        <v>13</v>
      </c>
      <c r="B77" s="186" t="str">
        <f t="array" ref="B77">IFERROR(INDEX($B$8:$B$32, MATCH(0,IF(ISBLANK($B$8:$B$32),1,COUNTIF($B$64:B76, $B$8:$B$32)), 0)),"")</f>
        <v/>
      </c>
      <c r="C77" s="24"/>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row>
    <row r="78" spans="1:27" x14ac:dyDescent="0.3">
      <c r="A78" s="193">
        <v>14</v>
      </c>
      <c r="B78" s="186" t="str">
        <f t="array" ref="B78">IFERROR(INDEX($B$8:$B$32, MATCH(0,IF(ISBLANK($B$8:$B$32),1,COUNTIF($B$64:B77, $B$8:$B$32)), 0)),"")</f>
        <v/>
      </c>
      <c r="C78" s="24"/>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row>
    <row r="79" spans="1:27" x14ac:dyDescent="0.3">
      <c r="A79" s="193">
        <v>15</v>
      </c>
      <c r="B79" s="186" t="str">
        <f t="array" ref="B79">IFERROR(INDEX($B$8:$B$32, MATCH(0,IF(ISBLANK($B$8:$B$32),1,COUNTIF($B$64:B78, $B$8:$B$32)), 0)),"")</f>
        <v/>
      </c>
      <c r="C79" s="24"/>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row>
    <row r="80" spans="1:27" x14ac:dyDescent="0.3">
      <c r="A80" s="193">
        <v>16</v>
      </c>
      <c r="B80" s="186" t="str">
        <f t="array" ref="B80">IFERROR(INDEX($B$8:$B$32, MATCH(0,IF(ISBLANK($B$8:$B$32),1,COUNTIF($B$64:B79, $B$8:$B$32)), 0)),"")</f>
        <v/>
      </c>
      <c r="C80" s="24"/>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row>
    <row r="81" spans="1:27" x14ac:dyDescent="0.3">
      <c r="A81" s="193">
        <v>17</v>
      </c>
      <c r="B81" s="186" t="str">
        <f t="array" ref="B81">IFERROR(INDEX($B$8:$B$32, MATCH(0,IF(ISBLANK($B$8:$B$32),1,COUNTIF($B$64:B80, $B$8:$B$32)), 0)),"")</f>
        <v/>
      </c>
      <c r="C81" s="24"/>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row>
    <row r="82" spans="1:27" x14ac:dyDescent="0.3">
      <c r="A82" s="193">
        <v>18</v>
      </c>
      <c r="B82" s="186" t="str">
        <f t="array" ref="B82">IFERROR(INDEX($B$8:$B$32, MATCH(0,IF(ISBLANK($B$8:$B$32),1,COUNTIF($B$64:B81, $B$8:$B$32)), 0)),"")</f>
        <v/>
      </c>
      <c r="C82" s="24"/>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row>
    <row r="83" spans="1:27" x14ac:dyDescent="0.3">
      <c r="A83" s="193">
        <v>19</v>
      </c>
      <c r="B83" s="186" t="str">
        <f t="array" ref="B83">IFERROR(INDEX($B$8:$B$32, MATCH(0,IF(ISBLANK($B$8:$B$32),1,COUNTIF($B$64:B82, $B$8:$B$32)), 0)),"")</f>
        <v/>
      </c>
      <c r="C83" s="24"/>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row>
    <row r="84" spans="1:27" x14ac:dyDescent="0.3">
      <c r="A84" s="193">
        <v>20</v>
      </c>
      <c r="B84" s="186" t="str">
        <f t="array" ref="B84">IFERROR(INDEX($B$8:$B$32, MATCH(0,IF(ISBLANK($B$8:$B$32),1,COUNTIF($B$64:B83, $B$8:$B$32)), 0)),"")</f>
        <v/>
      </c>
      <c r="C84" s="24"/>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row>
    <row r="85" spans="1:27" x14ac:dyDescent="0.3">
      <c r="A85" s="193">
        <v>21</v>
      </c>
      <c r="B85" s="186" t="str">
        <f t="array" ref="B85">IFERROR(INDEX($B$8:$B$32, MATCH(0,IF(ISBLANK($B$8:$B$32),1,COUNTIF($B$64:B84, $B$8:$B$32)), 0)),"")</f>
        <v/>
      </c>
      <c r="C85" s="24"/>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row>
    <row r="86" spans="1:27" x14ac:dyDescent="0.3">
      <c r="A86" s="193">
        <v>22</v>
      </c>
      <c r="B86" s="186" t="str">
        <f t="array" ref="B86">IFERROR(INDEX($B$8:$B$32, MATCH(0,IF(ISBLANK($B$8:$B$32),1,COUNTIF($B$64:B85, $B$8:$B$32)), 0)),"")</f>
        <v/>
      </c>
      <c r="C86" s="24"/>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row>
    <row r="87" spans="1:27" x14ac:dyDescent="0.3">
      <c r="A87" s="193">
        <v>23</v>
      </c>
      <c r="B87" s="186" t="str">
        <f t="array" ref="B87">IFERROR(INDEX($B$8:$B$32, MATCH(0,IF(ISBLANK($B$8:$B$32),1,COUNTIF($B$64:B86, $B$8:$B$32)), 0)),"")</f>
        <v/>
      </c>
      <c r="C87" s="24"/>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row>
    <row r="88" spans="1:27" x14ac:dyDescent="0.3">
      <c r="A88" s="193">
        <v>24</v>
      </c>
      <c r="B88" s="186" t="str">
        <f t="array" ref="B88">IFERROR(INDEX($B$8:$B$32, MATCH(0,IF(ISBLANK($B$8:$B$32),1,COUNTIF($B$64:B87, $B$8:$B$32)), 0)),"")</f>
        <v/>
      </c>
      <c r="C88" s="24"/>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row>
    <row r="89" spans="1:27" x14ac:dyDescent="0.3">
      <c r="A89" s="193">
        <v>25</v>
      </c>
      <c r="B89" s="186" t="str">
        <f t="array" ref="B89">IFERROR(INDEX($B$8:$B$32, MATCH(0,IF(ISBLANK($B$8:$B$32),1,COUNTIF($B$64:B88, $B$8:$B$32)), 0)),"")</f>
        <v/>
      </c>
      <c r="C89" s="24"/>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row>
  </sheetData>
  <sheetProtection password="CA05" sheet="1" objects="1" scenarios="1"/>
  <dataConsolidate/>
  <customSheetViews>
    <customSheetView guid="{77873A0A-440B-4CCC-A4C8-BBE1063693A8}" topLeftCell="V1">
      <selection activeCell="X6" sqref="X6:X7"/>
      <pageMargins left="0.7" right="0.7" top="0.75" bottom="0.75" header="0.3" footer="0.3"/>
    </customSheetView>
  </customSheetViews>
  <mergeCells count="30">
    <mergeCell ref="B63:B64"/>
    <mergeCell ref="Q6:Q7"/>
    <mergeCell ref="M6:M7"/>
    <mergeCell ref="P6:P7"/>
    <mergeCell ref="C63:C64"/>
    <mergeCell ref="D63:E63"/>
    <mergeCell ref="F63:O63"/>
    <mergeCell ref="P63:Y63"/>
    <mergeCell ref="R6:R7"/>
    <mergeCell ref="S6:S7"/>
    <mergeCell ref="W6:X6"/>
    <mergeCell ref="Y6:Z6"/>
    <mergeCell ref="B6:B7"/>
    <mergeCell ref="C6:D6"/>
    <mergeCell ref="E6:E7"/>
    <mergeCell ref="F6:F7"/>
    <mergeCell ref="AC6:AC7"/>
    <mergeCell ref="T6:T7"/>
    <mergeCell ref="U6:U7"/>
    <mergeCell ref="V6:V7"/>
    <mergeCell ref="AA6:AA7"/>
    <mergeCell ref="AB6:AB7"/>
    <mergeCell ref="O6:O7"/>
    <mergeCell ref="K6:K7"/>
    <mergeCell ref="L6:L7"/>
    <mergeCell ref="G6:G7"/>
    <mergeCell ref="H6:H7"/>
    <mergeCell ref="I6:I7"/>
    <mergeCell ref="J6:J7"/>
    <mergeCell ref="N6:N7"/>
  </mergeCells>
  <conditionalFormatting sqref="D8:D12">
    <cfRule type="expression" dxfId="98" priority="50">
      <formula>NOT(OR(C8="Other (specify)",C8="Other amine absorber (specify)"))</formula>
    </cfRule>
  </conditionalFormatting>
  <conditionalFormatting sqref="D13:D32">
    <cfRule type="expression" dxfId="97" priority="37">
      <formula>NOT(C13="Other (specify)")</formula>
    </cfRule>
  </conditionalFormatting>
  <conditionalFormatting sqref="X8:X32">
    <cfRule type="expression" dxfId="96" priority="33">
      <formula>NOT(W8="Other (specify)")</formula>
    </cfRule>
  </conditionalFormatting>
  <conditionalFormatting sqref="Z8:Z32">
    <cfRule type="expression" dxfId="95" priority="32">
      <formula>NOT(Y8="Other (specify)")</formula>
    </cfRule>
  </conditionalFormatting>
  <conditionalFormatting sqref="AB8:AB32">
    <cfRule type="expression" dxfId="94" priority="31">
      <formula>NOT(AA8="Yes")</formula>
    </cfRule>
  </conditionalFormatting>
  <conditionalFormatting sqref="F8:F32">
    <cfRule type="expression" dxfId="93" priority="30">
      <formula>NOT(E8="Yes")</formula>
    </cfRule>
  </conditionalFormatting>
  <conditionalFormatting sqref="G8:G32">
    <cfRule type="expression" dxfId="92" priority="29">
      <formula>NOT(E8="Yes")</formula>
    </cfRule>
  </conditionalFormatting>
  <conditionalFormatting sqref="H8:H32">
    <cfRule type="expression" dxfId="91" priority="28">
      <formula>NOT(E8="Yes")</formula>
    </cfRule>
  </conditionalFormatting>
  <conditionalFormatting sqref="I8:I32">
    <cfRule type="expression" dxfId="90" priority="27">
      <formula>NOT(E8="Yes")</formula>
    </cfRule>
  </conditionalFormatting>
  <conditionalFormatting sqref="J8:J32">
    <cfRule type="expression" dxfId="89" priority="26">
      <formula>NOT(E8="Yes")</formula>
    </cfRule>
  </conditionalFormatting>
  <conditionalFormatting sqref="C36:R60">
    <cfRule type="expression" dxfId="88" priority="9">
      <formula>ISNA(INDEX($AC$8:$AC$32,MATCH("Yes",$AC$8:$AC$32,0)))</formula>
    </cfRule>
  </conditionalFormatting>
  <conditionalFormatting sqref="E65:E89">
    <cfRule type="expression" dxfId="87" priority="124">
      <formula>NOT($D65="Other (specify)")</formula>
    </cfRule>
  </conditionalFormatting>
  <conditionalFormatting sqref="D65:Y89">
    <cfRule type="expression" dxfId="86" priority="8">
      <formula>$C65&lt;&gt;"Yes"</formula>
    </cfRule>
  </conditionalFormatting>
  <conditionalFormatting sqref="B8:AC32 B65:Y89 B36:R60">
    <cfRule type="expression" dxfId="85" priority="7">
      <formula>AND(NOT(ISBLANK($C$3)),$C$3=0)</formula>
    </cfRule>
  </conditionalFormatting>
  <conditionalFormatting sqref="Z65:Z89">
    <cfRule type="expression" dxfId="84" priority="6">
      <formula>$C65&lt;&gt;"Yes"</formula>
    </cfRule>
  </conditionalFormatting>
  <conditionalFormatting sqref="Z65:Z89">
    <cfRule type="expression" dxfId="83" priority="5">
      <formula>AND(NOT(ISBLANK($C$3)),$C$3=0)</formula>
    </cfRule>
  </conditionalFormatting>
  <conditionalFormatting sqref="AA65:AA89">
    <cfRule type="expression" dxfId="82" priority="4">
      <formula>OR($C65&lt;&gt;"Yes",$Z65&lt;&gt;"Yes")</formula>
    </cfRule>
  </conditionalFormatting>
  <conditionalFormatting sqref="AA65:AA89">
    <cfRule type="expression" dxfId="81" priority="3">
      <formula>AND(NOT(ISBLANK($C$3)),$C$3=0)</formula>
    </cfRule>
  </conditionalFormatting>
  <conditionalFormatting sqref="S36:S60">
    <cfRule type="expression" dxfId="80" priority="2">
      <formula>ISNA(INDEX($AC$8:$AC$32,MATCH("Yes",$AC$8:$AC$32,0)))</formula>
    </cfRule>
  </conditionalFormatting>
  <conditionalFormatting sqref="S36:S60">
    <cfRule type="expression" dxfId="79" priority="1">
      <formula>AND(NOT(ISBLANK($C$3)),$C$3=0)</formula>
    </cfRule>
  </conditionalFormatting>
  <dataValidations count="44">
    <dataValidation type="whole" allowBlank="1" showInputMessage="1" showErrorMessage="1" errorTitle="Acid gas units" error="This input must be an integer greater than or equal to 0." sqref="C3">
      <formula1>0</formula1>
      <formula2>1000</formula2>
    </dataValidation>
    <dataValidation type="list" allowBlank="1" showInputMessage="1" showErrorMessage="1" sqref="W8:W32">
      <formula1>AGRUPurpose</formula1>
    </dataValidation>
    <dataValidation type="list" allowBlank="1" showInputMessage="1" showErrorMessage="1" sqref="C8:C32">
      <formula1>AGRUType</formula1>
    </dataValidation>
    <dataValidation type="list" allowBlank="1" showInputMessage="1" showErrorMessage="1" sqref="AC8:AC32 AA8:AA32 C65:C89 E8:I32">
      <formula1>YN</formula1>
    </dataValidation>
    <dataValidation type="list" allowBlank="1" showInputMessage="1" showErrorMessage="1" sqref="Y8:Y32">
      <formula1>AGRUDisp</formula1>
    </dataValidation>
    <dataValidation type="decimal" operator="greaterThanOrEqual" allowBlank="1" showInputMessage="1" showErrorMessage="1" errorTitle="Mass ratio" error="This input value must be a numeric value greater than or equal to 0." sqref="N8:P32">
      <formula1>0</formula1>
    </dataValidation>
    <dataValidation type="decimal" operator="greaterThanOrEqual" allowBlank="1" showInputMessage="1" showErrorMessage="1" errorTitle="Volumetric flow rate (scfm)" error="This input value must be a numeric value greater than or equal to 0." sqref="Q8:Q32">
      <formula1>0</formula1>
    </dataValidation>
    <dataValidation type="decimal" allowBlank="1" showInputMessage="1" showErrorMessage="1" errorTitle="H2S Concentration" error="This input is a percentage value between 0-100" promptTitle="Percent" prompt="Note that entering “20” or “0.2” will be entered as 20%. If you need to enter 0.2%, please enter “0.002" sqref="R8:R32">
      <formula1>0</formula1>
      <formula2>1</formula2>
    </dataValidation>
    <dataValidation type="decimal" allowBlank="1" showInputMessage="1" showErrorMessage="1" errorTitle="CO2 Concentration" error="This input is a percentage value between 0-100" promptTitle="Percent" prompt="Note that entering “20” or “0.2” will be entered as 20%. If you need to enter 0.2%, please enter “0.002" sqref="S8:S32">
      <formula1>0</formula1>
      <formula2>1</formula2>
    </dataValidation>
    <dataValidation type="decimal" operator="greaterThanOrEqual" allowBlank="1" showInputMessage="1" showErrorMessage="1" errorTitle="Average flow rate (scfm)" error="This input value must be a numeric value greater than or equal to 0." sqref="T8:T32">
      <formula1>0</formula1>
    </dataValidation>
    <dataValidation type="decimal" operator="greaterThanOrEqual" allowBlank="1" showInputMessage="1" showErrorMessage="1" errorTitle="H2S Emission Rate (lb/hr)" error="This input value must be a numeric value greater than or equal to 0." sqref="E36:E60">
      <formula1>0</formula1>
    </dataValidation>
    <dataValidation type="decimal" operator="greaterThanOrEqual" allowBlank="1" showInputMessage="1" showErrorMessage="1" errorTitle="SO2 Emission Rate (lb/hr)" error="This input value must be a numeric value greater than or equal to 0." sqref="F36:F60">
      <formula1>0</formula1>
    </dataValidation>
    <dataValidation type="decimal" operator="greaterThanOrEqual" allowBlank="1" showInputMessage="1" showErrorMessage="1" errorTitle="CO2 Emission Rate (lb/hr)" error="This input value must be a numeric value greater than or equal to 0." sqref="G36:G60">
      <formula1>0</formula1>
    </dataValidation>
    <dataValidation type="decimal" operator="greaterThanOrEqual" allowBlank="1" showInputMessage="1" showErrorMessage="1" errorTitle="CH4 Emission Rate (lb/hr)" error="This input value must be a numeric value greater than or equal to 0." sqref="H36:H60">
      <formula1>0</formula1>
    </dataValidation>
    <dataValidation type="decimal" operator="greaterThanOrEqual" allowBlank="1" showInputMessage="1" showErrorMessage="1" errorTitle="Ethane Emission Rate (lb/hr)" error="This input value must be a numeric value greater than or equal to 0." sqref="I36:I60">
      <formula1>0</formula1>
    </dataValidation>
    <dataValidation type="decimal" operator="greaterThanOrEqual" allowBlank="1" showInputMessage="1" showErrorMessage="1" errorTitle="VOC Emission Rate (lb/hr)" error="This input value must be a numeric value greater than or equal to 0." sqref="J36:J60">
      <formula1>0</formula1>
    </dataValidation>
    <dataValidation type="decimal" operator="greaterThanOrEqual" allowBlank="1" showInputMessage="1" showErrorMessage="1" errorTitle="SO2 rate (lb/hr)" error="This input value must be a numeric value greater than or equal to 0." sqref="Y65:Y89 O65:O89">
      <formula1>0</formula1>
    </dataValidation>
    <dataValidation type="list" allowBlank="1" showInputMessage="1" showErrorMessage="1" sqref="D65:D89">
      <formula1>DehySoft</formula1>
    </dataValidation>
    <dataValidation type="whole" allowBlank="1" showInputMessage="1" showErrorMessage="1" errorTitle="Hours" error="This input must be an integer between 0 and 8784" sqref="M8:M32">
      <formula1>0</formula1>
      <formula2>8784</formula2>
    </dataValidation>
    <dataValidation type="date" allowBlank="1" showInputMessage="1" showErrorMessage="1" errorTitle="Date" error="Date must be between 1/1/1900 and 12/31/2016.  If operations started prior to 1900, please enter 1/1/1900." sqref="D36:D60">
      <formula1>1</formula1>
      <formula2>42735</formula2>
    </dataValidation>
    <dataValidation operator="greaterThanOrEqual" allowBlank="1" showInputMessage="1" showErrorMessage="1" sqref="AA65:AA89"/>
    <dataValidation type="list" operator="greaterThanOrEqual" allowBlank="1" showInputMessage="1" showErrorMessage="1" sqref="Z65:Z89">
      <formula1>"Yes, No"</formula1>
    </dataValidation>
    <dataValidation type="decimal" operator="greaterThanOrEqual" allowBlank="1" showInputMessage="1" showErrorMessage="1" errorTitle="Circulation Rate (gal/min)" error="This input must be an integer greater than or equal to 0" sqref="L8:L32">
      <formula1>0</formula1>
    </dataValidation>
    <dataValidation type="decimal" operator="greaterThanOrEqual" allowBlank="1" showInputMessage="1" showErrorMessage="1" errorTitle="Benzene emission rate (lb/hr)" error="This input value must be a numeric value greater than or equal to 0." sqref="K36:K60">
      <formula1>0</formula1>
    </dataValidation>
    <dataValidation type="decimal" operator="greaterThanOrEqual" allowBlank="1" showInputMessage="1" showErrorMessage="1" errorTitle="Toluene emission rate (lb/hr)" error="This input value must be a numeric value greater than or equal to 0." sqref="L36:L60">
      <formula1>0</formula1>
    </dataValidation>
    <dataValidation type="decimal" operator="greaterThanOrEqual" allowBlank="1" showInputMessage="1" showErrorMessage="1" errorTitle="Ethylbenzene emiss rate (lb/hr)" error="This input value must be a numeric value greater than or equal to 0." sqref="M36:M60">
      <formula1>0</formula1>
    </dataValidation>
    <dataValidation type="decimal" operator="greaterThanOrEqual" allowBlank="1" showInputMessage="1" showErrorMessage="1" errorTitle="Xylenes total rate (lb/hr)" error="This input value must be a numeric value greater than or equal to 0." sqref="N36:N60">
      <formula1>0</formula1>
    </dataValidation>
    <dataValidation type="decimal" operator="greaterThanOrEqual" allowBlank="1" showInputMessage="1" showErrorMessage="1" errorTitle="Carbonyl sulfide rate (lb/hr)" error="This input value must be a numeric value greater than or equal to 0." sqref="O36:O60">
      <formula1>0</formula1>
    </dataValidation>
    <dataValidation type="decimal" operator="greaterThanOrEqual" allowBlank="1" showInputMessage="1" showErrorMessage="1" errorTitle="Carbon disulfide rate (lb/hr)" error="This input value must be a numeric value greater than or equal to 0." sqref="P36:P60">
      <formula1>0</formula1>
    </dataValidation>
    <dataValidation type="decimal" operator="greaterThanOrEqual" allowBlank="1" showInputMessage="1" showErrorMessage="1" errorTitle="Total HAP emission rate (lb/hr)" error="This input value must be a numeric value greater than or equal to 0." sqref="Q36:Q60">
      <formula1>0</formula1>
    </dataValidation>
    <dataValidation type="decimal" operator="greaterThanOrEqual" allowBlank="1" showInputMessage="1" showErrorMessage="1" errorTitle="Methane rate (lb/hr)" error="This input value must be a numeric value greater than or equal to 0." sqref="F65:F89 P65:P89">
      <formula1>0</formula1>
    </dataValidation>
    <dataValidation type="decimal" operator="greaterThanOrEqual" allowBlank="1" showInputMessage="1" showErrorMessage="1" errorTitle="CO2 rate (lb/hr)" error="This input value must be a numeric value greater than or equal to 0." sqref="G65:G89 Q65:Q89">
      <formula1>0</formula1>
    </dataValidation>
    <dataValidation type="decimal" operator="greaterThanOrEqual" allowBlank="1" showInputMessage="1" showErrorMessage="1" errorTitle="Total VOC rate (lb/hr)" error="This input value must be a numeric value greater than or equal to 0." sqref="H65:H89 R65:R89">
      <formula1>0</formula1>
    </dataValidation>
    <dataValidation type="decimal" operator="greaterThanOrEqual" allowBlank="1" showInputMessage="1" showErrorMessage="1" errorTitle="Total HAP rate (lb/hr)" error="This input value must be a numeric value greater than or equal to 0." sqref="I65:I89 S65:S89">
      <formula1>0</formula1>
    </dataValidation>
    <dataValidation type="decimal" operator="greaterThanOrEqual" allowBlank="1" showInputMessage="1" showErrorMessage="1" errorTitle="Benzene rate (lb/hr)" error="This input value must be a numeric value greater than or equal to 0." sqref="J65:J89 T65:T89">
      <formula1>0</formula1>
    </dataValidation>
    <dataValidation type="decimal" operator="greaterThanOrEqual" allowBlank="1" showInputMessage="1" showErrorMessage="1" errorTitle="Total BTEX rate (lb/hr)" error="This input value must be a numeric value greater than or equal to 0." sqref="K65:K89 U65:U89">
      <formula1>0</formula1>
    </dataValidation>
    <dataValidation type="decimal" operator="greaterThanOrEqual" allowBlank="1" showInputMessage="1" showErrorMessage="1" errorTitle="Hydrogen Sulfide rate (lb/hr)" error="This input value must be a numeric value greater than or equal to 0." sqref="L65:L89 V65:V89">
      <formula1>0</formula1>
    </dataValidation>
    <dataValidation type="decimal" operator="greaterThanOrEqual" allowBlank="1" showInputMessage="1" showErrorMessage="1" errorTitle="Carbonyl Sulfide rate (lb/hr)" error="This input value must be a numeric value greater than or equal to 0." sqref="M65:M89 W65:W89">
      <formula1>0</formula1>
    </dataValidation>
    <dataValidation type="decimal" operator="greaterThanOrEqual" allowBlank="1" showInputMessage="1" showErrorMessage="1" errorTitle="Carbon Disulfide rate (lb/hr)" error="This input value must be a numeric value greater than or equal to 0." sqref="N65:N89 X65:X89">
      <formula1>0</formula1>
    </dataValidation>
    <dataValidation type="decimal" operator="greaterThanOrEqual" allowBlank="1" showInputMessage="1" showErrorMessage="1" errorTitle="Contactor Tower Pressure (psig)" error="This input must be an integer greater than or equal to 0" sqref="K8:K32">
      <formula1>0</formula1>
    </dataValidation>
    <dataValidation type="list" allowBlank="1" showInputMessage="1" showErrorMessage="1" sqref="AB8:AB32">
      <formula1>Cntrl_List</formula1>
    </dataValidation>
    <dataValidation type="decimal" allowBlank="1" showInputMessage="1" showErrorMessage="1" errorTitle="H2S Concentration (% by vol)" error="This input is a percentage value between 0-100" promptTitle="Percent" prompt="Note that entering “20” or “0.2” will be entered as 20%. If you need to enter 0.2%, please enter “0.002" sqref="U8:U32">
      <formula1>0</formula1>
      <formula2>1</formula2>
    </dataValidation>
    <dataValidation type="decimal" allowBlank="1" showInputMessage="1" showErrorMessage="1" errorTitle="CO2 Concentration (% by vol)" error="This input is a percentage value between 0-100" promptTitle="Percent" prompt="Note that entering “20” or “0.2” will be entered as 20%. If you need to enter 0.2%, please enter “0.002" sqref="V8:V32">
      <formula1>0</formula1>
      <formula2>1</formula2>
    </dataValidation>
    <dataValidation type="decimal" operator="greaterThanOrEqual" allowBlank="1" showInputMessage="1" showErrorMessage="1" errorTitle="Hexane emission rate (lb/hr)" error="This input value must be a numeric value greater than or equal to 0." sqref="R36:R60">
      <formula1>0</formula1>
    </dataValidation>
  </dataValidations>
  <pageMargins left="0.7" right="0.7" top="0.75" bottom="0.75" header="0.3" footer="0.3"/>
  <ignoredErrors>
    <ignoredError sqref="B65:B8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T132"/>
  <sheetViews>
    <sheetView topLeftCell="A19" zoomScale="85" zoomScaleNormal="85" workbookViewId="0">
      <selection activeCell="F53" sqref="F53"/>
    </sheetView>
  </sheetViews>
  <sheetFormatPr defaultColWidth="9.109375" defaultRowHeight="14.4" x14ac:dyDescent="0.3"/>
  <cols>
    <col min="1" max="1" width="3.44140625" style="193" customWidth="1"/>
    <col min="2" max="2" width="34.5546875" style="17" customWidth="1"/>
    <col min="3" max="3" width="29.5546875" style="17" customWidth="1"/>
    <col min="4" max="4" width="23.88671875" style="17" customWidth="1"/>
    <col min="5" max="8" width="25.44140625" style="17" customWidth="1"/>
    <col min="9" max="9" width="30.109375" style="17" customWidth="1"/>
    <col min="10" max="10" width="27.5546875" style="17" customWidth="1"/>
    <col min="11" max="11" width="26.44140625" style="17" customWidth="1"/>
    <col min="12" max="12" width="25.44140625" style="17" customWidth="1"/>
    <col min="13" max="13" width="23.44140625" style="17" customWidth="1"/>
    <col min="14" max="14" width="27.33203125" style="17" customWidth="1"/>
    <col min="15" max="15" width="31.88671875" style="17" customWidth="1"/>
    <col min="16" max="20" width="17.33203125" style="17" customWidth="1"/>
    <col min="21" max="21" width="21.88671875" style="17" customWidth="1"/>
    <col min="22" max="23" width="23.44140625" style="17" customWidth="1"/>
    <col min="24" max="24" width="18" style="17" customWidth="1"/>
    <col min="25" max="25" width="21.5546875" style="17" customWidth="1"/>
    <col min="26" max="26" width="20.6640625" style="17" customWidth="1"/>
    <col min="27" max="27" width="17.44140625" style="17" customWidth="1"/>
    <col min="28" max="28" width="18.109375" style="17" customWidth="1"/>
    <col min="29" max="29" width="22.33203125" style="17" customWidth="1"/>
    <col min="30" max="30" width="42.44140625" style="17" customWidth="1"/>
    <col min="31" max="35" width="9.109375" style="17"/>
    <col min="36" max="36" width="0" style="17" hidden="1" customWidth="1"/>
    <col min="37" max="44" width="9.109375" style="17" hidden="1" customWidth="1"/>
    <col min="45" max="45" width="27" style="17" hidden="1" customWidth="1"/>
    <col min="46" max="46" width="9.109375" style="17" hidden="1" customWidth="1"/>
    <col min="47" max="47" width="9.109375" style="17" customWidth="1"/>
    <col min="48" max="16384" width="9.109375" style="17"/>
  </cols>
  <sheetData>
    <row r="1" spans="1:45" ht="15.6" x14ac:dyDescent="0.3">
      <c r="B1" s="31" t="s">
        <v>3984</v>
      </c>
      <c r="E1" s="170" t="str">
        <f>IF(AND(NOT(ISBLANK($C$3)),$C$3=0),"This tab is not required to be completed.  This source or equipment was indicated as not present at the facility.","")</f>
        <v/>
      </c>
    </row>
    <row r="2" spans="1:45" x14ac:dyDescent="0.3">
      <c r="A2" s="193">
        <v>1</v>
      </c>
      <c r="B2" s="21" t="s">
        <v>3755</v>
      </c>
      <c r="C2" s="21" t="str">
        <f>IF(ICR_ID="","",ICR_ID)</f>
        <v/>
      </c>
      <c r="D2" s="28"/>
    </row>
    <row r="3" spans="1:45" x14ac:dyDescent="0.3">
      <c r="A3" s="193">
        <v>2</v>
      </c>
      <c r="B3" s="23" t="s">
        <v>192</v>
      </c>
      <c r="C3" s="22"/>
      <c r="D3" s="171" t="str">
        <f>IF(ISBLANK($C$3),"This data element is required. If there are no dehydrators at the facility, you must enter 0","")</f>
        <v>This data element is required. If there are no dehydrators at the facility, you must enter 0</v>
      </c>
    </row>
    <row r="4" spans="1:45" ht="60.6" customHeight="1" x14ac:dyDescent="0.3">
      <c r="A4" s="193">
        <v>3</v>
      </c>
      <c r="B4" s="23" t="s">
        <v>4429</v>
      </c>
      <c r="C4" s="22"/>
      <c r="D4" s="28"/>
    </row>
    <row r="5" spans="1:45" ht="73.8" x14ac:dyDescent="0.3">
      <c r="A5" s="193">
        <v>4</v>
      </c>
      <c r="B5" s="23" t="s">
        <v>4430</v>
      </c>
      <c r="C5" s="22"/>
    </row>
    <row r="6" spans="1:45" ht="28.8" x14ac:dyDescent="0.3">
      <c r="A6" s="193">
        <v>5</v>
      </c>
      <c r="B6" s="48" t="s">
        <v>4418</v>
      </c>
      <c r="C6" s="22"/>
    </row>
    <row r="7" spans="1:45" x14ac:dyDescent="0.3">
      <c r="B7" s="31"/>
      <c r="J7" s="263"/>
    </row>
    <row r="8" spans="1:45" x14ac:dyDescent="0.3">
      <c r="B8" s="31" t="s">
        <v>4007</v>
      </c>
      <c r="J8" s="263"/>
    </row>
    <row r="9" spans="1:45" ht="15" customHeight="1" x14ac:dyDescent="0.3">
      <c r="B9" s="260" t="s">
        <v>173</v>
      </c>
      <c r="C9" s="267" t="s">
        <v>205</v>
      </c>
      <c r="D9" s="268"/>
      <c r="E9" s="258" t="s">
        <v>4119</v>
      </c>
      <c r="F9" s="258" t="s">
        <v>4120</v>
      </c>
      <c r="G9" s="269" t="s">
        <v>4814</v>
      </c>
      <c r="H9" s="258" t="s">
        <v>4422</v>
      </c>
      <c r="I9" s="258" t="s">
        <v>4431</v>
      </c>
      <c r="J9" s="258" t="s">
        <v>4441</v>
      </c>
      <c r="K9" s="264" t="s">
        <v>4446</v>
      </c>
      <c r="L9" s="258" t="s">
        <v>4428</v>
      </c>
      <c r="M9" s="257" t="s">
        <v>189</v>
      </c>
      <c r="N9" s="264" t="s">
        <v>4828</v>
      </c>
      <c r="O9" s="264" t="s">
        <v>4221</v>
      </c>
      <c r="P9" s="264" t="s">
        <v>4693</v>
      </c>
      <c r="Q9" s="264" t="s">
        <v>4694</v>
      </c>
      <c r="R9" s="264" t="s">
        <v>4685</v>
      </c>
      <c r="S9" s="264" t="s">
        <v>4686</v>
      </c>
      <c r="T9" s="264" t="s">
        <v>4687</v>
      </c>
      <c r="U9" s="264" t="s">
        <v>4224</v>
      </c>
      <c r="V9" s="264" t="s">
        <v>4692</v>
      </c>
      <c r="W9" s="257" t="s">
        <v>4794</v>
      </c>
      <c r="X9" s="257" t="s">
        <v>4549</v>
      </c>
      <c r="Y9" s="260" t="s">
        <v>4695</v>
      </c>
      <c r="Z9" s="260" t="s">
        <v>188</v>
      </c>
      <c r="AA9" s="260" t="s">
        <v>4795</v>
      </c>
      <c r="AB9" s="260" t="s">
        <v>4550</v>
      </c>
      <c r="AC9" s="260" t="s">
        <v>4696</v>
      </c>
      <c r="AD9" s="260" t="s">
        <v>3947</v>
      </c>
    </row>
    <row r="10" spans="1:45" ht="62.4" customHeight="1" x14ac:dyDescent="0.3">
      <c r="B10" s="261"/>
      <c r="C10" s="164"/>
      <c r="D10" s="165" t="s">
        <v>187</v>
      </c>
      <c r="E10" s="258"/>
      <c r="F10" s="258"/>
      <c r="G10" s="270"/>
      <c r="H10" s="258"/>
      <c r="I10" s="258"/>
      <c r="J10" s="258"/>
      <c r="K10" s="265"/>
      <c r="L10" s="258"/>
      <c r="M10" s="257"/>
      <c r="N10" s="265"/>
      <c r="O10" s="265"/>
      <c r="P10" s="265"/>
      <c r="Q10" s="265"/>
      <c r="R10" s="265"/>
      <c r="S10" s="265"/>
      <c r="T10" s="265"/>
      <c r="U10" s="265"/>
      <c r="V10" s="265"/>
      <c r="W10" s="257"/>
      <c r="X10" s="257"/>
      <c r="Y10" s="261"/>
      <c r="Z10" s="261"/>
      <c r="AA10" s="261"/>
      <c r="AB10" s="261"/>
      <c r="AC10" s="261"/>
      <c r="AD10" s="261"/>
      <c r="AS10" s="47" t="s">
        <v>4878</v>
      </c>
    </row>
    <row r="11" spans="1:45" x14ac:dyDescent="0.3">
      <c r="A11" s="193">
        <v>1</v>
      </c>
      <c r="B11" s="33"/>
      <c r="C11" s="33"/>
      <c r="D11" s="33"/>
      <c r="E11" s="22"/>
      <c r="F11" s="22"/>
      <c r="G11" s="182"/>
      <c r="H11" s="22"/>
      <c r="I11" s="33"/>
      <c r="J11" s="33"/>
      <c r="K11" s="33"/>
      <c r="L11" s="22"/>
      <c r="M11" s="72"/>
      <c r="N11" s="72"/>
      <c r="O11" s="72"/>
      <c r="P11" s="72"/>
      <c r="Q11" s="72"/>
      <c r="R11" s="72"/>
      <c r="S11" s="72"/>
      <c r="T11" s="72"/>
      <c r="U11" s="72"/>
      <c r="V11" s="163"/>
      <c r="W11" s="72"/>
      <c r="X11" s="163"/>
      <c r="Y11" s="163"/>
      <c r="Z11" s="72"/>
      <c r="AA11" s="72"/>
      <c r="AB11" s="163"/>
      <c r="AC11" s="163"/>
      <c r="AD11" s="72"/>
      <c r="AS11" s="206" t="s">
        <v>4816</v>
      </c>
    </row>
    <row r="12" spans="1:45" x14ac:dyDescent="0.3">
      <c r="A12" s="193">
        <v>2</v>
      </c>
      <c r="B12" s="33"/>
      <c r="C12" s="33"/>
      <c r="D12" s="33"/>
      <c r="E12" s="22"/>
      <c r="F12" s="22"/>
      <c r="G12" s="182"/>
      <c r="H12" s="22"/>
      <c r="I12" s="33"/>
      <c r="J12" s="33"/>
      <c r="K12" s="33"/>
      <c r="L12" s="22"/>
      <c r="M12" s="72"/>
      <c r="N12" s="72"/>
      <c r="O12" s="72"/>
      <c r="P12" s="72"/>
      <c r="Q12" s="72"/>
      <c r="R12" s="72"/>
      <c r="S12" s="72"/>
      <c r="T12" s="72"/>
      <c r="U12" s="72"/>
      <c r="V12" s="163"/>
      <c r="W12" s="72"/>
      <c r="X12" s="163"/>
      <c r="Y12" s="163"/>
      <c r="Z12" s="72"/>
      <c r="AA12" s="72"/>
      <c r="AB12" s="163"/>
      <c r="AC12" s="163"/>
      <c r="AD12" s="72"/>
      <c r="AS12" s="206" t="s">
        <v>4784</v>
      </c>
    </row>
    <row r="13" spans="1:45" x14ac:dyDescent="0.3">
      <c r="A13" s="193">
        <v>3</v>
      </c>
      <c r="B13" s="33"/>
      <c r="C13" s="33"/>
      <c r="D13" s="33"/>
      <c r="E13" s="22"/>
      <c r="F13" s="22"/>
      <c r="G13" s="182"/>
      <c r="H13" s="22"/>
      <c r="I13" s="33"/>
      <c r="J13" s="33"/>
      <c r="K13" s="33"/>
      <c r="L13" s="22"/>
      <c r="M13" s="72"/>
      <c r="N13" s="72"/>
      <c r="O13" s="72"/>
      <c r="P13" s="72"/>
      <c r="Q13" s="72"/>
      <c r="R13" s="72"/>
      <c r="S13" s="72"/>
      <c r="T13" s="72"/>
      <c r="U13" s="72"/>
      <c r="V13" s="163"/>
      <c r="W13" s="72"/>
      <c r="X13" s="163"/>
      <c r="Y13" s="163"/>
      <c r="Z13" s="72"/>
      <c r="AA13" s="72"/>
      <c r="AB13" s="163"/>
      <c r="AC13" s="163"/>
      <c r="AD13" s="72"/>
      <c r="AS13" s="206" t="s">
        <v>4785</v>
      </c>
    </row>
    <row r="14" spans="1:45" x14ac:dyDescent="0.3">
      <c r="A14" s="193">
        <v>4</v>
      </c>
      <c r="B14" s="33"/>
      <c r="C14" s="33"/>
      <c r="D14" s="33"/>
      <c r="E14" s="22"/>
      <c r="F14" s="22"/>
      <c r="G14" s="182"/>
      <c r="H14" s="22"/>
      <c r="I14" s="33"/>
      <c r="J14" s="33"/>
      <c r="K14" s="33"/>
      <c r="L14" s="22"/>
      <c r="M14" s="72"/>
      <c r="N14" s="72"/>
      <c r="O14" s="72"/>
      <c r="P14" s="72"/>
      <c r="Q14" s="72"/>
      <c r="R14" s="72"/>
      <c r="S14" s="72"/>
      <c r="T14" s="72"/>
      <c r="U14" s="72"/>
      <c r="V14" s="163"/>
      <c r="W14" s="72"/>
      <c r="X14" s="163"/>
      <c r="Y14" s="163"/>
      <c r="Z14" s="72"/>
      <c r="AA14" s="72"/>
      <c r="AB14" s="163"/>
      <c r="AC14" s="163"/>
      <c r="AD14" s="72"/>
      <c r="AS14" s="206" t="s">
        <v>5004</v>
      </c>
    </row>
    <row r="15" spans="1:45" x14ac:dyDescent="0.3">
      <c r="A15" s="193">
        <v>5</v>
      </c>
      <c r="B15" s="33"/>
      <c r="C15" s="33"/>
      <c r="D15" s="33"/>
      <c r="E15" s="22"/>
      <c r="F15" s="22"/>
      <c r="G15" s="182"/>
      <c r="H15" s="22"/>
      <c r="I15" s="33"/>
      <c r="J15" s="33"/>
      <c r="K15" s="33"/>
      <c r="L15" s="22"/>
      <c r="M15" s="72"/>
      <c r="N15" s="72"/>
      <c r="O15" s="72"/>
      <c r="P15" s="72"/>
      <c r="Q15" s="72"/>
      <c r="R15" s="72"/>
      <c r="S15" s="72"/>
      <c r="T15" s="72"/>
      <c r="U15" s="72"/>
      <c r="V15" s="163"/>
      <c r="W15" s="72"/>
      <c r="X15" s="163"/>
      <c r="Y15" s="163"/>
      <c r="Z15" s="72"/>
      <c r="AA15" s="72"/>
      <c r="AB15" s="163"/>
      <c r="AC15" s="163"/>
      <c r="AD15" s="72"/>
    </row>
    <row r="16" spans="1:45" x14ac:dyDescent="0.3">
      <c r="A16" s="193">
        <v>6</v>
      </c>
      <c r="B16" s="33"/>
      <c r="C16" s="33"/>
      <c r="D16" s="33"/>
      <c r="E16" s="22"/>
      <c r="F16" s="22"/>
      <c r="G16" s="182"/>
      <c r="H16" s="22"/>
      <c r="I16" s="33"/>
      <c r="J16" s="33"/>
      <c r="K16" s="33"/>
      <c r="L16" s="22"/>
      <c r="M16" s="72"/>
      <c r="N16" s="72"/>
      <c r="O16" s="72"/>
      <c r="P16" s="72"/>
      <c r="Q16" s="72"/>
      <c r="R16" s="72"/>
      <c r="S16" s="72"/>
      <c r="T16" s="72"/>
      <c r="U16" s="72"/>
      <c r="V16" s="163"/>
      <c r="W16" s="72"/>
      <c r="X16" s="163"/>
      <c r="Y16" s="163"/>
      <c r="Z16" s="72"/>
      <c r="AA16" s="72"/>
      <c r="AB16" s="163"/>
      <c r="AC16" s="163"/>
      <c r="AD16" s="72"/>
    </row>
    <row r="17" spans="1:30" x14ac:dyDescent="0.3">
      <c r="A17" s="193">
        <v>7</v>
      </c>
      <c r="B17" s="33"/>
      <c r="C17" s="33"/>
      <c r="D17" s="33"/>
      <c r="E17" s="22"/>
      <c r="F17" s="22"/>
      <c r="G17" s="182"/>
      <c r="H17" s="22"/>
      <c r="I17" s="33"/>
      <c r="J17" s="33"/>
      <c r="K17" s="33"/>
      <c r="L17" s="22"/>
      <c r="M17" s="72"/>
      <c r="N17" s="72"/>
      <c r="O17" s="72"/>
      <c r="P17" s="72"/>
      <c r="Q17" s="72"/>
      <c r="R17" s="72"/>
      <c r="S17" s="72"/>
      <c r="T17" s="72"/>
      <c r="U17" s="72"/>
      <c r="V17" s="163"/>
      <c r="W17" s="72"/>
      <c r="X17" s="163"/>
      <c r="Y17" s="163"/>
      <c r="Z17" s="72"/>
      <c r="AA17" s="72"/>
      <c r="AB17" s="163"/>
      <c r="AC17" s="163"/>
      <c r="AD17" s="72"/>
    </row>
    <row r="18" spans="1:30" x14ac:dyDescent="0.3">
      <c r="A18" s="193">
        <v>8</v>
      </c>
      <c r="B18" s="33"/>
      <c r="C18" s="33"/>
      <c r="D18" s="33"/>
      <c r="E18" s="22"/>
      <c r="F18" s="22"/>
      <c r="G18" s="182"/>
      <c r="H18" s="22"/>
      <c r="I18" s="33"/>
      <c r="J18" s="33"/>
      <c r="K18" s="33"/>
      <c r="L18" s="22"/>
      <c r="M18" s="72"/>
      <c r="N18" s="72"/>
      <c r="O18" s="72"/>
      <c r="P18" s="72"/>
      <c r="Q18" s="72"/>
      <c r="R18" s="72"/>
      <c r="S18" s="72"/>
      <c r="T18" s="72"/>
      <c r="U18" s="72"/>
      <c r="V18" s="163"/>
      <c r="W18" s="72"/>
      <c r="X18" s="163"/>
      <c r="Y18" s="163"/>
      <c r="Z18" s="72"/>
      <c r="AA18" s="72"/>
      <c r="AB18" s="163"/>
      <c r="AC18" s="163"/>
      <c r="AD18" s="72"/>
    </row>
    <row r="19" spans="1:30" x14ac:dyDescent="0.3">
      <c r="A19" s="193">
        <v>9</v>
      </c>
      <c r="B19" s="33"/>
      <c r="C19" s="33"/>
      <c r="D19" s="33"/>
      <c r="E19" s="22"/>
      <c r="F19" s="22"/>
      <c r="G19" s="182"/>
      <c r="H19" s="22"/>
      <c r="I19" s="33"/>
      <c r="J19" s="33"/>
      <c r="K19" s="33"/>
      <c r="L19" s="22"/>
      <c r="M19" s="72"/>
      <c r="N19" s="72"/>
      <c r="O19" s="72"/>
      <c r="P19" s="72"/>
      <c r="Q19" s="72"/>
      <c r="R19" s="72"/>
      <c r="S19" s="72"/>
      <c r="T19" s="72"/>
      <c r="U19" s="72"/>
      <c r="V19" s="163"/>
      <c r="W19" s="72"/>
      <c r="X19" s="163"/>
      <c r="Y19" s="163"/>
      <c r="Z19" s="72"/>
      <c r="AA19" s="72"/>
      <c r="AB19" s="163"/>
      <c r="AC19" s="163"/>
      <c r="AD19" s="72"/>
    </row>
    <row r="20" spans="1:30" x14ac:dyDescent="0.3">
      <c r="A20" s="193">
        <v>10</v>
      </c>
      <c r="B20" s="33"/>
      <c r="C20" s="33"/>
      <c r="D20" s="33"/>
      <c r="E20" s="22"/>
      <c r="F20" s="22"/>
      <c r="G20" s="182"/>
      <c r="H20" s="22"/>
      <c r="I20" s="33"/>
      <c r="J20" s="33"/>
      <c r="K20" s="33"/>
      <c r="L20" s="22"/>
      <c r="M20" s="72"/>
      <c r="N20" s="72"/>
      <c r="O20" s="72"/>
      <c r="P20" s="72"/>
      <c r="Q20" s="72"/>
      <c r="R20" s="72"/>
      <c r="S20" s="72"/>
      <c r="T20" s="72"/>
      <c r="U20" s="72"/>
      <c r="V20" s="163"/>
      <c r="W20" s="72"/>
      <c r="X20" s="163"/>
      <c r="Y20" s="163"/>
      <c r="Z20" s="72"/>
      <c r="AA20" s="72"/>
      <c r="AB20" s="163"/>
      <c r="AC20" s="163"/>
      <c r="AD20" s="72"/>
    </row>
    <row r="21" spans="1:30" x14ac:dyDescent="0.3">
      <c r="A21" s="193">
        <v>11</v>
      </c>
      <c r="B21" s="33"/>
      <c r="C21" s="33"/>
      <c r="D21" s="33"/>
      <c r="E21" s="22"/>
      <c r="F21" s="22"/>
      <c r="G21" s="182"/>
      <c r="H21" s="22"/>
      <c r="I21" s="33"/>
      <c r="J21" s="33"/>
      <c r="K21" s="33"/>
      <c r="L21" s="22"/>
      <c r="M21" s="72"/>
      <c r="N21" s="72"/>
      <c r="O21" s="72"/>
      <c r="P21" s="72"/>
      <c r="Q21" s="72"/>
      <c r="R21" s="72"/>
      <c r="S21" s="72"/>
      <c r="T21" s="72"/>
      <c r="U21" s="72"/>
      <c r="V21" s="163"/>
      <c r="W21" s="72"/>
      <c r="X21" s="163"/>
      <c r="Y21" s="163"/>
      <c r="Z21" s="72"/>
      <c r="AA21" s="72"/>
      <c r="AB21" s="163"/>
      <c r="AC21" s="163"/>
      <c r="AD21" s="72"/>
    </row>
    <row r="22" spans="1:30" x14ac:dyDescent="0.3">
      <c r="A22" s="193">
        <v>12</v>
      </c>
      <c r="B22" s="33"/>
      <c r="C22" s="33"/>
      <c r="D22" s="33"/>
      <c r="E22" s="22"/>
      <c r="F22" s="22"/>
      <c r="G22" s="182"/>
      <c r="H22" s="22"/>
      <c r="I22" s="33"/>
      <c r="J22" s="33"/>
      <c r="K22" s="33"/>
      <c r="L22" s="22"/>
      <c r="M22" s="72"/>
      <c r="N22" s="72"/>
      <c r="O22" s="72"/>
      <c r="P22" s="72"/>
      <c r="Q22" s="72"/>
      <c r="R22" s="72"/>
      <c r="S22" s="72"/>
      <c r="T22" s="72"/>
      <c r="U22" s="72"/>
      <c r="V22" s="163"/>
      <c r="W22" s="72"/>
      <c r="X22" s="163"/>
      <c r="Y22" s="163"/>
      <c r="Z22" s="72"/>
      <c r="AA22" s="72"/>
      <c r="AB22" s="163"/>
      <c r="AC22" s="163"/>
      <c r="AD22" s="72"/>
    </row>
    <row r="23" spans="1:30" x14ac:dyDescent="0.3">
      <c r="A23" s="193">
        <v>13</v>
      </c>
      <c r="B23" s="33"/>
      <c r="C23" s="33"/>
      <c r="D23" s="33"/>
      <c r="E23" s="22"/>
      <c r="F23" s="22"/>
      <c r="G23" s="182"/>
      <c r="H23" s="22"/>
      <c r="I23" s="33"/>
      <c r="J23" s="33"/>
      <c r="K23" s="33"/>
      <c r="L23" s="22"/>
      <c r="M23" s="72"/>
      <c r="N23" s="72"/>
      <c r="O23" s="72"/>
      <c r="P23" s="72"/>
      <c r="Q23" s="72"/>
      <c r="R23" s="72"/>
      <c r="S23" s="72"/>
      <c r="T23" s="72"/>
      <c r="U23" s="72"/>
      <c r="V23" s="163"/>
      <c r="W23" s="72"/>
      <c r="X23" s="163"/>
      <c r="Y23" s="163"/>
      <c r="Z23" s="72"/>
      <c r="AA23" s="72"/>
      <c r="AB23" s="163"/>
      <c r="AC23" s="163"/>
      <c r="AD23" s="72"/>
    </row>
    <row r="24" spans="1:30" x14ac:dyDescent="0.3">
      <c r="A24" s="193">
        <v>14</v>
      </c>
      <c r="B24" s="33"/>
      <c r="C24" s="33"/>
      <c r="D24" s="33"/>
      <c r="E24" s="22"/>
      <c r="F24" s="22"/>
      <c r="G24" s="182"/>
      <c r="H24" s="22"/>
      <c r="I24" s="33"/>
      <c r="J24" s="33"/>
      <c r="K24" s="33"/>
      <c r="L24" s="22"/>
      <c r="M24" s="72"/>
      <c r="N24" s="72"/>
      <c r="O24" s="72"/>
      <c r="P24" s="72"/>
      <c r="Q24" s="72"/>
      <c r="R24" s="72"/>
      <c r="S24" s="72"/>
      <c r="T24" s="72"/>
      <c r="U24" s="72"/>
      <c r="V24" s="163"/>
      <c r="W24" s="72"/>
      <c r="X24" s="163"/>
      <c r="Y24" s="163"/>
      <c r="Z24" s="72"/>
      <c r="AA24" s="72"/>
      <c r="AB24" s="163"/>
      <c r="AC24" s="163"/>
      <c r="AD24" s="72"/>
    </row>
    <row r="25" spans="1:30" x14ac:dyDescent="0.3">
      <c r="A25" s="193">
        <v>15</v>
      </c>
      <c r="B25" s="33"/>
      <c r="C25" s="33"/>
      <c r="D25" s="33"/>
      <c r="E25" s="22"/>
      <c r="F25" s="22"/>
      <c r="G25" s="182"/>
      <c r="H25" s="22"/>
      <c r="I25" s="33"/>
      <c r="J25" s="33"/>
      <c r="K25" s="33"/>
      <c r="L25" s="22"/>
      <c r="M25" s="72"/>
      <c r="N25" s="72"/>
      <c r="O25" s="72"/>
      <c r="P25" s="72"/>
      <c r="Q25" s="72"/>
      <c r="R25" s="72"/>
      <c r="S25" s="72"/>
      <c r="T25" s="72"/>
      <c r="U25" s="72"/>
      <c r="V25" s="163"/>
      <c r="W25" s="72"/>
      <c r="X25" s="163"/>
      <c r="Y25" s="163"/>
      <c r="Z25" s="72"/>
      <c r="AA25" s="72"/>
      <c r="AB25" s="163"/>
      <c r="AC25" s="163"/>
      <c r="AD25" s="72"/>
    </row>
    <row r="26" spans="1:30" x14ac:dyDescent="0.3">
      <c r="A26" s="193">
        <v>16</v>
      </c>
      <c r="B26" s="33"/>
      <c r="C26" s="33"/>
      <c r="D26" s="33"/>
      <c r="E26" s="22"/>
      <c r="F26" s="22"/>
      <c r="G26" s="182"/>
      <c r="H26" s="22"/>
      <c r="I26" s="33"/>
      <c r="J26" s="33"/>
      <c r="K26" s="33"/>
      <c r="L26" s="22"/>
      <c r="M26" s="72"/>
      <c r="N26" s="72"/>
      <c r="O26" s="72"/>
      <c r="P26" s="72"/>
      <c r="Q26" s="72"/>
      <c r="R26" s="72"/>
      <c r="S26" s="72"/>
      <c r="T26" s="72"/>
      <c r="U26" s="72"/>
      <c r="V26" s="163"/>
      <c r="W26" s="72"/>
      <c r="X26" s="163"/>
      <c r="Y26" s="163"/>
      <c r="Z26" s="72"/>
      <c r="AA26" s="72"/>
      <c r="AB26" s="163"/>
      <c r="AC26" s="163"/>
      <c r="AD26" s="72"/>
    </row>
    <row r="27" spans="1:30" x14ac:dyDescent="0.3">
      <c r="A27" s="193">
        <v>17</v>
      </c>
      <c r="B27" s="33"/>
      <c r="C27" s="33"/>
      <c r="D27" s="33"/>
      <c r="E27" s="22"/>
      <c r="F27" s="22"/>
      <c r="G27" s="182"/>
      <c r="H27" s="22"/>
      <c r="I27" s="33"/>
      <c r="J27" s="33"/>
      <c r="K27" s="33"/>
      <c r="L27" s="22"/>
      <c r="M27" s="72"/>
      <c r="N27" s="72"/>
      <c r="O27" s="72"/>
      <c r="P27" s="72"/>
      <c r="Q27" s="72"/>
      <c r="R27" s="72"/>
      <c r="S27" s="72"/>
      <c r="T27" s="72"/>
      <c r="U27" s="72"/>
      <c r="V27" s="163"/>
      <c r="W27" s="72"/>
      <c r="X27" s="163"/>
      <c r="Y27" s="163"/>
      <c r="Z27" s="72"/>
      <c r="AA27" s="72"/>
      <c r="AB27" s="163"/>
      <c r="AC27" s="163"/>
      <c r="AD27" s="72"/>
    </row>
    <row r="28" spans="1:30" x14ac:dyDescent="0.3">
      <c r="A28" s="193">
        <v>18</v>
      </c>
      <c r="B28" s="33"/>
      <c r="C28" s="33"/>
      <c r="D28" s="33"/>
      <c r="E28" s="22"/>
      <c r="F28" s="22"/>
      <c r="G28" s="182"/>
      <c r="H28" s="22"/>
      <c r="I28" s="33"/>
      <c r="J28" s="33"/>
      <c r="K28" s="33"/>
      <c r="L28" s="22"/>
      <c r="M28" s="72"/>
      <c r="N28" s="72"/>
      <c r="O28" s="72"/>
      <c r="P28" s="72"/>
      <c r="Q28" s="72"/>
      <c r="R28" s="72"/>
      <c r="S28" s="72"/>
      <c r="T28" s="72"/>
      <c r="U28" s="72"/>
      <c r="V28" s="163"/>
      <c r="W28" s="72"/>
      <c r="X28" s="163"/>
      <c r="Y28" s="163"/>
      <c r="Z28" s="72"/>
      <c r="AA28" s="72"/>
      <c r="AB28" s="163"/>
      <c r="AC28" s="163"/>
      <c r="AD28" s="72"/>
    </row>
    <row r="30" spans="1:30" x14ac:dyDescent="0.3">
      <c r="B30" s="31" t="s">
        <v>4008</v>
      </c>
      <c r="D30" s="70"/>
      <c r="E30" s="71"/>
      <c r="F30" s="71"/>
      <c r="H30" s="70"/>
      <c r="K30" s="70"/>
      <c r="N30" s="70"/>
      <c r="O30" s="70"/>
      <c r="P30" s="70"/>
      <c r="Q30" s="70"/>
      <c r="R30" s="70"/>
      <c r="S30" s="70"/>
      <c r="T30" s="70"/>
      <c r="U30" s="70"/>
    </row>
    <row r="31" spans="1:30" s="43" customFormat="1" ht="15" customHeight="1" x14ac:dyDescent="0.3">
      <c r="A31" s="194"/>
      <c r="B31" s="235" t="s">
        <v>173</v>
      </c>
      <c r="C31" s="271" t="s">
        <v>206</v>
      </c>
      <c r="D31" s="272"/>
      <c r="E31" s="272"/>
      <c r="F31" s="272"/>
      <c r="G31" s="266" t="s">
        <v>4800</v>
      </c>
      <c r="H31" s="266"/>
      <c r="I31" s="266" t="s">
        <v>4801</v>
      </c>
      <c r="J31" s="266" t="s">
        <v>4802</v>
      </c>
      <c r="K31" s="266"/>
      <c r="L31" s="266"/>
      <c r="M31" s="266" t="s">
        <v>207</v>
      </c>
      <c r="N31" s="266"/>
      <c r="O31" s="59"/>
      <c r="P31" s="59"/>
      <c r="Q31" s="59"/>
      <c r="R31" s="59"/>
      <c r="S31" s="59"/>
      <c r="T31" s="59"/>
      <c r="U31" s="59"/>
    </row>
    <row r="32" spans="1:30" s="43" customFormat="1" ht="63" customHeight="1" x14ac:dyDescent="0.3">
      <c r="A32" s="194"/>
      <c r="B32" s="236"/>
      <c r="C32" s="149"/>
      <c r="D32" s="149" t="s">
        <v>4228</v>
      </c>
      <c r="E32" s="149" t="s">
        <v>4229</v>
      </c>
      <c r="F32" s="157" t="s">
        <v>187</v>
      </c>
      <c r="G32" s="149"/>
      <c r="H32" s="149" t="s">
        <v>187</v>
      </c>
      <c r="I32" s="266"/>
      <c r="J32" s="149"/>
      <c r="K32" s="149" t="s">
        <v>187</v>
      </c>
      <c r="L32" s="149" t="s">
        <v>4271</v>
      </c>
      <c r="M32" s="149"/>
      <c r="N32" s="149" t="s">
        <v>187</v>
      </c>
      <c r="O32" s="59"/>
      <c r="P32" s="59"/>
      <c r="Q32" s="59"/>
      <c r="R32" s="59"/>
      <c r="S32" s="59"/>
      <c r="T32" s="59"/>
      <c r="U32" s="59"/>
      <c r="V32" s="59"/>
    </row>
    <row r="33" spans="1:14" x14ac:dyDescent="0.3">
      <c r="A33" s="193">
        <v>1</v>
      </c>
      <c r="B33" s="57" t="str">
        <f t="array" ref="B33">IFERROR(INDEX($B$11:$B$28, MATCH(0,IF(ISBLANK($B$11:$B$28),1,COUNTIF($B$32:B32, $B$11:$B$28)), 0)),"")</f>
        <v/>
      </c>
      <c r="C33" s="33"/>
      <c r="D33" s="73"/>
      <c r="E33" s="73"/>
      <c r="F33" s="33"/>
      <c r="G33" s="33"/>
      <c r="H33" s="33"/>
      <c r="I33" s="33"/>
      <c r="J33" s="33"/>
      <c r="K33" s="33"/>
      <c r="L33" s="33"/>
      <c r="M33" s="33"/>
      <c r="N33" s="33"/>
    </row>
    <row r="34" spans="1:14" x14ac:dyDescent="0.3">
      <c r="A34" s="193">
        <v>2</v>
      </c>
      <c r="B34" s="57" t="str">
        <f t="array" ref="B34">IFERROR(INDEX($B$11:$B$28, MATCH(0,IF(ISBLANK($B$11:$B$28),1,COUNTIF($B$32:B33, $B$11:$B$28)), 0)),"")</f>
        <v/>
      </c>
      <c r="C34" s="33"/>
      <c r="D34" s="73"/>
      <c r="E34" s="73"/>
      <c r="F34" s="33"/>
      <c r="G34" s="33"/>
      <c r="H34" s="33"/>
      <c r="I34" s="33"/>
      <c r="J34" s="33"/>
      <c r="K34" s="33"/>
      <c r="L34" s="33"/>
      <c r="M34" s="33"/>
      <c r="N34" s="33"/>
    </row>
    <row r="35" spans="1:14" x14ac:dyDescent="0.3">
      <c r="A35" s="193">
        <v>3</v>
      </c>
      <c r="B35" s="57" t="str">
        <f t="array" ref="B35">IFERROR(INDEX($B$11:$B$28, MATCH(0,IF(ISBLANK($B$11:$B$28),1,COUNTIF($B$32:B34, $B$11:$B$28)), 0)),"")</f>
        <v/>
      </c>
      <c r="C35" s="33"/>
      <c r="D35" s="73"/>
      <c r="E35" s="73"/>
      <c r="F35" s="33"/>
      <c r="G35" s="33"/>
      <c r="H35" s="33"/>
      <c r="I35" s="33"/>
      <c r="J35" s="33"/>
      <c r="K35" s="33"/>
      <c r="L35" s="33"/>
      <c r="M35" s="33"/>
      <c r="N35" s="33"/>
    </row>
    <row r="36" spans="1:14" x14ac:dyDescent="0.3">
      <c r="A36" s="193">
        <v>4</v>
      </c>
      <c r="B36" s="57" t="str">
        <f t="array" ref="B36">IFERROR(INDEX($B$11:$B$28, MATCH(0,IF(ISBLANK($B$11:$B$28),1,COUNTIF($B$32:B35, $B$11:$B$28)), 0)),"")</f>
        <v/>
      </c>
      <c r="C36" s="33"/>
      <c r="D36" s="73"/>
      <c r="E36" s="73"/>
      <c r="F36" s="33"/>
      <c r="G36" s="33"/>
      <c r="H36" s="33"/>
      <c r="I36" s="33"/>
      <c r="J36" s="33"/>
      <c r="K36" s="33"/>
      <c r="L36" s="33"/>
      <c r="M36" s="33"/>
      <c r="N36" s="33"/>
    </row>
    <row r="37" spans="1:14" x14ac:dyDescent="0.3">
      <c r="A37" s="193">
        <v>5</v>
      </c>
      <c r="B37" s="57" t="str">
        <f t="array" ref="B37">IFERROR(INDEX($B$11:$B$28, MATCH(0,IF(ISBLANK($B$11:$B$28),1,COUNTIF($B$32:B36, $B$11:$B$28)), 0)),"")</f>
        <v/>
      </c>
      <c r="C37" s="33"/>
      <c r="D37" s="73"/>
      <c r="E37" s="73"/>
      <c r="F37" s="33"/>
      <c r="G37" s="33"/>
      <c r="H37" s="33"/>
      <c r="I37" s="33"/>
      <c r="J37" s="33"/>
      <c r="K37" s="33"/>
      <c r="L37" s="33"/>
      <c r="M37" s="33"/>
      <c r="N37" s="33"/>
    </row>
    <row r="38" spans="1:14" x14ac:dyDescent="0.3">
      <c r="A38" s="193">
        <v>6</v>
      </c>
      <c r="B38" s="57" t="str">
        <f t="array" ref="B38">IFERROR(INDEX($B$11:$B$28, MATCH(0,IF(ISBLANK($B$11:$B$28),1,COUNTIF($B$32:B37, $B$11:$B$28)), 0)),"")</f>
        <v/>
      </c>
      <c r="C38" s="33"/>
      <c r="D38" s="73"/>
      <c r="E38" s="73"/>
      <c r="F38" s="33"/>
      <c r="G38" s="33"/>
      <c r="H38" s="33"/>
      <c r="I38" s="33"/>
      <c r="J38" s="33"/>
      <c r="K38" s="33"/>
      <c r="L38" s="33"/>
      <c r="M38" s="33"/>
      <c r="N38" s="33"/>
    </row>
    <row r="39" spans="1:14" x14ac:dyDescent="0.3">
      <c r="A39" s="193">
        <v>7</v>
      </c>
      <c r="B39" s="57" t="str">
        <f t="array" ref="B39">IFERROR(INDEX($B$11:$B$28, MATCH(0,IF(ISBLANK($B$11:$B$28),1,COUNTIF($B$32:B38, $B$11:$B$28)), 0)),"")</f>
        <v/>
      </c>
      <c r="C39" s="33"/>
      <c r="D39" s="73"/>
      <c r="E39" s="73"/>
      <c r="F39" s="33"/>
      <c r="G39" s="33"/>
      <c r="H39" s="33"/>
      <c r="I39" s="33"/>
      <c r="J39" s="33"/>
      <c r="K39" s="33"/>
      <c r="L39" s="33"/>
      <c r="M39" s="33"/>
      <c r="N39" s="33"/>
    </row>
    <row r="40" spans="1:14" x14ac:dyDescent="0.3">
      <c r="A40" s="193">
        <v>8</v>
      </c>
      <c r="B40" s="57" t="str">
        <f t="array" ref="B40">IFERROR(INDEX($B$11:$B$28, MATCH(0,IF(ISBLANK($B$11:$B$28),1,COUNTIF($B$32:B39, $B$11:$B$28)), 0)),"")</f>
        <v/>
      </c>
      <c r="C40" s="33"/>
      <c r="D40" s="73"/>
      <c r="E40" s="73"/>
      <c r="F40" s="33"/>
      <c r="G40" s="33"/>
      <c r="H40" s="33"/>
      <c r="I40" s="33"/>
      <c r="J40" s="33"/>
      <c r="K40" s="33"/>
      <c r="L40" s="33"/>
      <c r="M40" s="33"/>
      <c r="N40" s="33"/>
    </row>
    <row r="41" spans="1:14" x14ac:dyDescent="0.3">
      <c r="A41" s="193">
        <v>9</v>
      </c>
      <c r="B41" s="57" t="str">
        <f t="array" ref="B41">IFERROR(INDEX($B$11:$B$28, MATCH(0,IF(ISBLANK($B$11:$B$28),1,COUNTIF($B$32:B40, $B$11:$B$28)), 0)),"")</f>
        <v/>
      </c>
      <c r="C41" s="33"/>
      <c r="D41" s="73"/>
      <c r="E41" s="73"/>
      <c r="F41" s="33"/>
      <c r="G41" s="33"/>
      <c r="H41" s="33"/>
      <c r="I41" s="33"/>
      <c r="J41" s="33"/>
      <c r="K41" s="33"/>
      <c r="L41" s="33"/>
      <c r="M41" s="33"/>
      <c r="N41" s="33"/>
    </row>
    <row r="42" spans="1:14" x14ac:dyDescent="0.3">
      <c r="A42" s="193">
        <v>10</v>
      </c>
      <c r="B42" s="57" t="str">
        <f t="array" ref="B42">IFERROR(INDEX($B$11:$B$28, MATCH(0,IF(ISBLANK($B$11:$B$28),1,COUNTIF($B$32:B41, $B$11:$B$28)), 0)),"")</f>
        <v/>
      </c>
      <c r="C42" s="33"/>
      <c r="D42" s="73"/>
      <c r="E42" s="73"/>
      <c r="F42" s="33"/>
      <c r="G42" s="33"/>
      <c r="H42" s="33"/>
      <c r="I42" s="33"/>
      <c r="J42" s="33"/>
      <c r="K42" s="33"/>
      <c r="L42" s="33"/>
      <c r="M42" s="33"/>
      <c r="N42" s="33"/>
    </row>
    <row r="43" spans="1:14" x14ac:dyDescent="0.3">
      <c r="A43" s="193">
        <v>11</v>
      </c>
      <c r="B43" s="57" t="str">
        <f t="array" ref="B43">IFERROR(INDEX($B$11:$B$28, MATCH(0,IF(ISBLANK($B$11:$B$28),1,COUNTIF($B$32:B42, $B$11:$B$28)), 0)),"")</f>
        <v/>
      </c>
      <c r="C43" s="33"/>
      <c r="D43" s="73"/>
      <c r="E43" s="73"/>
      <c r="F43" s="33"/>
      <c r="G43" s="33"/>
      <c r="H43" s="33"/>
      <c r="I43" s="33"/>
      <c r="J43" s="33"/>
      <c r="K43" s="33"/>
      <c r="L43" s="33"/>
      <c r="M43" s="33"/>
      <c r="N43" s="33"/>
    </row>
    <row r="44" spans="1:14" x14ac:dyDescent="0.3">
      <c r="A44" s="193">
        <v>12</v>
      </c>
      <c r="B44" s="57" t="str">
        <f t="array" ref="B44">IFERROR(INDEX($B$11:$B$28, MATCH(0,IF(ISBLANK($B$11:$B$28),1,COUNTIF($B$32:B43, $B$11:$B$28)), 0)),"")</f>
        <v/>
      </c>
      <c r="C44" s="33"/>
      <c r="D44" s="73"/>
      <c r="E44" s="73"/>
      <c r="F44" s="33"/>
      <c r="G44" s="33"/>
      <c r="H44" s="33"/>
      <c r="I44" s="33"/>
      <c r="J44" s="33"/>
      <c r="K44" s="33"/>
      <c r="L44" s="33"/>
      <c r="M44" s="33"/>
      <c r="N44" s="33"/>
    </row>
    <row r="45" spans="1:14" x14ac:dyDescent="0.3">
      <c r="A45" s="193">
        <v>13</v>
      </c>
      <c r="B45" s="57" t="str">
        <f t="array" ref="B45">IFERROR(INDEX($B$11:$B$28, MATCH(0,IF(ISBLANK($B$11:$B$28),1,COUNTIF($B$32:B44, $B$11:$B$28)), 0)),"")</f>
        <v/>
      </c>
      <c r="C45" s="33"/>
      <c r="D45" s="73"/>
      <c r="E45" s="73"/>
      <c r="F45" s="33"/>
      <c r="G45" s="33"/>
      <c r="H45" s="33"/>
      <c r="I45" s="33"/>
      <c r="J45" s="33"/>
      <c r="K45" s="33"/>
      <c r="L45" s="33"/>
      <c r="M45" s="33"/>
      <c r="N45" s="33"/>
    </row>
    <row r="46" spans="1:14" x14ac:dyDescent="0.3">
      <c r="A46" s="193">
        <v>14</v>
      </c>
      <c r="B46" s="57" t="str">
        <f t="array" ref="B46">IFERROR(INDEX($B$11:$B$28, MATCH(0,IF(ISBLANK($B$11:$B$28),1,COUNTIF($B$32:B45, $B$11:$B$28)), 0)),"")</f>
        <v/>
      </c>
      <c r="C46" s="33"/>
      <c r="D46" s="73"/>
      <c r="E46" s="73"/>
      <c r="F46" s="33"/>
      <c r="G46" s="33"/>
      <c r="H46" s="33"/>
      <c r="I46" s="33"/>
      <c r="J46" s="33"/>
      <c r="K46" s="33"/>
      <c r="L46" s="33"/>
      <c r="M46" s="33"/>
      <c r="N46" s="33"/>
    </row>
    <row r="47" spans="1:14" x14ac:dyDescent="0.3">
      <c r="A47" s="193">
        <v>15</v>
      </c>
      <c r="B47" s="57" t="str">
        <f t="array" ref="B47">IFERROR(INDEX($B$11:$B$28, MATCH(0,IF(ISBLANK($B$11:$B$28),1,COUNTIF($B$32:B46, $B$11:$B$28)), 0)),"")</f>
        <v/>
      </c>
      <c r="C47" s="33"/>
      <c r="D47" s="73"/>
      <c r="E47" s="73"/>
      <c r="F47" s="33"/>
      <c r="G47" s="33"/>
      <c r="H47" s="33"/>
      <c r="I47" s="33"/>
      <c r="J47" s="33"/>
      <c r="K47" s="33"/>
      <c r="L47" s="33"/>
      <c r="M47" s="33"/>
      <c r="N47" s="33"/>
    </row>
    <row r="48" spans="1:14" x14ac:dyDescent="0.3">
      <c r="A48" s="193">
        <v>16</v>
      </c>
      <c r="B48" s="57" t="str">
        <f t="array" ref="B48">IFERROR(INDEX($B$11:$B$28, MATCH(0,IF(ISBLANK($B$11:$B$28),1,COUNTIF($B$32:B47, $B$11:$B$28)), 0)),"")</f>
        <v/>
      </c>
      <c r="C48" s="33"/>
      <c r="D48" s="73"/>
      <c r="E48" s="73"/>
      <c r="F48" s="33"/>
      <c r="G48" s="33"/>
      <c r="H48" s="33"/>
      <c r="I48" s="33"/>
      <c r="J48" s="33"/>
      <c r="K48" s="33"/>
      <c r="L48" s="33"/>
      <c r="M48" s="33"/>
      <c r="N48" s="33"/>
    </row>
    <row r="49" spans="1:15" x14ac:dyDescent="0.3">
      <c r="A49" s="193">
        <v>17</v>
      </c>
      <c r="B49" s="57" t="str">
        <f t="array" ref="B49">IFERROR(INDEX($B$11:$B$28, MATCH(0,IF(ISBLANK($B$11:$B$28),1,COUNTIF($B$32:B48, $B$11:$B$28)), 0)),"")</f>
        <v/>
      </c>
      <c r="C49" s="33"/>
      <c r="D49" s="73"/>
      <c r="E49" s="73"/>
      <c r="F49" s="33"/>
      <c r="G49" s="33"/>
      <c r="H49" s="33"/>
      <c r="I49" s="33"/>
      <c r="J49" s="33"/>
      <c r="K49" s="33"/>
      <c r="L49" s="33"/>
      <c r="M49" s="33"/>
      <c r="N49" s="33"/>
    </row>
    <row r="50" spans="1:15" x14ac:dyDescent="0.3">
      <c r="A50" s="193">
        <v>18</v>
      </c>
      <c r="B50" s="57" t="str">
        <f t="array" ref="B50">IFERROR(INDEX($B$11:$B$28, MATCH(0,IF(ISBLANK($B$11:$B$28),1,COUNTIF($B$32:B49, $B$11:$B$28)), 0)),"")</f>
        <v/>
      </c>
      <c r="C50" s="33"/>
      <c r="D50" s="73"/>
      <c r="E50" s="73"/>
      <c r="F50" s="33"/>
      <c r="G50" s="33"/>
      <c r="H50" s="33"/>
      <c r="I50" s="33"/>
      <c r="J50" s="33"/>
      <c r="K50" s="33"/>
      <c r="L50" s="33"/>
      <c r="M50" s="33"/>
      <c r="N50" s="33"/>
    </row>
    <row r="52" spans="1:15" x14ac:dyDescent="0.3">
      <c r="B52" s="31" t="s">
        <v>4370</v>
      </c>
    </row>
    <row r="53" spans="1:15" ht="53.4" customHeight="1" x14ac:dyDescent="0.3">
      <c r="B53" s="147" t="s">
        <v>173</v>
      </c>
      <c r="C53" s="149" t="s">
        <v>4327</v>
      </c>
      <c r="D53" s="149" t="s">
        <v>4578</v>
      </c>
      <c r="E53" s="149" t="s">
        <v>4592</v>
      </c>
      <c r="F53" s="149" t="s">
        <v>4593</v>
      </c>
      <c r="G53" s="149" t="s">
        <v>190</v>
      </c>
      <c r="H53" s="149" t="s">
        <v>191</v>
      </c>
      <c r="I53" s="218" t="s">
        <v>4579</v>
      </c>
      <c r="J53" s="218" t="s">
        <v>4580</v>
      </c>
      <c r="K53" s="218" t="s">
        <v>4581</v>
      </c>
      <c r="L53" s="218" t="s">
        <v>4582</v>
      </c>
      <c r="M53" s="218" t="s">
        <v>5000</v>
      </c>
      <c r="N53" s="218" t="s">
        <v>4585</v>
      </c>
      <c r="O53" s="218" t="s">
        <v>5001</v>
      </c>
    </row>
    <row r="54" spans="1:15" x14ac:dyDescent="0.3">
      <c r="A54" s="193">
        <v>1</v>
      </c>
      <c r="B54" s="166" t="str">
        <f t="array" ref="B54">IFERROR(INDEX($B$11:$B$28,SMALL(IF($AD$11:$AD$28="Yes",ROW($B$11:$B$28)-ROW($B$11)+1),ROWS(B$11:B11))),"")</f>
        <v/>
      </c>
      <c r="C54" s="33"/>
      <c r="D54" s="33"/>
      <c r="E54" s="33"/>
      <c r="F54" s="33"/>
      <c r="G54" s="33"/>
      <c r="H54" s="33"/>
      <c r="I54" s="33"/>
      <c r="J54" s="33"/>
      <c r="K54" s="33"/>
      <c r="L54" s="33"/>
      <c r="M54" s="33"/>
      <c r="N54" s="33"/>
      <c r="O54" s="33"/>
    </row>
    <row r="55" spans="1:15" x14ac:dyDescent="0.3">
      <c r="A55" s="193">
        <v>2</v>
      </c>
      <c r="B55" s="166" t="str">
        <f t="array" ref="B55">IFERROR(INDEX($B$11:$B$28,SMALL(IF($AD$11:$AD$28="Yes",ROW($B$11:$B$28)-ROW($B$11)+1),ROWS(B$11:B12))),"")</f>
        <v/>
      </c>
      <c r="C55" s="33"/>
      <c r="D55" s="33"/>
      <c r="E55" s="33"/>
      <c r="F55" s="33"/>
      <c r="G55" s="33"/>
      <c r="H55" s="33"/>
      <c r="I55" s="33"/>
      <c r="J55" s="33"/>
      <c r="K55" s="33"/>
      <c r="L55" s="33"/>
      <c r="M55" s="33"/>
      <c r="N55" s="33"/>
      <c r="O55" s="33"/>
    </row>
    <row r="56" spans="1:15" x14ac:dyDescent="0.3">
      <c r="A56" s="193">
        <v>3</v>
      </c>
      <c r="B56" s="166" t="str">
        <f t="array" ref="B56">IFERROR(INDEX($B$11:$B$28,SMALL(IF($AD$11:$AD$28="Yes",ROW($B$11:$B$28)-ROW($B$11)+1),ROWS(B$11:B13))),"")</f>
        <v/>
      </c>
      <c r="C56" s="33"/>
      <c r="D56" s="33"/>
      <c r="E56" s="33"/>
      <c r="F56" s="33"/>
      <c r="G56" s="33"/>
      <c r="H56" s="33"/>
      <c r="I56" s="33"/>
      <c r="J56" s="33"/>
      <c r="K56" s="33"/>
      <c r="L56" s="33"/>
      <c r="M56" s="33"/>
      <c r="N56" s="33"/>
      <c r="O56" s="33"/>
    </row>
    <row r="57" spans="1:15" x14ac:dyDescent="0.3">
      <c r="A57" s="193">
        <v>4</v>
      </c>
      <c r="B57" s="166" t="str">
        <f t="array" ref="B57">IFERROR(INDEX($B$11:$B$28,SMALL(IF($AD$11:$AD$28="Yes",ROW($B$11:$B$28)-ROW($B$11)+1),ROWS(B$11:B14))),"")</f>
        <v/>
      </c>
      <c r="C57" s="33"/>
      <c r="D57" s="33"/>
      <c r="E57" s="33"/>
      <c r="F57" s="33"/>
      <c r="G57" s="33"/>
      <c r="H57" s="33"/>
      <c r="I57" s="33"/>
      <c r="J57" s="33"/>
      <c r="K57" s="33"/>
      <c r="L57" s="33"/>
      <c r="M57" s="33"/>
      <c r="N57" s="33"/>
      <c r="O57" s="33"/>
    </row>
    <row r="58" spans="1:15" x14ac:dyDescent="0.3">
      <c r="A58" s="193">
        <v>5</v>
      </c>
      <c r="B58" s="166" t="str">
        <f t="array" ref="B58">IFERROR(INDEX($B$11:$B$28,SMALL(IF($AD$11:$AD$28="Yes",ROW($B$11:$B$28)-ROW($B$11)+1),ROWS(B$11:B15))),"")</f>
        <v/>
      </c>
      <c r="C58" s="33"/>
      <c r="D58" s="33"/>
      <c r="E58" s="33"/>
      <c r="F58" s="33"/>
      <c r="G58" s="33"/>
      <c r="H58" s="33"/>
      <c r="I58" s="33"/>
      <c r="J58" s="33"/>
      <c r="K58" s="33"/>
      <c r="L58" s="33"/>
      <c r="M58" s="33"/>
      <c r="N58" s="33"/>
      <c r="O58" s="33"/>
    </row>
    <row r="59" spans="1:15" x14ac:dyDescent="0.3">
      <c r="A59" s="193">
        <v>6</v>
      </c>
      <c r="B59" s="166" t="str">
        <f t="array" ref="B59">IFERROR(INDEX($B$11:$B$28,SMALL(IF($AD$11:$AD$28="Yes",ROW($B$11:$B$28)-ROW($B$11)+1),ROWS(B$11:B16))),"")</f>
        <v/>
      </c>
      <c r="C59" s="33"/>
      <c r="D59" s="33"/>
      <c r="E59" s="33"/>
      <c r="F59" s="33"/>
      <c r="G59" s="33"/>
      <c r="H59" s="33"/>
      <c r="I59" s="33"/>
      <c r="J59" s="33"/>
      <c r="K59" s="33"/>
      <c r="L59" s="33"/>
      <c r="M59" s="33"/>
      <c r="N59" s="33"/>
      <c r="O59" s="33"/>
    </row>
    <row r="60" spans="1:15" x14ac:dyDescent="0.3">
      <c r="A60" s="193">
        <v>7</v>
      </c>
      <c r="B60" s="166" t="str">
        <f t="array" ref="B60">IFERROR(INDEX($B$11:$B$28,SMALL(IF($AD$11:$AD$28="Yes",ROW($B$11:$B$28)-ROW($B$11)+1),ROWS(B$11:B17))),"")</f>
        <v/>
      </c>
      <c r="C60" s="33"/>
      <c r="D60" s="33"/>
      <c r="E60" s="33"/>
      <c r="F60" s="33"/>
      <c r="G60" s="33"/>
      <c r="H60" s="33"/>
      <c r="I60" s="33"/>
      <c r="J60" s="33"/>
      <c r="K60" s="33"/>
      <c r="L60" s="33"/>
      <c r="M60" s="33"/>
      <c r="N60" s="33"/>
      <c r="O60" s="33"/>
    </row>
    <row r="61" spans="1:15" x14ac:dyDescent="0.3">
      <c r="A61" s="193">
        <v>8</v>
      </c>
      <c r="B61" s="166" t="str">
        <f t="array" ref="B61">IFERROR(INDEX($B$11:$B$28,SMALL(IF($AD$11:$AD$28="Yes",ROW($B$11:$B$28)-ROW($B$11)+1),ROWS(B$11:B18))),"")</f>
        <v/>
      </c>
      <c r="C61" s="33"/>
      <c r="D61" s="33"/>
      <c r="E61" s="33"/>
      <c r="F61" s="33"/>
      <c r="G61" s="33"/>
      <c r="H61" s="33"/>
      <c r="I61" s="33"/>
      <c r="J61" s="33"/>
      <c r="K61" s="33"/>
      <c r="L61" s="33"/>
      <c r="M61" s="33"/>
      <c r="N61" s="33"/>
      <c r="O61" s="33"/>
    </row>
    <row r="62" spans="1:15" x14ac:dyDescent="0.3">
      <c r="A62" s="193">
        <v>9</v>
      </c>
      <c r="B62" s="166" t="str">
        <f t="array" ref="B62">IFERROR(INDEX($B$11:$B$28,SMALL(IF($AD$11:$AD$28="Yes",ROW($B$11:$B$28)-ROW($B$11)+1),ROWS(B$11:B19))),"")</f>
        <v/>
      </c>
      <c r="C62" s="33"/>
      <c r="D62" s="33"/>
      <c r="E62" s="33"/>
      <c r="F62" s="33"/>
      <c r="G62" s="33"/>
      <c r="H62" s="33"/>
      <c r="I62" s="33"/>
      <c r="J62" s="33"/>
      <c r="K62" s="33"/>
      <c r="L62" s="33"/>
      <c r="M62" s="33"/>
      <c r="N62" s="33"/>
      <c r="O62" s="33"/>
    </row>
    <row r="63" spans="1:15" x14ac:dyDescent="0.3">
      <c r="A63" s="193">
        <v>10</v>
      </c>
      <c r="B63" s="166" t="str">
        <f t="array" ref="B63">IFERROR(INDEX($B$11:$B$28,SMALL(IF($AD$11:$AD$28="Yes",ROW($B$11:$B$28)-ROW($B$11)+1),ROWS(B$11:B20))),"")</f>
        <v/>
      </c>
      <c r="C63" s="33"/>
      <c r="D63" s="33"/>
      <c r="E63" s="33"/>
      <c r="F63" s="33"/>
      <c r="G63" s="33"/>
      <c r="H63" s="33"/>
      <c r="I63" s="33"/>
      <c r="J63" s="33"/>
      <c r="K63" s="33"/>
      <c r="L63" s="33"/>
      <c r="M63" s="33"/>
      <c r="N63" s="33"/>
      <c r="O63" s="33"/>
    </row>
    <row r="64" spans="1:15" x14ac:dyDescent="0.3">
      <c r="A64" s="193">
        <v>11</v>
      </c>
      <c r="B64" s="166" t="str">
        <f t="array" ref="B64">IFERROR(INDEX($B$11:$B$28,SMALL(IF($AD$11:$AD$28="Yes",ROW($B$11:$B$28)-ROW($B$11)+1),ROWS(B$11:B21))),"")</f>
        <v/>
      </c>
      <c r="C64" s="33"/>
      <c r="D64" s="33"/>
      <c r="E64" s="33"/>
      <c r="F64" s="33"/>
      <c r="G64" s="33"/>
      <c r="H64" s="33"/>
      <c r="I64" s="33"/>
      <c r="J64" s="33"/>
      <c r="K64" s="33"/>
      <c r="L64" s="33"/>
      <c r="M64" s="33"/>
      <c r="N64" s="33"/>
      <c r="O64" s="33"/>
    </row>
    <row r="65" spans="1:20" x14ac:dyDescent="0.3">
      <c r="A65" s="193">
        <v>12</v>
      </c>
      <c r="B65" s="166" t="str">
        <f t="array" ref="B65">IFERROR(INDEX($B$11:$B$28,SMALL(IF($AD$11:$AD$28="Yes",ROW($B$11:$B$28)-ROW($B$11)+1),ROWS(B$11:B22))),"")</f>
        <v/>
      </c>
      <c r="C65" s="33"/>
      <c r="D65" s="33"/>
      <c r="E65" s="33"/>
      <c r="F65" s="33"/>
      <c r="G65" s="33"/>
      <c r="H65" s="33"/>
      <c r="I65" s="33"/>
      <c r="J65" s="33"/>
      <c r="K65" s="33"/>
      <c r="L65" s="33"/>
      <c r="M65" s="33"/>
      <c r="N65" s="33"/>
      <c r="O65" s="33"/>
    </row>
    <row r="66" spans="1:20" x14ac:dyDescent="0.3">
      <c r="A66" s="193">
        <v>13</v>
      </c>
      <c r="B66" s="166" t="str">
        <f t="array" ref="B66">IFERROR(INDEX($B$11:$B$28,SMALL(IF($AD$11:$AD$28="Yes",ROW($B$11:$B$28)-ROW($B$11)+1),ROWS(B$11:B23))),"")</f>
        <v/>
      </c>
      <c r="C66" s="33"/>
      <c r="D66" s="33"/>
      <c r="E66" s="33"/>
      <c r="F66" s="33"/>
      <c r="G66" s="33"/>
      <c r="H66" s="33"/>
      <c r="I66" s="33"/>
      <c r="J66" s="33"/>
      <c r="K66" s="33"/>
      <c r="L66" s="33"/>
      <c r="M66" s="33"/>
      <c r="N66" s="33"/>
      <c r="O66" s="33"/>
    </row>
    <row r="67" spans="1:20" x14ac:dyDescent="0.3">
      <c r="A67" s="193">
        <v>14</v>
      </c>
      <c r="B67" s="166" t="str">
        <f t="array" ref="B67">IFERROR(INDEX($B$11:$B$28,SMALL(IF($AD$11:$AD$28="Yes",ROW($B$11:$B$28)-ROW($B$11)+1),ROWS(B$11:B24))),"")</f>
        <v/>
      </c>
      <c r="C67" s="33"/>
      <c r="D67" s="33"/>
      <c r="E67" s="33"/>
      <c r="F67" s="33"/>
      <c r="G67" s="33"/>
      <c r="H67" s="33"/>
      <c r="I67" s="33"/>
      <c r="J67" s="33"/>
      <c r="K67" s="33"/>
      <c r="L67" s="33"/>
      <c r="M67" s="33"/>
      <c r="N67" s="33"/>
      <c r="O67" s="33"/>
    </row>
    <row r="68" spans="1:20" x14ac:dyDescent="0.3">
      <c r="A68" s="193">
        <v>15</v>
      </c>
      <c r="B68" s="166" t="str">
        <f t="array" ref="B68">IFERROR(INDEX($B$11:$B$28,SMALL(IF($AD$11:$AD$28="Yes",ROW($B$11:$B$28)-ROW($B$11)+1),ROWS(B$11:B25))),"")</f>
        <v/>
      </c>
      <c r="C68" s="33"/>
      <c r="D68" s="33"/>
      <c r="E68" s="33"/>
      <c r="F68" s="33"/>
      <c r="G68" s="33"/>
      <c r="H68" s="33"/>
      <c r="I68" s="33"/>
      <c r="J68" s="33"/>
      <c r="K68" s="33"/>
      <c r="L68" s="33"/>
      <c r="M68" s="33"/>
      <c r="N68" s="33"/>
      <c r="O68" s="33"/>
    </row>
    <row r="69" spans="1:20" x14ac:dyDescent="0.3">
      <c r="A69" s="193">
        <v>16</v>
      </c>
      <c r="B69" s="166" t="str">
        <f t="array" ref="B69">IFERROR(INDEX($B$11:$B$28,SMALL(IF($AD$11:$AD$28="Yes",ROW($B$11:$B$28)-ROW($B$11)+1),ROWS(B$11:B26))),"")</f>
        <v/>
      </c>
      <c r="C69" s="33"/>
      <c r="D69" s="33"/>
      <c r="E69" s="33"/>
      <c r="F69" s="33"/>
      <c r="G69" s="33"/>
      <c r="H69" s="33"/>
      <c r="I69" s="33"/>
      <c r="J69" s="33"/>
      <c r="K69" s="33"/>
      <c r="L69" s="33"/>
      <c r="M69" s="33"/>
      <c r="N69" s="33"/>
      <c r="O69" s="33"/>
    </row>
    <row r="70" spans="1:20" x14ac:dyDescent="0.3">
      <c r="A70" s="193">
        <v>17</v>
      </c>
      <c r="B70" s="166" t="str">
        <f t="array" ref="B70">IFERROR(INDEX($B$11:$B$28,SMALL(IF($AD$11:$AD$28="Yes",ROW($B$11:$B$28)-ROW($B$11)+1),ROWS(B$11:B27))),"")</f>
        <v/>
      </c>
      <c r="C70" s="33"/>
      <c r="D70" s="33"/>
      <c r="E70" s="33"/>
      <c r="F70" s="33"/>
      <c r="G70" s="33"/>
      <c r="H70" s="33"/>
      <c r="I70" s="33"/>
      <c r="J70" s="33"/>
      <c r="K70" s="33"/>
      <c r="L70" s="33"/>
      <c r="M70" s="33"/>
      <c r="N70" s="33"/>
      <c r="O70" s="33"/>
    </row>
    <row r="71" spans="1:20" x14ac:dyDescent="0.3">
      <c r="A71" s="193">
        <v>18</v>
      </c>
      <c r="B71" s="166" t="str">
        <f t="array" ref="B71">IFERROR(INDEX($B$11:$B$28,SMALL(IF($AD$11:$AD$28="Yes",ROW($B$11:$B$28)-ROW($B$11)+1),ROWS(B$11:B28))),"")</f>
        <v/>
      </c>
      <c r="C71" s="33"/>
      <c r="D71" s="33"/>
      <c r="E71" s="33"/>
      <c r="F71" s="33"/>
      <c r="G71" s="33"/>
      <c r="H71" s="33"/>
      <c r="I71" s="33"/>
      <c r="J71" s="33"/>
      <c r="K71" s="33"/>
      <c r="L71" s="33"/>
      <c r="M71" s="33"/>
      <c r="N71" s="33"/>
      <c r="O71" s="33"/>
    </row>
    <row r="73" spans="1:20" x14ac:dyDescent="0.3">
      <c r="B73" s="83" t="s">
        <v>4417</v>
      </c>
      <c r="C73" s="81"/>
      <c r="D73" s="81"/>
      <c r="E73" s="81"/>
      <c r="F73" s="81"/>
      <c r="G73" s="81"/>
      <c r="H73" s="81"/>
      <c r="I73" s="81"/>
      <c r="J73" s="81"/>
      <c r="K73" s="81"/>
      <c r="L73" s="81"/>
      <c r="M73" s="81"/>
      <c r="N73" s="81"/>
      <c r="O73" s="81"/>
      <c r="P73" s="81"/>
      <c r="Q73" s="81"/>
      <c r="R73" s="81"/>
      <c r="S73" s="81"/>
      <c r="T73" s="81"/>
    </row>
    <row r="74" spans="1:20" ht="33" customHeight="1" x14ac:dyDescent="0.3">
      <c r="B74" s="138" t="s">
        <v>4697</v>
      </c>
      <c r="C74" s="102"/>
      <c r="D74" s="81"/>
      <c r="E74" s="81"/>
      <c r="F74" s="81"/>
      <c r="G74" s="81"/>
      <c r="H74" s="81"/>
      <c r="I74" s="81"/>
      <c r="J74" s="81"/>
      <c r="K74" s="81"/>
      <c r="L74" s="81"/>
      <c r="M74" s="81"/>
      <c r="N74" s="81"/>
      <c r="O74" s="81"/>
      <c r="P74" s="81"/>
      <c r="Q74" s="81"/>
      <c r="R74" s="81"/>
      <c r="S74" s="81"/>
      <c r="T74" s="81"/>
    </row>
    <row r="75" spans="1:20" ht="15" customHeight="1" x14ac:dyDescent="0.3">
      <c r="A75" s="193">
        <v>1</v>
      </c>
      <c r="B75" s="88" t="s">
        <v>4304</v>
      </c>
      <c r="C75" s="82" t="s">
        <v>4303</v>
      </c>
      <c r="D75" s="81"/>
      <c r="E75" s="81"/>
      <c r="F75" s="81"/>
      <c r="G75" s="81"/>
      <c r="H75" s="81"/>
      <c r="I75" s="81"/>
      <c r="J75" s="81"/>
      <c r="K75" s="81"/>
      <c r="L75" s="81"/>
      <c r="M75" s="81"/>
      <c r="N75" s="81"/>
      <c r="O75" s="81"/>
      <c r="P75" s="81"/>
      <c r="Q75" s="81"/>
      <c r="R75" s="81"/>
      <c r="S75" s="81"/>
      <c r="T75" s="81"/>
    </row>
    <row r="76" spans="1:20" x14ac:dyDescent="0.3">
      <c r="A76" s="193">
        <v>2</v>
      </c>
      <c r="B76" s="89" t="s">
        <v>4297</v>
      </c>
      <c r="C76" s="134"/>
      <c r="D76" s="81"/>
      <c r="E76" s="81"/>
      <c r="F76" s="81"/>
      <c r="G76" s="81"/>
      <c r="H76" s="81"/>
      <c r="I76" s="81"/>
      <c r="J76" s="81"/>
      <c r="K76" s="81"/>
      <c r="L76" s="81"/>
      <c r="M76" s="81"/>
      <c r="N76" s="81"/>
      <c r="O76" s="81"/>
      <c r="P76" s="81"/>
      <c r="Q76" s="81"/>
      <c r="R76" s="81"/>
      <c r="S76" s="81"/>
      <c r="T76" s="81"/>
    </row>
    <row r="77" spans="1:20" x14ac:dyDescent="0.3">
      <c r="A77" s="193">
        <v>3</v>
      </c>
      <c r="B77" s="89" t="s">
        <v>4291</v>
      </c>
      <c r="C77" s="134"/>
      <c r="D77" s="81"/>
      <c r="E77" s="81"/>
      <c r="F77" s="81"/>
      <c r="G77" s="81"/>
      <c r="H77" s="81"/>
      <c r="I77" s="81"/>
      <c r="J77" s="81"/>
      <c r="K77" s="81"/>
      <c r="L77" s="81"/>
      <c r="M77" s="81"/>
      <c r="N77" s="81"/>
      <c r="O77" s="81"/>
      <c r="P77" s="81"/>
      <c r="Q77" s="81"/>
      <c r="R77" s="81"/>
      <c r="S77" s="81"/>
      <c r="T77" s="81"/>
    </row>
    <row r="78" spans="1:20" x14ac:dyDescent="0.3">
      <c r="A78" s="193">
        <v>4</v>
      </c>
      <c r="B78" s="89" t="s">
        <v>4292</v>
      </c>
      <c r="C78" s="134"/>
      <c r="D78" s="81"/>
      <c r="E78" s="81"/>
      <c r="F78" s="81"/>
      <c r="G78" s="81"/>
      <c r="H78" s="81"/>
      <c r="I78" s="81"/>
      <c r="J78" s="81"/>
      <c r="K78" s="81"/>
      <c r="L78" s="81"/>
      <c r="M78" s="81"/>
      <c r="N78" s="81"/>
      <c r="O78" s="81"/>
      <c r="P78" s="81"/>
      <c r="Q78" s="81"/>
      <c r="R78" s="81"/>
      <c r="S78" s="81"/>
      <c r="T78" s="81"/>
    </row>
    <row r="79" spans="1:20" x14ac:dyDescent="0.3">
      <c r="A79" s="193">
        <v>5</v>
      </c>
      <c r="B79" s="89" t="s">
        <v>4293</v>
      </c>
      <c r="C79" s="134"/>
      <c r="D79" s="81"/>
      <c r="E79" s="81"/>
      <c r="F79" s="81"/>
      <c r="G79" s="81"/>
      <c r="H79" s="81"/>
      <c r="I79" s="81"/>
      <c r="J79" s="81"/>
      <c r="K79" s="81"/>
      <c r="L79" s="81"/>
      <c r="M79" s="81"/>
      <c r="N79" s="81"/>
      <c r="O79" s="81"/>
      <c r="P79" s="81"/>
      <c r="Q79" s="81"/>
      <c r="R79" s="81"/>
      <c r="S79" s="81"/>
      <c r="T79" s="81"/>
    </row>
    <row r="80" spans="1:20" x14ac:dyDescent="0.3">
      <c r="A80" s="193">
        <v>6</v>
      </c>
      <c r="B80" s="89" t="s">
        <v>4298</v>
      </c>
      <c r="C80" s="134"/>
      <c r="D80" s="81"/>
      <c r="E80" s="81"/>
      <c r="F80" s="81"/>
      <c r="G80" s="81"/>
      <c r="H80" s="81"/>
      <c r="I80" s="81"/>
      <c r="J80" s="81"/>
      <c r="K80" s="81"/>
      <c r="L80" s="81"/>
      <c r="M80" s="81"/>
      <c r="N80" s="81"/>
      <c r="O80" s="81"/>
      <c r="P80" s="81"/>
      <c r="Q80" s="81"/>
      <c r="R80" s="81"/>
      <c r="S80" s="81"/>
      <c r="T80" s="81"/>
    </row>
    <row r="81" spans="1:20" x14ac:dyDescent="0.3">
      <c r="A81" s="193">
        <v>7</v>
      </c>
      <c r="B81" s="89" t="s">
        <v>4305</v>
      </c>
      <c r="C81" s="134"/>
      <c r="D81" s="81"/>
      <c r="E81" s="81"/>
      <c r="F81" s="81"/>
      <c r="G81" s="81"/>
      <c r="H81" s="81"/>
      <c r="I81" s="81"/>
      <c r="J81" s="81"/>
      <c r="K81" s="81"/>
      <c r="L81" s="81"/>
      <c r="M81" s="81"/>
      <c r="N81" s="81"/>
      <c r="O81" s="81"/>
      <c r="P81" s="81"/>
      <c r="Q81" s="81"/>
      <c r="R81" s="81"/>
      <c r="S81" s="81"/>
      <c r="T81" s="81"/>
    </row>
    <row r="82" spans="1:20" x14ac:dyDescent="0.3">
      <c r="A82" s="193">
        <v>8</v>
      </c>
      <c r="B82" s="89" t="s">
        <v>4296</v>
      </c>
      <c r="C82" s="134"/>
      <c r="D82" s="81"/>
      <c r="E82" s="81"/>
      <c r="F82" s="81"/>
      <c r="G82" s="81"/>
      <c r="H82" s="81"/>
      <c r="I82" s="81"/>
      <c r="J82" s="81"/>
      <c r="K82" s="81"/>
      <c r="L82" s="81"/>
      <c r="M82" s="81"/>
      <c r="N82" s="81"/>
      <c r="O82" s="81"/>
      <c r="P82" s="81"/>
      <c r="Q82" s="81"/>
      <c r="R82" s="81"/>
      <c r="S82" s="81"/>
      <c r="T82" s="81"/>
    </row>
    <row r="83" spans="1:20" x14ac:dyDescent="0.3">
      <c r="A83" s="193">
        <v>9</v>
      </c>
      <c r="B83" s="89" t="s">
        <v>4306</v>
      </c>
      <c r="C83" s="134"/>
      <c r="D83" s="81"/>
      <c r="E83" s="81"/>
      <c r="F83" s="81"/>
      <c r="G83" s="81"/>
      <c r="H83" s="81"/>
      <c r="I83" s="81"/>
      <c r="J83" s="81"/>
      <c r="K83" s="81"/>
      <c r="L83" s="81"/>
      <c r="M83" s="81"/>
      <c r="N83" s="81"/>
      <c r="O83" s="81"/>
      <c r="P83" s="81"/>
      <c r="Q83" s="81"/>
      <c r="R83" s="81"/>
      <c r="S83" s="81"/>
      <c r="T83" s="81"/>
    </row>
    <row r="84" spans="1:20" x14ac:dyDescent="0.3">
      <c r="A84" s="193">
        <v>10</v>
      </c>
      <c r="B84" s="89" t="s">
        <v>4299</v>
      </c>
      <c r="C84" s="134"/>
      <c r="D84" s="81"/>
      <c r="E84" s="81"/>
      <c r="F84" s="81"/>
      <c r="G84" s="81"/>
      <c r="H84" s="81"/>
      <c r="I84" s="81"/>
      <c r="J84" s="81"/>
      <c r="K84" s="81"/>
      <c r="L84" s="81"/>
      <c r="M84" s="81"/>
      <c r="N84" s="81"/>
      <c r="O84" s="81"/>
      <c r="P84" s="81"/>
      <c r="Q84" s="81"/>
      <c r="R84" s="81"/>
      <c r="S84" s="81"/>
      <c r="T84" s="81"/>
    </row>
    <row r="85" spans="1:20" x14ac:dyDescent="0.3">
      <c r="A85" s="193">
        <v>11</v>
      </c>
      <c r="B85" s="89" t="s">
        <v>4307</v>
      </c>
      <c r="C85" s="134"/>
      <c r="D85" s="81"/>
      <c r="E85" s="81"/>
      <c r="F85" s="81"/>
      <c r="G85" s="81"/>
      <c r="H85" s="81"/>
      <c r="I85" s="81"/>
      <c r="J85" s="81"/>
      <c r="K85" s="81"/>
      <c r="L85" s="81"/>
      <c r="M85" s="81"/>
      <c r="N85" s="81"/>
      <c r="O85" s="81"/>
      <c r="P85" s="81"/>
      <c r="Q85" s="81"/>
      <c r="R85" s="81"/>
      <c r="S85" s="81"/>
      <c r="T85" s="81"/>
    </row>
    <row r="86" spans="1:20" x14ac:dyDescent="0.3">
      <c r="A86" s="193">
        <v>12</v>
      </c>
      <c r="B86" s="89" t="s">
        <v>4300</v>
      </c>
      <c r="C86" s="134"/>
      <c r="D86" s="81"/>
      <c r="E86" s="81"/>
      <c r="F86" s="81"/>
      <c r="G86" s="81"/>
      <c r="H86" s="81"/>
      <c r="I86" s="81"/>
      <c r="J86" s="81"/>
      <c r="K86" s="81"/>
      <c r="L86" s="81"/>
      <c r="M86" s="81"/>
      <c r="N86" s="81"/>
      <c r="O86" s="81"/>
      <c r="P86" s="81"/>
      <c r="Q86" s="81"/>
      <c r="R86" s="81"/>
      <c r="S86" s="81"/>
      <c r="T86" s="81"/>
    </row>
    <row r="87" spans="1:20" x14ac:dyDescent="0.3">
      <c r="A87" s="193">
        <v>13</v>
      </c>
      <c r="B87" s="89" t="s">
        <v>4301</v>
      </c>
      <c r="C87" s="134"/>
      <c r="D87" s="81"/>
      <c r="E87" s="81"/>
      <c r="F87" s="81"/>
      <c r="G87" s="81"/>
      <c r="H87" s="81"/>
      <c r="I87" s="81"/>
      <c r="J87" s="81"/>
      <c r="K87" s="81"/>
      <c r="L87" s="81"/>
      <c r="M87" s="81"/>
      <c r="N87" s="81"/>
      <c r="O87" s="81"/>
      <c r="P87" s="81"/>
      <c r="Q87" s="81"/>
      <c r="R87" s="81"/>
      <c r="S87" s="81"/>
      <c r="T87" s="81"/>
    </row>
    <row r="88" spans="1:20" x14ac:dyDescent="0.3">
      <c r="A88" s="193">
        <v>14</v>
      </c>
      <c r="B88" s="89" t="s">
        <v>4308</v>
      </c>
      <c r="C88" s="134"/>
      <c r="D88" s="81"/>
      <c r="E88" s="81"/>
      <c r="F88" s="81"/>
      <c r="G88" s="81"/>
      <c r="H88" s="81"/>
      <c r="I88" s="81"/>
      <c r="J88" s="81"/>
      <c r="K88" s="81"/>
      <c r="L88" s="81"/>
      <c r="M88" s="81"/>
      <c r="N88" s="81"/>
      <c r="O88" s="81"/>
      <c r="P88" s="81"/>
      <c r="Q88" s="81"/>
      <c r="R88" s="81"/>
      <c r="S88" s="81"/>
      <c r="T88" s="81"/>
    </row>
    <row r="89" spans="1:20" x14ac:dyDescent="0.3">
      <c r="A89" s="193">
        <v>15</v>
      </c>
      <c r="B89" s="89" t="s">
        <v>4309</v>
      </c>
      <c r="C89" s="134"/>
      <c r="D89" s="81"/>
      <c r="E89" s="81"/>
      <c r="F89" s="81"/>
      <c r="G89" s="81"/>
      <c r="H89" s="81"/>
      <c r="I89" s="81"/>
      <c r="J89" s="81"/>
      <c r="K89" s="81"/>
      <c r="L89" s="81"/>
      <c r="M89" s="81"/>
      <c r="N89" s="81"/>
      <c r="O89" s="81"/>
      <c r="P89" s="81"/>
      <c r="Q89" s="81"/>
      <c r="R89" s="81"/>
      <c r="S89" s="81"/>
      <c r="T89" s="81"/>
    </row>
    <row r="90" spans="1:20" x14ac:dyDescent="0.3">
      <c r="A90" s="193">
        <v>16</v>
      </c>
      <c r="B90" s="89" t="s">
        <v>4288</v>
      </c>
      <c r="C90" s="134"/>
      <c r="D90" s="81"/>
      <c r="E90" s="81"/>
      <c r="F90" s="81"/>
      <c r="G90" s="81"/>
      <c r="H90" s="81"/>
      <c r="I90" s="81"/>
      <c r="J90" s="81"/>
      <c r="K90" s="81"/>
      <c r="L90" s="81"/>
      <c r="M90" s="81"/>
      <c r="N90" s="81"/>
      <c r="O90" s="81"/>
      <c r="P90" s="81"/>
      <c r="Q90" s="81"/>
      <c r="R90" s="81"/>
      <c r="S90" s="81"/>
      <c r="T90" s="81"/>
    </row>
    <row r="91" spans="1:20" x14ac:dyDescent="0.3">
      <c r="A91" s="193">
        <v>17</v>
      </c>
      <c r="B91" s="89" t="s">
        <v>4294</v>
      </c>
      <c r="C91" s="134"/>
      <c r="D91" s="81"/>
      <c r="E91" s="81"/>
      <c r="F91" s="81"/>
      <c r="G91" s="81"/>
      <c r="H91" s="81"/>
      <c r="I91" s="81"/>
      <c r="J91" s="81"/>
      <c r="K91" s="81"/>
      <c r="L91" s="81"/>
      <c r="M91" s="81"/>
      <c r="N91" s="81"/>
      <c r="O91" s="81"/>
      <c r="P91" s="81"/>
      <c r="Q91" s="81"/>
      <c r="R91" s="81"/>
      <c r="S91" s="81"/>
      <c r="T91" s="81"/>
    </row>
    <row r="92" spans="1:20" x14ac:dyDescent="0.3">
      <c r="A92" s="193">
        <v>18</v>
      </c>
      <c r="B92" s="89" t="s">
        <v>4295</v>
      </c>
      <c r="C92" s="134"/>
      <c r="D92" s="81"/>
      <c r="E92" s="81"/>
      <c r="F92" s="81"/>
      <c r="G92" s="81"/>
      <c r="H92" s="81"/>
      <c r="I92" s="81"/>
      <c r="J92" s="81"/>
      <c r="K92" s="81"/>
      <c r="L92" s="81"/>
      <c r="M92" s="81"/>
      <c r="N92" s="81"/>
      <c r="O92" s="81"/>
      <c r="P92" s="81"/>
      <c r="Q92" s="81"/>
      <c r="R92" s="81"/>
      <c r="S92" s="81"/>
      <c r="T92" s="81"/>
    </row>
    <row r="93" spans="1:20" x14ac:dyDescent="0.3">
      <c r="A93" s="193">
        <v>19</v>
      </c>
      <c r="B93" s="89" t="s">
        <v>4320</v>
      </c>
      <c r="C93" s="134"/>
      <c r="D93" s="81"/>
      <c r="E93" s="81"/>
      <c r="F93" s="81"/>
      <c r="G93" s="81"/>
      <c r="H93" s="81"/>
      <c r="I93" s="81"/>
      <c r="J93" s="81"/>
      <c r="K93" s="81"/>
      <c r="L93" s="81"/>
      <c r="M93" s="81"/>
      <c r="N93" s="81"/>
      <c r="O93" s="81"/>
      <c r="P93" s="81"/>
      <c r="Q93" s="81"/>
      <c r="R93" s="81"/>
      <c r="S93" s="81"/>
      <c r="T93" s="81"/>
    </row>
    <row r="94" spans="1:20" x14ac:dyDescent="0.3">
      <c r="A94" s="193">
        <v>20</v>
      </c>
      <c r="B94" s="89" t="s">
        <v>4317</v>
      </c>
      <c r="C94" s="134"/>
      <c r="D94" s="81"/>
      <c r="E94" s="81"/>
      <c r="F94" s="81"/>
      <c r="G94" s="81"/>
      <c r="H94" s="81"/>
      <c r="I94" s="81"/>
      <c r="J94" s="81"/>
      <c r="K94" s="81"/>
      <c r="L94" s="81"/>
      <c r="M94" s="81"/>
      <c r="N94" s="81"/>
      <c r="O94" s="81"/>
      <c r="P94" s="81"/>
      <c r="Q94" s="81"/>
      <c r="R94" s="81"/>
      <c r="S94" s="81"/>
      <c r="T94" s="81"/>
    </row>
    <row r="95" spans="1:20" x14ac:dyDescent="0.3">
      <c r="A95" s="193">
        <v>21</v>
      </c>
      <c r="B95" s="89" t="s">
        <v>4318</v>
      </c>
      <c r="C95" s="134"/>
      <c r="D95" s="81"/>
      <c r="E95" s="81"/>
      <c r="F95" s="81"/>
      <c r="G95" s="81"/>
      <c r="H95" s="81"/>
      <c r="I95" s="81"/>
      <c r="J95" s="81"/>
      <c r="K95" s="81"/>
      <c r="L95" s="81"/>
      <c r="M95" s="81"/>
      <c r="N95" s="81"/>
      <c r="O95" s="81"/>
      <c r="P95" s="81"/>
      <c r="Q95" s="81"/>
      <c r="R95" s="81"/>
      <c r="S95" s="81"/>
      <c r="T95" s="81"/>
    </row>
    <row r="96" spans="1:20" x14ac:dyDescent="0.3">
      <c r="A96" s="193">
        <v>22</v>
      </c>
      <c r="B96" s="89" t="s">
        <v>4319</v>
      </c>
      <c r="C96" s="134"/>
      <c r="D96" s="81"/>
      <c r="E96" s="81"/>
      <c r="F96" s="81"/>
      <c r="G96" s="81"/>
      <c r="H96" s="81"/>
      <c r="I96" s="81"/>
      <c r="J96" s="81"/>
      <c r="K96" s="81"/>
      <c r="L96" s="81"/>
      <c r="M96" s="81"/>
      <c r="N96" s="81"/>
      <c r="O96" s="81"/>
      <c r="P96" s="81"/>
      <c r="Q96" s="81"/>
      <c r="R96" s="81"/>
      <c r="S96" s="81"/>
      <c r="T96" s="81"/>
    </row>
    <row r="97" spans="1:20" x14ac:dyDescent="0.3">
      <c r="A97" s="193">
        <v>23</v>
      </c>
      <c r="B97" s="89" t="s">
        <v>4310</v>
      </c>
      <c r="C97" s="134"/>
      <c r="D97" s="81"/>
      <c r="E97" s="81"/>
      <c r="F97" s="81"/>
      <c r="G97" s="81"/>
      <c r="H97" s="81"/>
      <c r="I97" s="81"/>
      <c r="J97" s="81"/>
      <c r="K97" s="81"/>
      <c r="L97" s="81"/>
      <c r="M97" s="81"/>
      <c r="N97" s="81"/>
      <c r="O97" s="81"/>
      <c r="P97" s="81"/>
      <c r="Q97" s="81"/>
      <c r="R97" s="81"/>
      <c r="S97" s="81"/>
      <c r="T97" s="81"/>
    </row>
    <row r="98" spans="1:20" x14ac:dyDescent="0.3">
      <c r="A98" s="193">
        <v>24</v>
      </c>
      <c r="B98" s="89" t="s">
        <v>4311</v>
      </c>
      <c r="C98" s="134"/>
      <c r="D98" s="81"/>
      <c r="E98" s="81"/>
      <c r="F98" s="81"/>
      <c r="G98" s="81"/>
      <c r="H98" s="81"/>
      <c r="I98" s="81"/>
      <c r="J98" s="81"/>
      <c r="K98" s="81"/>
      <c r="L98" s="81"/>
      <c r="M98" s="81"/>
      <c r="N98" s="81"/>
      <c r="O98" s="81"/>
      <c r="P98" s="81"/>
      <c r="Q98" s="81"/>
      <c r="R98" s="81"/>
      <c r="S98" s="81"/>
      <c r="T98" s="81"/>
    </row>
    <row r="99" spans="1:20" x14ac:dyDescent="0.3">
      <c r="A99" s="193">
        <v>25</v>
      </c>
      <c r="B99" s="89" t="s">
        <v>4312</v>
      </c>
      <c r="C99" s="134"/>
      <c r="D99" s="81"/>
      <c r="E99" s="81"/>
      <c r="F99" s="81"/>
      <c r="G99" s="81"/>
      <c r="H99" s="81"/>
      <c r="I99" s="81"/>
      <c r="J99" s="81"/>
      <c r="K99" s="81"/>
      <c r="L99" s="81"/>
      <c r="M99" s="81"/>
      <c r="N99" s="81"/>
      <c r="O99" s="81"/>
      <c r="P99" s="81"/>
      <c r="Q99" s="81"/>
      <c r="R99" s="81"/>
      <c r="S99" s="81"/>
      <c r="T99" s="81"/>
    </row>
    <row r="100" spans="1:20" x14ac:dyDescent="0.3">
      <c r="A100" s="193">
        <v>26</v>
      </c>
      <c r="B100" s="89" t="s">
        <v>4313</v>
      </c>
      <c r="C100" s="134"/>
      <c r="D100" s="81"/>
      <c r="E100" s="81"/>
      <c r="F100" s="81"/>
      <c r="G100" s="81"/>
      <c r="H100" s="81"/>
      <c r="I100" s="81"/>
      <c r="J100" s="81"/>
      <c r="K100" s="81"/>
      <c r="L100" s="81"/>
      <c r="M100" s="81"/>
      <c r="N100" s="81"/>
      <c r="O100" s="81"/>
      <c r="P100" s="81"/>
      <c r="Q100" s="81"/>
      <c r="R100" s="81"/>
      <c r="S100" s="81"/>
      <c r="T100" s="81"/>
    </row>
    <row r="101" spans="1:20" x14ac:dyDescent="0.3">
      <c r="A101" s="193">
        <v>27</v>
      </c>
      <c r="B101" s="89" t="s">
        <v>4314</v>
      </c>
      <c r="C101" s="134"/>
      <c r="D101" s="81"/>
      <c r="E101" s="81"/>
      <c r="F101" s="81"/>
      <c r="G101" s="81"/>
      <c r="H101" s="81"/>
      <c r="I101" s="81"/>
      <c r="J101" s="81"/>
      <c r="K101" s="81"/>
      <c r="L101" s="81"/>
      <c r="M101" s="81"/>
      <c r="N101" s="81"/>
      <c r="O101" s="81"/>
      <c r="P101" s="81"/>
      <c r="Q101" s="81"/>
      <c r="R101" s="81"/>
      <c r="S101" s="81"/>
      <c r="T101" s="81"/>
    </row>
    <row r="102" spans="1:20" x14ac:dyDescent="0.3">
      <c r="A102" s="193">
        <v>28</v>
      </c>
      <c r="B102" s="89" t="s">
        <v>4315</v>
      </c>
      <c r="C102" s="134"/>
      <c r="D102" s="81"/>
      <c r="E102" s="81"/>
      <c r="F102" s="81"/>
      <c r="G102" s="81"/>
      <c r="H102" s="81"/>
      <c r="I102" s="81"/>
      <c r="J102" s="81"/>
      <c r="K102" s="81"/>
      <c r="L102" s="81"/>
      <c r="M102" s="81"/>
      <c r="N102" s="81"/>
      <c r="O102" s="81"/>
      <c r="P102" s="81"/>
      <c r="Q102" s="81"/>
      <c r="R102" s="81"/>
      <c r="S102" s="81"/>
      <c r="T102" s="81"/>
    </row>
    <row r="103" spans="1:20" x14ac:dyDescent="0.3">
      <c r="A103" s="193">
        <v>29</v>
      </c>
      <c r="B103" s="89" t="s">
        <v>4781</v>
      </c>
      <c r="C103" s="134"/>
      <c r="D103" s="81"/>
      <c r="E103" s="81"/>
      <c r="F103" s="81"/>
      <c r="G103" s="81"/>
      <c r="H103" s="81"/>
      <c r="I103" s="81"/>
      <c r="J103" s="81"/>
      <c r="K103" s="81"/>
      <c r="L103" s="81"/>
      <c r="M103" s="81"/>
      <c r="N103" s="81"/>
      <c r="O103" s="81"/>
      <c r="P103" s="81"/>
      <c r="Q103" s="81"/>
      <c r="R103" s="81"/>
      <c r="S103" s="81"/>
      <c r="T103" s="81"/>
    </row>
    <row r="104" spans="1:20" x14ac:dyDescent="0.3">
      <c r="D104" s="81"/>
      <c r="E104" s="81"/>
      <c r="F104" s="81"/>
      <c r="G104" s="81"/>
      <c r="H104" s="81"/>
      <c r="I104" s="81"/>
      <c r="J104" s="81"/>
      <c r="K104" s="81"/>
      <c r="L104" s="81"/>
      <c r="M104" s="81"/>
      <c r="N104" s="81"/>
      <c r="O104" s="81"/>
      <c r="P104" s="81"/>
      <c r="Q104" s="81"/>
      <c r="R104" s="81"/>
      <c r="S104" s="81"/>
      <c r="T104" s="81"/>
    </row>
    <row r="105" spans="1:20" x14ac:dyDescent="0.3">
      <c r="B105" s="81"/>
      <c r="C105" s="81"/>
      <c r="D105" s="81"/>
      <c r="E105" s="81"/>
      <c r="F105" s="81"/>
      <c r="G105" s="81"/>
      <c r="H105" s="81"/>
      <c r="I105" s="81"/>
      <c r="J105" s="81"/>
      <c r="K105" s="81"/>
      <c r="L105" s="81"/>
      <c r="M105" s="81"/>
      <c r="N105" s="81"/>
      <c r="O105" s="81"/>
      <c r="P105" s="81"/>
      <c r="Q105" s="81"/>
      <c r="R105" s="81"/>
      <c r="S105" s="81"/>
      <c r="T105" s="81"/>
    </row>
    <row r="106" spans="1:20" x14ac:dyDescent="0.3">
      <c r="B106" s="83" t="s">
        <v>4290</v>
      </c>
      <c r="C106" s="81"/>
      <c r="D106" s="81"/>
      <c r="E106" s="81"/>
      <c r="F106" s="81"/>
      <c r="G106" s="81"/>
      <c r="H106" s="81"/>
      <c r="I106" s="81"/>
      <c r="J106" s="81"/>
      <c r="K106" s="81"/>
      <c r="L106" s="81"/>
      <c r="M106" s="81"/>
      <c r="N106" s="81"/>
      <c r="O106" s="81"/>
      <c r="P106" s="81"/>
      <c r="Q106" s="81"/>
      <c r="R106" s="81"/>
      <c r="S106" s="81"/>
      <c r="T106" s="81"/>
    </row>
    <row r="107" spans="1:20" ht="19.95" customHeight="1" x14ac:dyDescent="0.3">
      <c r="B107" s="246" t="s">
        <v>173</v>
      </c>
      <c r="C107" s="246" t="s">
        <v>4589</v>
      </c>
      <c r="D107" s="251" t="s">
        <v>4283</v>
      </c>
      <c r="E107" s="253"/>
      <c r="F107" s="251" t="s">
        <v>4285</v>
      </c>
      <c r="G107" s="252"/>
      <c r="H107" s="252"/>
      <c r="I107" s="253"/>
      <c r="J107" s="251" t="s">
        <v>4289</v>
      </c>
      <c r="K107" s="252"/>
      <c r="L107" s="252"/>
      <c r="M107" s="253"/>
      <c r="N107" s="81"/>
      <c r="O107" s="81"/>
      <c r="P107" s="81"/>
      <c r="Q107" s="81"/>
      <c r="R107" s="81"/>
      <c r="S107" s="81"/>
      <c r="T107" s="81"/>
    </row>
    <row r="108" spans="1:20" ht="63" customHeight="1" x14ac:dyDescent="0.3">
      <c r="B108" s="247"/>
      <c r="C108" s="247"/>
      <c r="D108" s="146"/>
      <c r="E108" s="146" t="s">
        <v>187</v>
      </c>
      <c r="F108" s="143" t="s">
        <v>4286</v>
      </c>
      <c r="G108" s="143" t="s">
        <v>4147</v>
      </c>
      <c r="H108" s="143" t="s">
        <v>4288</v>
      </c>
      <c r="I108" s="143" t="s">
        <v>4287</v>
      </c>
      <c r="J108" s="143" t="s">
        <v>4286</v>
      </c>
      <c r="K108" s="143" t="s">
        <v>4147</v>
      </c>
      <c r="L108" s="143" t="s">
        <v>4288</v>
      </c>
      <c r="M108" s="143" t="s">
        <v>4287</v>
      </c>
      <c r="N108" s="190" t="s">
        <v>4788</v>
      </c>
      <c r="O108" s="190" t="s">
        <v>4799</v>
      </c>
      <c r="Q108" s="81"/>
      <c r="R108" s="81"/>
      <c r="S108" s="81"/>
      <c r="T108" s="81"/>
    </row>
    <row r="109" spans="1:20" x14ac:dyDescent="0.3">
      <c r="A109" s="193">
        <v>1</v>
      </c>
      <c r="B109" s="85" t="str">
        <f t="array" ref="B109">IFERROR(INDEX($B$11:$B$28, MATCH(0,IF(ISBLANK($B$11:$B$28),1,COUNTIF($B$32:B32, $B$11:$B$28)), 0)),"")</f>
        <v/>
      </c>
      <c r="C109" s="24"/>
      <c r="D109" s="162"/>
      <c r="E109" s="162"/>
      <c r="F109" s="162"/>
      <c r="G109" s="162"/>
      <c r="H109" s="162"/>
      <c r="I109" s="162"/>
      <c r="J109" s="162"/>
      <c r="K109" s="162"/>
      <c r="L109" s="162"/>
      <c r="M109" s="162"/>
      <c r="N109" s="162"/>
      <c r="O109" s="162"/>
      <c r="P109" s="81"/>
      <c r="Q109" s="81"/>
      <c r="R109" s="81"/>
      <c r="S109" s="81"/>
      <c r="T109" s="81"/>
    </row>
    <row r="110" spans="1:20" x14ac:dyDescent="0.3">
      <c r="A110" s="193">
        <v>2</v>
      </c>
      <c r="B110" s="85" t="str">
        <f t="array" ref="B110">IFERROR(INDEX($B$11:$B$28, MATCH(0,IF(ISBLANK($B$11:$B$28),1,COUNTIF($B$32:B33, $B$11:$B$28)), 0)),"")</f>
        <v/>
      </c>
      <c r="C110" s="24"/>
      <c r="D110" s="162"/>
      <c r="E110" s="162"/>
      <c r="F110" s="162"/>
      <c r="G110" s="162"/>
      <c r="H110" s="162"/>
      <c r="I110" s="162"/>
      <c r="J110" s="162"/>
      <c r="K110" s="162"/>
      <c r="L110" s="162"/>
      <c r="M110" s="162"/>
      <c r="N110" s="162"/>
      <c r="O110" s="162"/>
      <c r="P110" s="81"/>
      <c r="Q110" s="81"/>
      <c r="R110" s="81"/>
      <c r="S110" s="81"/>
      <c r="T110" s="81"/>
    </row>
    <row r="111" spans="1:20" x14ac:dyDescent="0.3">
      <c r="A111" s="193">
        <v>3</v>
      </c>
      <c r="B111" s="85" t="str">
        <f t="array" ref="B111">IFERROR(INDEX($B$11:$B$28, MATCH(0,IF(ISBLANK($B$11:$B$28),1,COUNTIF($B$32:B34, $B$11:$B$28)), 0)),"")</f>
        <v/>
      </c>
      <c r="C111" s="24"/>
      <c r="D111" s="162"/>
      <c r="E111" s="162"/>
      <c r="F111" s="162"/>
      <c r="G111" s="162"/>
      <c r="H111" s="162"/>
      <c r="I111" s="162"/>
      <c r="J111" s="162"/>
      <c r="K111" s="162"/>
      <c r="L111" s="162"/>
      <c r="M111" s="162"/>
      <c r="N111" s="162"/>
      <c r="O111" s="162"/>
      <c r="P111" s="81"/>
      <c r="Q111" s="81"/>
      <c r="R111" s="81"/>
      <c r="S111" s="81"/>
      <c r="T111" s="81"/>
    </row>
    <row r="112" spans="1:20" x14ac:dyDescent="0.3">
      <c r="A112" s="193">
        <v>4</v>
      </c>
      <c r="B112" s="85" t="str">
        <f t="array" ref="B112">IFERROR(INDEX($B$11:$B$28, MATCH(0,IF(ISBLANK($B$11:$B$28),1,COUNTIF($B$32:B35, $B$11:$B$28)), 0)),"")</f>
        <v/>
      </c>
      <c r="C112" s="24"/>
      <c r="D112" s="162"/>
      <c r="E112" s="162"/>
      <c r="F112" s="162"/>
      <c r="G112" s="162"/>
      <c r="H112" s="162"/>
      <c r="I112" s="162"/>
      <c r="J112" s="162"/>
      <c r="K112" s="162"/>
      <c r="L112" s="162"/>
      <c r="M112" s="162"/>
      <c r="N112" s="162"/>
      <c r="O112" s="162"/>
      <c r="P112" s="81"/>
      <c r="Q112" s="81"/>
      <c r="R112" s="81"/>
      <c r="S112" s="81"/>
      <c r="T112" s="81"/>
    </row>
    <row r="113" spans="1:20" x14ac:dyDescent="0.3">
      <c r="A113" s="193">
        <v>5</v>
      </c>
      <c r="B113" s="85" t="str">
        <f t="array" ref="B113">IFERROR(INDEX($B$11:$B$28, MATCH(0,IF(ISBLANK($B$11:$B$28),1,COUNTIF($B$32:B36, $B$11:$B$28)), 0)),"")</f>
        <v/>
      </c>
      <c r="C113" s="24"/>
      <c r="D113" s="162"/>
      <c r="E113" s="162"/>
      <c r="F113" s="162"/>
      <c r="G113" s="162"/>
      <c r="H113" s="162"/>
      <c r="I113" s="162"/>
      <c r="J113" s="162"/>
      <c r="K113" s="162"/>
      <c r="L113" s="162"/>
      <c r="M113" s="162"/>
      <c r="N113" s="162"/>
      <c r="O113" s="162"/>
      <c r="P113" s="81"/>
      <c r="Q113" s="81"/>
      <c r="R113" s="81"/>
      <c r="S113" s="81"/>
      <c r="T113" s="81"/>
    </row>
    <row r="114" spans="1:20" x14ac:dyDescent="0.3">
      <c r="A114" s="193">
        <v>6</v>
      </c>
      <c r="B114" s="85" t="str">
        <f t="array" ref="B114">IFERROR(INDEX($B$11:$B$28, MATCH(0,IF(ISBLANK($B$11:$B$28),1,COUNTIF($B$32:B37, $B$11:$B$28)), 0)),"")</f>
        <v/>
      </c>
      <c r="C114" s="24"/>
      <c r="D114" s="162"/>
      <c r="E114" s="162"/>
      <c r="F114" s="162"/>
      <c r="G114" s="162"/>
      <c r="H114" s="162"/>
      <c r="I114" s="162"/>
      <c r="J114" s="162"/>
      <c r="K114" s="162"/>
      <c r="L114" s="162"/>
      <c r="M114" s="162"/>
      <c r="N114" s="162"/>
      <c r="O114" s="162"/>
      <c r="P114" s="81"/>
      <c r="Q114" s="81"/>
      <c r="R114" s="81"/>
      <c r="S114" s="81"/>
      <c r="T114" s="81"/>
    </row>
    <row r="115" spans="1:20" x14ac:dyDescent="0.3">
      <c r="A115" s="193">
        <v>7</v>
      </c>
      <c r="B115" s="85" t="str">
        <f t="array" ref="B115">IFERROR(INDEX($B$11:$B$28, MATCH(0,IF(ISBLANK($B$11:$B$28),1,COUNTIF($B$32:B38, $B$11:$B$28)), 0)),"")</f>
        <v/>
      </c>
      <c r="C115" s="24"/>
      <c r="D115" s="162"/>
      <c r="E115" s="162"/>
      <c r="F115" s="162"/>
      <c r="G115" s="162"/>
      <c r="H115" s="162"/>
      <c r="I115" s="162"/>
      <c r="J115" s="162"/>
      <c r="K115" s="162"/>
      <c r="L115" s="162"/>
      <c r="M115" s="162"/>
      <c r="N115" s="162"/>
      <c r="O115" s="162"/>
      <c r="P115" s="81"/>
      <c r="Q115" s="81"/>
      <c r="R115" s="81"/>
      <c r="S115" s="81"/>
      <c r="T115" s="81"/>
    </row>
    <row r="116" spans="1:20" x14ac:dyDescent="0.3">
      <c r="A116" s="193">
        <v>8</v>
      </c>
      <c r="B116" s="85" t="str">
        <f t="array" ref="B116">IFERROR(INDEX($B$11:$B$28, MATCH(0,IF(ISBLANK($B$11:$B$28),1,COUNTIF($B$32:B39, $B$11:$B$28)), 0)),"")</f>
        <v/>
      </c>
      <c r="C116" s="24"/>
      <c r="D116" s="162"/>
      <c r="E116" s="162"/>
      <c r="F116" s="162"/>
      <c r="G116" s="162"/>
      <c r="H116" s="162"/>
      <c r="I116" s="162"/>
      <c r="J116" s="162"/>
      <c r="K116" s="162"/>
      <c r="L116" s="162"/>
      <c r="M116" s="162"/>
      <c r="N116" s="162"/>
      <c r="O116" s="162"/>
      <c r="P116" s="81"/>
      <c r="Q116" s="81"/>
      <c r="R116" s="81"/>
      <c r="S116" s="81"/>
      <c r="T116" s="81"/>
    </row>
    <row r="117" spans="1:20" x14ac:dyDescent="0.3">
      <c r="A117" s="193">
        <v>9</v>
      </c>
      <c r="B117" s="85" t="str">
        <f t="array" ref="B117">IFERROR(INDEX($B$11:$B$28, MATCH(0,IF(ISBLANK($B$11:$B$28),1,COUNTIF($B$32:B40, $B$11:$B$28)), 0)),"")</f>
        <v/>
      </c>
      <c r="C117" s="24"/>
      <c r="D117" s="162"/>
      <c r="E117" s="162"/>
      <c r="F117" s="162"/>
      <c r="G117" s="162"/>
      <c r="H117" s="162"/>
      <c r="I117" s="162"/>
      <c r="J117" s="162"/>
      <c r="K117" s="162"/>
      <c r="L117" s="162"/>
      <c r="M117" s="162"/>
      <c r="N117" s="162"/>
      <c r="O117" s="162"/>
      <c r="P117" s="81"/>
      <c r="Q117" s="81"/>
      <c r="R117" s="81"/>
      <c r="S117" s="81"/>
      <c r="T117" s="81"/>
    </row>
    <row r="118" spans="1:20" x14ac:dyDescent="0.3">
      <c r="A118" s="193">
        <v>10</v>
      </c>
      <c r="B118" s="85" t="str">
        <f t="array" ref="B118">IFERROR(INDEX($B$11:$B$28, MATCH(0,IF(ISBLANK($B$11:$B$28),1,COUNTIF($B$32:B41, $B$11:$B$28)), 0)),"")</f>
        <v/>
      </c>
      <c r="C118" s="24"/>
      <c r="D118" s="162"/>
      <c r="E118" s="162"/>
      <c r="F118" s="162"/>
      <c r="G118" s="162"/>
      <c r="H118" s="162"/>
      <c r="I118" s="162"/>
      <c r="J118" s="162"/>
      <c r="K118" s="162"/>
      <c r="L118" s="162"/>
      <c r="M118" s="162"/>
      <c r="N118" s="162"/>
      <c r="O118" s="162"/>
      <c r="P118" s="81"/>
      <c r="Q118" s="81"/>
      <c r="R118" s="81"/>
      <c r="S118" s="81"/>
      <c r="T118" s="81"/>
    </row>
    <row r="119" spans="1:20" x14ac:dyDescent="0.3">
      <c r="A119" s="193">
        <v>11</v>
      </c>
      <c r="B119" s="85" t="str">
        <f t="array" ref="B119">IFERROR(INDEX($B$11:$B$28, MATCH(0,IF(ISBLANK($B$11:$B$28),1,COUNTIF($B$32:B42, $B$11:$B$28)), 0)),"")</f>
        <v/>
      </c>
      <c r="C119" s="24"/>
      <c r="D119" s="162"/>
      <c r="E119" s="162"/>
      <c r="F119" s="162"/>
      <c r="G119" s="162"/>
      <c r="H119" s="162"/>
      <c r="I119" s="162"/>
      <c r="J119" s="162"/>
      <c r="K119" s="162"/>
      <c r="L119" s="162"/>
      <c r="M119" s="162"/>
      <c r="N119" s="162"/>
      <c r="O119" s="162"/>
      <c r="P119" s="81"/>
      <c r="Q119" s="81"/>
      <c r="R119" s="81"/>
      <c r="S119" s="81"/>
      <c r="T119" s="81"/>
    </row>
    <row r="120" spans="1:20" x14ac:dyDescent="0.3">
      <c r="A120" s="193">
        <v>12</v>
      </c>
      <c r="B120" s="85" t="str">
        <f t="array" ref="B120">IFERROR(INDEX($B$11:$B$28, MATCH(0,IF(ISBLANK($B$11:$B$28),1,COUNTIF($B$32:B43, $B$11:$B$28)), 0)),"")</f>
        <v/>
      </c>
      <c r="C120" s="24"/>
      <c r="D120" s="162"/>
      <c r="E120" s="162"/>
      <c r="F120" s="162"/>
      <c r="G120" s="162"/>
      <c r="H120" s="162"/>
      <c r="I120" s="162"/>
      <c r="J120" s="162"/>
      <c r="K120" s="162"/>
      <c r="L120" s="162"/>
      <c r="M120" s="162"/>
      <c r="N120" s="162"/>
      <c r="O120" s="162"/>
      <c r="P120" s="81"/>
      <c r="Q120" s="81"/>
      <c r="R120" s="81"/>
      <c r="S120" s="81"/>
      <c r="T120" s="81"/>
    </row>
    <row r="121" spans="1:20" x14ac:dyDescent="0.3">
      <c r="A121" s="193">
        <v>13</v>
      </c>
      <c r="B121" s="85" t="str">
        <f t="array" ref="B121">IFERROR(INDEX($B$11:$B$28, MATCH(0,IF(ISBLANK($B$11:$B$28),1,COUNTIF($B$32:B44, $B$11:$B$28)), 0)),"")</f>
        <v/>
      </c>
      <c r="C121" s="24"/>
      <c r="D121" s="162"/>
      <c r="E121" s="162"/>
      <c r="F121" s="162"/>
      <c r="G121" s="162"/>
      <c r="H121" s="162"/>
      <c r="I121" s="162"/>
      <c r="J121" s="162"/>
      <c r="K121" s="162"/>
      <c r="L121" s="162"/>
      <c r="M121" s="162"/>
      <c r="N121" s="162"/>
      <c r="O121" s="162"/>
      <c r="P121" s="81"/>
      <c r="Q121" s="81"/>
      <c r="R121" s="81"/>
      <c r="S121" s="81"/>
      <c r="T121" s="81"/>
    </row>
    <row r="122" spans="1:20" x14ac:dyDescent="0.3">
      <c r="A122" s="193">
        <v>14</v>
      </c>
      <c r="B122" s="85" t="str">
        <f t="array" ref="B122">IFERROR(INDEX($B$11:$B$28, MATCH(0,IF(ISBLANK($B$11:$B$28),1,COUNTIF($B$32:B45, $B$11:$B$28)), 0)),"")</f>
        <v/>
      </c>
      <c r="C122" s="24"/>
      <c r="D122" s="162"/>
      <c r="E122" s="162"/>
      <c r="F122" s="162"/>
      <c r="G122" s="162"/>
      <c r="H122" s="162"/>
      <c r="I122" s="162"/>
      <c r="J122" s="162"/>
      <c r="K122" s="162"/>
      <c r="L122" s="162"/>
      <c r="M122" s="162"/>
      <c r="N122" s="162"/>
      <c r="O122" s="162"/>
      <c r="P122" s="81"/>
      <c r="Q122" s="81"/>
      <c r="R122" s="81"/>
      <c r="S122" s="81"/>
      <c r="T122" s="81"/>
    </row>
    <row r="123" spans="1:20" x14ac:dyDescent="0.3">
      <c r="A123" s="193">
        <v>15</v>
      </c>
      <c r="B123" s="85" t="str">
        <f t="array" ref="B123">IFERROR(INDEX($B$11:$B$28, MATCH(0,IF(ISBLANK($B$11:$B$28),1,COUNTIF($B$32:B46, $B$11:$B$28)), 0)),"")</f>
        <v/>
      </c>
      <c r="C123" s="24"/>
      <c r="D123" s="162"/>
      <c r="E123" s="162"/>
      <c r="F123" s="162"/>
      <c r="G123" s="162"/>
      <c r="H123" s="162"/>
      <c r="I123" s="162"/>
      <c r="J123" s="162"/>
      <c r="K123" s="162"/>
      <c r="L123" s="162"/>
      <c r="M123" s="162"/>
      <c r="N123" s="162"/>
      <c r="O123" s="162"/>
      <c r="P123" s="81"/>
      <c r="Q123" s="81"/>
      <c r="R123" s="81"/>
      <c r="S123" s="81"/>
      <c r="T123" s="81"/>
    </row>
    <row r="124" spans="1:20" x14ac:dyDescent="0.3">
      <c r="A124" s="193">
        <v>16</v>
      </c>
      <c r="B124" s="85" t="str">
        <f t="array" ref="B124">IFERROR(INDEX($B$11:$B$28, MATCH(0,IF(ISBLANK($B$11:$B$28),1,COUNTIF($B$32:B47, $B$11:$B$28)), 0)),"")</f>
        <v/>
      </c>
      <c r="C124" s="24"/>
      <c r="D124" s="162"/>
      <c r="E124" s="162"/>
      <c r="F124" s="162"/>
      <c r="G124" s="162"/>
      <c r="H124" s="162"/>
      <c r="I124" s="162"/>
      <c r="J124" s="162"/>
      <c r="K124" s="162"/>
      <c r="L124" s="162"/>
      <c r="M124" s="162"/>
      <c r="N124" s="162"/>
      <c r="O124" s="162"/>
      <c r="P124" s="81"/>
      <c r="Q124" s="81"/>
      <c r="R124" s="81"/>
      <c r="S124" s="81"/>
      <c r="T124" s="81"/>
    </row>
    <row r="125" spans="1:20" x14ac:dyDescent="0.3">
      <c r="A125" s="193">
        <v>17</v>
      </c>
      <c r="B125" s="85" t="str">
        <f t="array" ref="B125">IFERROR(INDEX($B$11:$B$28, MATCH(0,IF(ISBLANK($B$11:$B$28),1,COUNTIF($B$32:B48, $B$11:$B$28)), 0)),"")</f>
        <v/>
      </c>
      <c r="C125" s="24"/>
      <c r="D125" s="162"/>
      <c r="E125" s="162"/>
      <c r="F125" s="162"/>
      <c r="G125" s="162"/>
      <c r="H125" s="162"/>
      <c r="I125" s="162"/>
      <c r="J125" s="162"/>
      <c r="K125" s="162"/>
      <c r="L125" s="162"/>
      <c r="M125" s="162"/>
      <c r="N125" s="162"/>
      <c r="O125" s="162"/>
      <c r="P125" s="81"/>
      <c r="Q125" s="81"/>
      <c r="R125" s="81"/>
      <c r="S125" s="81"/>
      <c r="T125" s="81"/>
    </row>
    <row r="126" spans="1:20" x14ac:dyDescent="0.3">
      <c r="A126" s="193">
        <v>18</v>
      </c>
      <c r="B126" s="85" t="str">
        <f t="array" ref="B126">IFERROR(INDEX($B$11:$B$28, MATCH(0,IF(ISBLANK($B$11:$B$28),1,COUNTIF($B$32:B49, $B$11:$B$28)), 0)),"")</f>
        <v/>
      </c>
      <c r="C126" s="24"/>
      <c r="D126" s="162"/>
      <c r="E126" s="162"/>
      <c r="F126" s="162"/>
      <c r="G126" s="162"/>
      <c r="H126" s="162"/>
      <c r="I126" s="162"/>
      <c r="J126" s="162"/>
      <c r="K126" s="162"/>
      <c r="L126" s="162"/>
      <c r="M126" s="162"/>
      <c r="N126" s="162"/>
      <c r="O126" s="162"/>
      <c r="P126" s="81"/>
      <c r="Q126" s="81"/>
      <c r="R126" s="81"/>
      <c r="S126" s="81"/>
      <c r="T126" s="81"/>
    </row>
    <row r="127" spans="1:20" x14ac:dyDescent="0.3">
      <c r="B127" s="81"/>
      <c r="C127" s="81"/>
      <c r="D127" s="81"/>
      <c r="E127" s="81"/>
      <c r="F127" s="81"/>
      <c r="G127" s="81"/>
      <c r="H127" s="81"/>
      <c r="I127" s="81"/>
      <c r="J127" s="81"/>
      <c r="K127" s="81"/>
      <c r="L127" s="81"/>
      <c r="M127" s="81"/>
      <c r="N127" s="81"/>
      <c r="O127" s="81"/>
      <c r="P127" s="81"/>
      <c r="Q127" s="81"/>
      <c r="R127" s="81"/>
      <c r="S127" s="81"/>
      <c r="T127" s="81"/>
    </row>
    <row r="128" spans="1:20" x14ac:dyDescent="0.3">
      <c r="B128" s="81"/>
      <c r="C128" s="81"/>
      <c r="D128" s="81"/>
      <c r="E128" s="81"/>
      <c r="F128" s="81"/>
      <c r="G128" s="81"/>
      <c r="H128" s="81"/>
      <c r="I128" s="81"/>
      <c r="J128" s="81"/>
      <c r="K128" s="81"/>
      <c r="L128" s="81"/>
      <c r="M128" s="81"/>
      <c r="N128" s="81"/>
      <c r="O128" s="81"/>
      <c r="P128" s="81"/>
      <c r="Q128" s="81"/>
      <c r="R128" s="81"/>
      <c r="S128" s="81"/>
      <c r="T128" s="81"/>
    </row>
    <row r="129" spans="2:20" x14ac:dyDescent="0.3">
      <c r="B129" s="81"/>
      <c r="C129" s="81"/>
      <c r="D129" s="81"/>
      <c r="E129" s="81"/>
      <c r="F129" s="81"/>
      <c r="G129" s="81"/>
      <c r="H129" s="81"/>
      <c r="I129" s="81"/>
      <c r="J129" s="81"/>
      <c r="K129" s="81"/>
      <c r="L129" s="81"/>
      <c r="M129" s="81"/>
      <c r="N129" s="81"/>
      <c r="O129" s="81"/>
      <c r="P129" s="81"/>
      <c r="Q129" s="81"/>
      <c r="R129" s="81"/>
      <c r="S129" s="81"/>
      <c r="T129" s="81"/>
    </row>
    <row r="130" spans="2:20" x14ac:dyDescent="0.3">
      <c r="B130" s="81"/>
      <c r="C130" s="81"/>
      <c r="D130" s="81"/>
      <c r="E130" s="81"/>
      <c r="F130" s="81"/>
      <c r="G130" s="81"/>
      <c r="H130" s="81"/>
      <c r="I130" s="81"/>
      <c r="J130" s="81"/>
      <c r="K130" s="81"/>
      <c r="L130" s="81"/>
      <c r="M130" s="81"/>
      <c r="N130" s="81"/>
      <c r="O130" s="81"/>
      <c r="P130" s="81"/>
      <c r="Q130" s="81"/>
      <c r="R130" s="81"/>
      <c r="S130" s="81"/>
      <c r="T130" s="81"/>
    </row>
    <row r="131" spans="2:20" x14ac:dyDescent="0.3">
      <c r="B131" s="81"/>
      <c r="C131" s="81"/>
      <c r="D131" s="81"/>
      <c r="E131" s="81"/>
      <c r="F131" s="81"/>
      <c r="G131" s="81"/>
      <c r="H131" s="81"/>
      <c r="I131" s="81"/>
      <c r="J131" s="81"/>
      <c r="K131" s="81"/>
      <c r="L131" s="81"/>
      <c r="M131" s="81"/>
      <c r="N131" s="81"/>
      <c r="O131" s="81"/>
      <c r="P131" s="81"/>
      <c r="Q131" s="81"/>
      <c r="R131" s="81"/>
      <c r="S131" s="81"/>
      <c r="T131" s="81"/>
    </row>
    <row r="132" spans="2:20" x14ac:dyDescent="0.3">
      <c r="B132" s="81"/>
      <c r="C132" s="81"/>
      <c r="D132" s="81"/>
      <c r="E132" s="81"/>
      <c r="F132" s="81"/>
      <c r="G132" s="81"/>
      <c r="H132" s="81"/>
      <c r="I132" s="81"/>
      <c r="J132" s="81"/>
      <c r="K132" s="81"/>
      <c r="L132" s="81"/>
      <c r="M132" s="81"/>
      <c r="N132" s="81"/>
      <c r="O132" s="81"/>
      <c r="P132" s="81"/>
      <c r="Q132" s="81"/>
      <c r="R132" s="81"/>
      <c r="S132" s="81"/>
      <c r="T132" s="81"/>
    </row>
  </sheetData>
  <sheetProtection password="CA05" sheet="1" objects="1" scenarios="1"/>
  <dataConsolidate/>
  <customSheetViews>
    <customSheetView guid="{77873A0A-440B-4CCC-A4C8-BBE1063693A8}" topLeftCell="N1">
      <selection activeCell="S6" sqref="S6:S7"/>
      <pageMargins left="0.7" right="0.7" top="0.75" bottom="0.75" header="0.3" footer="0.3"/>
    </customSheetView>
  </customSheetViews>
  <mergeCells count="40">
    <mergeCell ref="AD9:AD10"/>
    <mergeCell ref="Y9:Y10"/>
    <mergeCell ref="Z9:Z10"/>
    <mergeCell ref="AA9:AA10"/>
    <mergeCell ref="AB9:AB10"/>
    <mergeCell ref="AC9:AC10"/>
    <mergeCell ref="B9:B10"/>
    <mergeCell ref="G9:G10"/>
    <mergeCell ref="B31:B32"/>
    <mergeCell ref="Q9:Q10"/>
    <mergeCell ref="P9:P10"/>
    <mergeCell ref="C31:F31"/>
    <mergeCell ref="G31:H31"/>
    <mergeCell ref="H9:H10"/>
    <mergeCell ref="M31:N31"/>
    <mergeCell ref="N9:N10"/>
    <mergeCell ref="X9:X10"/>
    <mergeCell ref="U9:U10"/>
    <mergeCell ref="V9:V10"/>
    <mergeCell ref="W9:W10"/>
    <mergeCell ref="O9:O10"/>
    <mergeCell ref="R9:R10"/>
    <mergeCell ref="S9:S10"/>
    <mergeCell ref="T9:T10"/>
    <mergeCell ref="J7:J8"/>
    <mergeCell ref="K9:K10"/>
    <mergeCell ref="J31:L31"/>
    <mergeCell ref="I31:I32"/>
    <mergeCell ref="B107:B108"/>
    <mergeCell ref="C9:D9"/>
    <mergeCell ref="E9:E10"/>
    <mergeCell ref="F9:F10"/>
    <mergeCell ref="L9:L10"/>
    <mergeCell ref="J9:J10"/>
    <mergeCell ref="I9:I10"/>
    <mergeCell ref="D107:E107"/>
    <mergeCell ref="C107:C108"/>
    <mergeCell ref="F107:I107"/>
    <mergeCell ref="J107:M107"/>
    <mergeCell ref="M9:M10"/>
  </mergeCells>
  <conditionalFormatting sqref="H33:H50 F33:F50">
    <cfRule type="expression" dxfId="78" priority="62">
      <formula>NOT(E33="Other (specify)")</formula>
    </cfRule>
  </conditionalFormatting>
  <conditionalFormatting sqref="K33:K50">
    <cfRule type="expression" dxfId="77" priority="61">
      <formula>NOT(J33="Other (specify)")</formula>
    </cfRule>
  </conditionalFormatting>
  <conditionalFormatting sqref="N33:N50">
    <cfRule type="expression" dxfId="76" priority="60">
      <formula>NOT(M33="Other (specify)")</formula>
    </cfRule>
  </conditionalFormatting>
  <conditionalFormatting sqref="D11:D28">
    <cfRule type="expression" dxfId="75" priority="30">
      <formula>LEFT($C11,5)&lt;&gt;"Other"</formula>
    </cfRule>
  </conditionalFormatting>
  <conditionalFormatting sqref="G11:G28">
    <cfRule type="expression" dxfId="74" priority="28">
      <formula>NOT(E11="Yes")</formula>
    </cfRule>
  </conditionalFormatting>
  <conditionalFormatting sqref="H11:H28">
    <cfRule type="expression" dxfId="73" priority="27">
      <formula>NOT(E11="Yes")</formula>
    </cfRule>
  </conditionalFormatting>
  <conditionalFormatting sqref="K11:K28">
    <cfRule type="expression" dxfId="72" priority="26">
      <formula>NOT(H11="Subpart HH")</formula>
    </cfRule>
  </conditionalFormatting>
  <conditionalFormatting sqref="C54:C71 E54:H71">
    <cfRule type="expression" dxfId="71" priority="25">
      <formula>ISNA(INDEX($AD$11:$AD$28,MATCH("Yes",$AD$11:$AD$28,0)))</formula>
    </cfRule>
  </conditionalFormatting>
  <conditionalFormatting sqref="D54:D71">
    <cfRule type="expression" dxfId="70" priority="24">
      <formula>ISNA(INDEX($AD$11:$AD$28,MATCH("Yes",$AD$11:$AD$28,0)))</formula>
    </cfRule>
  </conditionalFormatting>
  <conditionalFormatting sqref="E109:E126">
    <cfRule type="expression" dxfId="69" priority="155">
      <formula>NOT($D109="Other (specify)")</formula>
    </cfRule>
  </conditionalFormatting>
  <conditionalFormatting sqref="D109:M126">
    <cfRule type="expression" dxfId="68" priority="23">
      <formula>$C109&lt;&gt;"Yes"</formula>
    </cfRule>
  </conditionalFormatting>
  <conditionalFormatting sqref="C4:C6 B11:AD28 B33:N50 B54:H71 C74 B109:M126 C76:C103">
    <cfRule type="expression" dxfId="67" priority="22">
      <formula>AND(NOT(ISBLANK($C$3)),$C$3=0)</formula>
    </cfRule>
  </conditionalFormatting>
  <conditionalFormatting sqref="D33:E50">
    <cfRule type="expression" dxfId="66" priority="21">
      <formula>$C33&lt;&gt;"Yes"</formula>
    </cfRule>
  </conditionalFormatting>
  <conditionalFormatting sqref="N109:N126">
    <cfRule type="expression" dxfId="65" priority="20">
      <formula>$C109&lt;&gt;"Yes"</formula>
    </cfRule>
  </conditionalFormatting>
  <conditionalFormatting sqref="N109:N126">
    <cfRule type="expression" dxfId="64" priority="19">
      <formula>AND(NOT(ISBLANK($C$3)),$C$3=0)</formula>
    </cfRule>
  </conditionalFormatting>
  <conditionalFormatting sqref="O109:O126">
    <cfRule type="expression" dxfId="63" priority="18">
      <formula>OR($C109&lt;&gt;"Yes",$N109&lt;&gt;"Yes")</formula>
    </cfRule>
  </conditionalFormatting>
  <conditionalFormatting sqref="O109:O126">
    <cfRule type="expression" dxfId="62" priority="17">
      <formula>AND(NOT(ISBLANK($C$3)),$C$3=0)</formula>
    </cfRule>
  </conditionalFormatting>
  <conditionalFormatting sqref="S11:S28 T11:T28 U11:U28 V11:V28">
    <cfRule type="expression" dxfId="61" priority="15">
      <formula>NOT(ISNA(MATCH($C11,Condition_Dehy,0)))</formula>
    </cfRule>
  </conditionalFormatting>
  <conditionalFormatting sqref="I54:I71">
    <cfRule type="expression" dxfId="60" priority="14">
      <formula>ISNA(INDEX($AD$11:$AD$28,MATCH("Yes",$AD$11:$AD$28,0)))</formula>
    </cfRule>
  </conditionalFormatting>
  <conditionalFormatting sqref="I54:I71">
    <cfRule type="expression" dxfId="59" priority="13">
      <formula>AND(NOT(ISBLANK($C$3)),$C$3=0)</formula>
    </cfRule>
  </conditionalFormatting>
  <conditionalFormatting sqref="J54:J71">
    <cfRule type="expression" dxfId="58" priority="12">
      <formula>ISNA(INDEX($AD$11:$AD$28,MATCH("Yes",$AD$11:$AD$28,0)))</formula>
    </cfRule>
  </conditionalFormatting>
  <conditionalFormatting sqref="J54:J71">
    <cfRule type="expression" dxfId="57" priority="11">
      <formula>AND(NOT(ISBLANK($C$3)),$C$3=0)</formula>
    </cfRule>
  </conditionalFormatting>
  <conditionalFormatting sqref="K54:K71">
    <cfRule type="expression" dxfId="56" priority="10">
      <formula>ISNA(INDEX($AD$11:$AD$28,MATCH("Yes",$AD$11:$AD$28,0)))</formula>
    </cfRule>
  </conditionalFormatting>
  <conditionalFormatting sqref="K54:K71">
    <cfRule type="expression" dxfId="55" priority="9">
      <formula>AND(NOT(ISBLANK($C$3)),$C$3=0)</formula>
    </cfRule>
  </conditionalFormatting>
  <conditionalFormatting sqref="L54:L71">
    <cfRule type="expression" dxfId="54" priority="8">
      <formula>ISNA(INDEX($AD$11:$AD$28,MATCH("Yes",$AD$11:$AD$28,0)))</formula>
    </cfRule>
  </conditionalFormatting>
  <conditionalFormatting sqref="L54:L71">
    <cfRule type="expression" dxfId="53" priority="7">
      <formula>AND(NOT(ISBLANK($C$3)),$C$3=0)</formula>
    </cfRule>
  </conditionalFormatting>
  <conditionalFormatting sqref="M54:M71">
    <cfRule type="expression" dxfId="52" priority="6">
      <formula>ISNA(INDEX($AD$11:$AD$28,MATCH("Yes",$AD$11:$AD$28,0)))</formula>
    </cfRule>
  </conditionalFormatting>
  <conditionalFormatting sqref="M54:M71">
    <cfRule type="expression" dxfId="51" priority="5">
      <formula>AND(NOT(ISBLANK($C$3)),$C$3=0)</formula>
    </cfRule>
  </conditionalFormatting>
  <conditionalFormatting sqref="N54:N71">
    <cfRule type="expression" dxfId="50" priority="4">
      <formula>ISNA(INDEX($AD$11:$AD$28,MATCH("Yes",$AD$11:$AD$28,0)))</formula>
    </cfRule>
  </conditionalFormatting>
  <conditionalFormatting sqref="N54:N71">
    <cfRule type="expression" dxfId="49" priority="3">
      <formula>AND(NOT(ISBLANK($C$3)),$C$3=0)</formula>
    </cfRule>
  </conditionalFormatting>
  <conditionalFormatting sqref="O54:O71">
    <cfRule type="expression" dxfId="48" priority="2">
      <formula>ISNA(INDEX($AD$11:$AD$28,MATCH("Yes",$AD$11:$AD$28,0)))</formula>
    </cfRule>
  </conditionalFormatting>
  <conditionalFormatting sqref="O54:O71">
    <cfRule type="expression" dxfId="47" priority="1">
      <formula>AND(NOT(ISBLANK($C$3)),$C$3=0)</formula>
    </cfRule>
  </conditionalFormatting>
  <dataValidations count="50">
    <dataValidation type="whole" operator="greaterThanOrEqual" allowBlank="1" showInputMessage="1" showErrorMessage="1" errorTitle="Number of dehydration units" error="This input must be an integer greater than or equal to 0." sqref="C3">
      <formula1>0</formula1>
    </dataValidation>
    <dataValidation type="list" allowBlank="1" showInputMessage="1" showErrorMessage="1" sqref="C33:C50 AD11:AD28 C109:C126 E11:F28">
      <formula1>YN</formula1>
    </dataValidation>
    <dataValidation type="list" allowBlank="1" showInputMessage="1" showErrorMessage="1" sqref="G33:G50">
      <formula1>DehyReboiler</formula1>
    </dataValidation>
    <dataValidation type="list" allowBlank="1" showInputMessage="1" showErrorMessage="1" sqref="J33:J50">
      <formula1>DispReboiler</formula1>
    </dataValidation>
    <dataValidation type="list" allowBlank="1" showInputMessage="1" showErrorMessage="1" sqref="M33:M50">
      <formula1>ReboilerWP</formula1>
    </dataValidation>
    <dataValidation type="list" allowBlank="1" showInputMessage="1" showErrorMessage="1" sqref="C11:C28">
      <formula1>DehyType</formula1>
    </dataValidation>
    <dataValidation type="list" allowBlank="1" showInputMessage="1" showErrorMessage="1" sqref="E33:E50">
      <formula1>DehyDisp</formula1>
    </dataValidation>
    <dataValidation type="decimal" operator="greaterThanOrEqual" allowBlank="1" showInputMessage="1" showErrorMessage="1" errorTitle="Average flow rate (scfm)" error="This input value must be a numeric value greater than or equal to 0." sqref="M11:M28 Z11:Z28">
      <formula1>0</formula1>
    </dataValidation>
    <dataValidation type="decimal" allowBlank="1" showInputMessage="1" showErrorMessage="1" errorTitle="CH4 concentration (% by vol)" error="This input is a percentage value between 0-100" promptTitle="Percent" prompt="Note that entering “20” or “0.2” will be entered as 20%. If you need to enter 0.2%, please enter “0.002" sqref="AC11:AC28">
      <formula1>0</formula1>
      <formula2>1</formula2>
    </dataValidation>
    <dataValidation type="decimal" operator="greaterThanOrEqual" allowBlank="1" showInputMessage="1" showErrorMessage="1" errorTitle="H20 Concentration lb H20/MMscf)" error="This input value must be a numeric value greater than or equal to 0." sqref="W11:W28">
      <formula1>0</formula1>
    </dataValidation>
    <dataValidation type="decimal" operator="greaterThanOrEqual" allowBlank="1" showInputMessage="1" showErrorMessage="1" errorTitle="H20 Concentration (% by vol)" error="This input value must be a numeric value greater than or equal to 0." sqref="AA11:AA28">
      <formula1>0</formula1>
    </dataValidation>
    <dataValidation type="decimal" allowBlank="1" showInputMessage="1" showErrorMessage="1" errorTitle="Methane recovery (%)" error="This input must be a number between 0 and 100." sqref="D33:D50">
      <formula1>0</formula1>
      <formula2>1</formula2>
    </dataValidation>
    <dataValidation type="decimal" operator="greaterThanOrEqual" allowBlank="1" showInputMessage="1" showErrorMessage="1" errorTitle="Fuel gas consumption (scfm)" error="This input value must be a numeric value greater than or equal to 0." sqref="I33:I50">
      <formula1>0</formula1>
    </dataValidation>
    <dataValidation type="decimal" operator="greaterThanOrEqual" allowBlank="1" showInputMessage="1" showErrorMessage="1" errorTitle="CO2 rate (lb/hr)" error="This input value must be a numeric value greater than or equal to 0." sqref="E54:E71">
      <formula1>0</formula1>
    </dataValidation>
    <dataValidation type="decimal" operator="greaterThanOrEqual" allowBlank="1" showInputMessage="1" showErrorMessage="1" errorTitle="CH4 rate (lb/hr)" error="This input value must be a numeric value greater than or equal to 0." sqref="F54:F71">
      <formula1>0</formula1>
    </dataValidation>
    <dataValidation type="decimal" operator="greaterThanOrEqual" allowBlank="1" showInputMessage="1" showErrorMessage="1" errorTitle="Ethane rate (lb/hr)" error="This input value must be a numeric value greater than or equal to 0." sqref="G54:G71">
      <formula1>0</formula1>
    </dataValidation>
    <dataValidation type="decimal" operator="greaterThanOrEqual" allowBlank="1" showInputMessage="1" showErrorMessage="1" errorTitle="VOC rate (lb/hr)" error="This input value must be a numeric value greater than or equal to 0." sqref="H54:H71">
      <formula1>0</formula1>
    </dataValidation>
    <dataValidation type="list" allowBlank="1" showInputMessage="1" showErrorMessage="1" sqref="L33:L50">
      <formula1>Cntrl_List_NA</formula1>
    </dataValidation>
    <dataValidation type="list" allowBlank="1" showInputMessage="1" showErrorMessage="1" sqref="D109:D126">
      <formula1>DehySoft</formula1>
    </dataValidation>
    <dataValidation type="list" allowBlank="1" showInputMessage="1" showErrorMessage="1" sqref="H11:H28">
      <formula1>HHandHHH</formula1>
    </dataValidation>
    <dataValidation type="list" allowBlank="1" showInputMessage="1" showErrorMessage="1" sqref="L11:L28">
      <formula1>DehyFlow</formula1>
    </dataValidation>
    <dataValidation type="list" operator="greaterThanOrEqual" allowBlank="1" showInputMessage="1" showErrorMessage="1" sqref="C4:C5">
      <formula1>YN</formula1>
    </dataValidation>
    <dataValidation type="list" allowBlank="1" showInputMessage="1" showErrorMessage="1" sqref="J11:J28">
      <formula1>benzene</formula1>
    </dataValidation>
    <dataValidation type="list" allowBlank="1" showInputMessage="1" showErrorMessage="1" sqref="K11:K28">
      <formula1>UAUC</formula1>
    </dataValidation>
    <dataValidation type="list" operator="greaterThanOrEqual" allowBlank="1" showInputMessage="1" showErrorMessage="1" sqref="C6">
      <formula1>HAPsSource</formula1>
    </dataValidation>
    <dataValidation type="list" operator="greaterThanOrEqual" allowBlank="1" showInputMessage="1" showErrorMessage="1" sqref="R11:R28">
      <formula1>DehyFeedSat</formula1>
    </dataValidation>
    <dataValidation type="list" operator="greaterThanOrEqual" allowBlank="1" showInputMessage="1" showErrorMessage="1" errorTitle="H20 Concentration (% by vol)" error="This input value must be a numeric value greater than or equal to 0." sqref="T15:T28">
      <formula1>DehyPump</formula1>
    </dataValidation>
    <dataValidation type="date" allowBlank="1" showInputMessage="1" showErrorMessage="1" errorTitle="Date" error="Date must be between 1/1/1900 and 12/31/2016.  If operations started prior to 1900, please enter 1/1/1900." sqref="D54:D71 C74 I11:I28">
      <formula1>1</formula1>
      <formula2>42735</formula2>
    </dataValidation>
    <dataValidation type="decimal" allowBlank="1" showInputMessage="1" showErrorMessage="1" errorTitle="Concentration (vol%)" error="This input is a percentage value between 0-100" prompt="Note that entering “20” or “0.2” will be entered as 20%. If you need to enter 0.2%, please enter “0.002" sqref="C76:C103">
      <formula1>0</formula1>
      <formula2>1</formula2>
    </dataValidation>
    <dataValidation type="whole" allowBlank="1" showInputMessage="1" showErrorMessage="1" errorTitle="Hours" error="Enter an integer between 0 and 8,784" sqref="N11:N28">
      <formula1>0</formula1>
      <formula2>8784</formula2>
    </dataValidation>
    <dataValidation type="decimal" allowBlank="1" showInputMessage="1" showErrorMessage="1" errorTitle="Stripper Gas (% by vol)" error="This input is a percentage value between 0-100" promptTitle="Percent" prompt="Note that entering “20” or “0.2” will be entered as 20%. If you need to enter 0.2%, please enter “0.002" sqref="V11:V28">
      <formula1>0</formula1>
      <formula2>1</formula2>
    </dataValidation>
    <dataValidation operator="greaterThanOrEqual" allowBlank="1" showInputMessage="1" showErrorMessage="1" sqref="O109:O126"/>
    <dataValidation type="list" operator="greaterThanOrEqual" allowBlank="1" showInputMessage="1" showErrorMessage="1" sqref="N109:N126">
      <formula1>"Yes, No"</formula1>
    </dataValidation>
    <dataValidation type="decimal" allowBlank="1" showInputMessage="1" showErrorMessage="1" errorTitle="CO2 Concentration (% by vol)" error="This input is a percentage value between 0-100" promptTitle="Percent" prompt="Note that entering “20” or “0.2” will be entered as 20%. If you need to enter 0.2%, please enter “0.002" sqref="X11:X28">
      <formula1>0</formula1>
      <formula2>1</formula2>
    </dataValidation>
    <dataValidation type="decimal" allowBlank="1" showInputMessage="1" showErrorMessage="1" errorTitle="CH4 Concentration (% by vol)" error="This input is a percentage value between 0-100" promptTitle="Percent" prompt="Note that entering “20” or “0.2” will be entered as 20%. If you need to enter 0.2%, please enter “0.002" sqref="Y11:Y28">
      <formula1>0</formula1>
      <formula2>1</formula2>
    </dataValidation>
    <dataValidation type="decimal" operator="greaterThanOrEqual" allowBlank="1" showInputMessage="1" showErrorMessage="1" errorTitle="Stripper Gas Consumption (scfm)" error="This input value must be a numeric value greater than or equal to 0." sqref="U11:U28">
      <formula1>0</formula1>
    </dataValidation>
    <dataValidation type="list" operator="greaterThanOrEqual" allowBlank="1" showInputMessage="1" showErrorMessage="1" sqref="T11:T14">
      <formula1>DehyPump</formula1>
    </dataValidation>
    <dataValidation type="decimal" operator="greaterThanOrEqual" allowBlank="1" showInputMessage="1" showErrorMessage="1" errorTitle="Circulation Rate (gal/min)" error="This input value must be a numeric value greater than or equal to 0." sqref="S11:S28">
      <formula1>0</formula1>
    </dataValidation>
    <dataValidation type="decimal" operator="greaterThanOrEqual" allowBlank="1" showInputMessage="1" showErrorMessage="1" errorTitle="Pressure of Feed Gas (psig)" error="This input value must be a numeric value greater than or equal to 0." sqref="Q11:Q28">
      <formula1>0</formula1>
    </dataValidation>
    <dataValidation type="decimal" operator="greaterThanOrEqual" allowBlank="1" showInputMessage="1" showErrorMessage="1" errorTitle="Temp of Feed Gas (*F)" error="This input value must be a numeric value greater than or equal to 0." sqref="P11:P28">
      <formula1>0</formula1>
    </dataValidation>
    <dataValidation type="decimal" operator="greaterThanOrEqual" allowBlank="1" showInputMessage="1" showErrorMessage="1" errorTitle="Contractor Pressure (psig)" error="This input value must be a numeric value greater than or equal to 0." sqref="O11:O28">
      <formula1>0</formula1>
    </dataValidation>
    <dataValidation type="decimal" operator="greaterThanOrEqual" allowBlank="1" showInputMessage="1" showErrorMessage="1" errorTitle="Uncontrolled Emissions (lb/hr)" error="This input value must be a numeric value greater than or equal to 0.  " sqref="F109:I126">
      <formula1>0</formula1>
    </dataValidation>
    <dataValidation type="decimal" operator="greaterThanOrEqual" allowBlank="1" showInputMessage="1" showErrorMessage="1" errorTitle="Controlled Emissions (lb/hr)" error="This input value must be a numeric value greater than or equal to 0.  " sqref="J109:M126">
      <formula1>0</formula1>
    </dataValidation>
    <dataValidation type="decimal" allowBlank="1" showInputMessage="1" showErrorMessage="1" errorTitle="CO2 concentration (% by vol)" error="This input is a percentage value between 0-100" promptTitle="Percent" prompt="Note that entering “20” or “0.2” will be entered as 20%. If you need to enter 0.2%, please enter “0.002" sqref="AB11:AB28">
      <formula1>0</formula1>
      <formula2>1</formula2>
    </dataValidation>
    <dataValidation type="decimal" operator="greaterThanOrEqual" allowBlank="1" showInputMessage="1" showErrorMessage="1" errorTitle="Benzene rate (lb/hr)" error="This input value must be a numeric value greater than or equal to 0." sqref="I54:I71">
      <formula1>0</formula1>
    </dataValidation>
    <dataValidation type="decimal" operator="greaterThanOrEqual" allowBlank="1" showInputMessage="1" showErrorMessage="1" errorTitle="Toluene rate (lb/hr)" error="This input value must be a numeric value greater than or equal to 0." sqref="J54:J71">
      <formula1>0</formula1>
    </dataValidation>
    <dataValidation type="decimal" operator="greaterThanOrEqual" allowBlank="1" showInputMessage="1" showErrorMessage="1" errorTitle="Ethylbenzene rate (lb/hr)" error="This input value must be a numeric value greater than or equal to 0." sqref="K54:K71">
      <formula1>0</formula1>
    </dataValidation>
    <dataValidation type="decimal" operator="greaterThanOrEqual" allowBlank="1" showInputMessage="1" showErrorMessage="1" errorTitle="Xylenes (total) rate (lb/hr)" error="This input value must be a numeric value greater than or equal to 0." sqref="L54:L71">
      <formula1>0</formula1>
    </dataValidation>
    <dataValidation type="decimal" operator="greaterThanOrEqual" allowBlank="1" showInputMessage="1" showErrorMessage="1" errorTitle="Hexane rate (lb/hr)" error="This input value must be a numeric value greater than or equal to 0." sqref="M54:M71">
      <formula1>0</formula1>
    </dataValidation>
    <dataValidation type="decimal" operator="greaterThanOrEqual" allowBlank="1" showInputMessage="1" showErrorMessage="1" errorTitle="Total HAP rate (lb/hr)" error="This input value must be a numeric value greater than or equal to 0." sqref="N54:N71">
      <formula1>0</formula1>
    </dataValidation>
  </dataValidations>
  <pageMargins left="0.7" right="0.7" top="0.75" bottom="0.75" header="0.3" footer="0.3"/>
  <pageSetup orientation="portrait" r:id="rId1"/>
  <ignoredErrors>
    <ignoredError sqref="B33:B50 B54:B71 B109:B12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93"/>
  <sheetViews>
    <sheetView zoomScale="85" zoomScaleNormal="85" workbookViewId="0"/>
  </sheetViews>
  <sheetFormatPr defaultColWidth="9.109375" defaultRowHeight="14.4" x14ac:dyDescent="0.3"/>
  <cols>
    <col min="1" max="1" width="2.6640625" style="193" customWidth="1"/>
    <col min="2" max="2" width="46.5546875" style="17" customWidth="1"/>
    <col min="3" max="3" width="22.5546875" style="17" customWidth="1"/>
    <col min="4" max="5" width="20.5546875" style="17" customWidth="1"/>
    <col min="6" max="6" width="24.109375" style="17" customWidth="1"/>
    <col min="7" max="9" width="20.5546875" style="17" customWidth="1"/>
    <col min="10" max="16384" width="9.109375" style="17"/>
  </cols>
  <sheetData>
    <row r="1" spans="1:8" ht="18.600000000000001" x14ac:dyDescent="0.3">
      <c r="B1" s="31" t="s">
        <v>3984</v>
      </c>
      <c r="E1" s="132"/>
    </row>
    <row r="2" spans="1:8" x14ac:dyDescent="0.3">
      <c r="A2" s="193">
        <v>1</v>
      </c>
      <c r="B2" s="63" t="s">
        <v>3755</v>
      </c>
      <c r="C2" s="176" t="str">
        <f>IF(ICR_ID="","",ICR_ID)</f>
        <v/>
      </c>
    </row>
    <row r="3" spans="1:8" ht="31.5" customHeight="1" x14ac:dyDescent="0.3">
      <c r="A3" s="193">
        <v>2</v>
      </c>
      <c r="B3" s="87" t="s">
        <v>4230</v>
      </c>
      <c r="C3" s="72"/>
    </row>
    <row r="4" spans="1:8" ht="31.5" customHeight="1" x14ac:dyDescent="0.3">
      <c r="A4" s="193">
        <v>3</v>
      </c>
      <c r="B4" s="87" t="s">
        <v>4122</v>
      </c>
      <c r="C4" s="72"/>
    </row>
    <row r="5" spans="1:8" ht="31.5" customHeight="1" x14ac:dyDescent="0.3">
      <c r="A5" s="193">
        <v>4</v>
      </c>
      <c r="B5" s="87" t="s">
        <v>4126</v>
      </c>
      <c r="C5" s="72"/>
    </row>
    <row r="6" spans="1:8" ht="31.5" customHeight="1" x14ac:dyDescent="0.3">
      <c r="A6" s="193">
        <v>5</v>
      </c>
      <c r="B6" s="87" t="s">
        <v>4125</v>
      </c>
      <c r="C6" s="72"/>
    </row>
    <row r="7" spans="1:8" ht="31.5" customHeight="1" x14ac:dyDescent="0.3">
      <c r="A7" s="193">
        <v>6</v>
      </c>
      <c r="B7" s="87" t="s">
        <v>4124</v>
      </c>
      <c r="C7" s="72"/>
    </row>
    <row r="8" spans="1:8" x14ac:dyDescent="0.3">
      <c r="A8" s="193">
        <v>7</v>
      </c>
      <c r="B8" s="201" t="s">
        <v>4123</v>
      </c>
      <c r="C8" s="200"/>
    </row>
    <row r="9" spans="1:8" x14ac:dyDescent="0.3">
      <c r="A9" s="193">
        <v>8</v>
      </c>
      <c r="B9" s="273" t="s">
        <v>4815</v>
      </c>
      <c r="C9" s="274"/>
    </row>
    <row r="10" spans="1:8" ht="28.8" x14ac:dyDescent="0.3">
      <c r="A10" s="193">
        <v>9</v>
      </c>
      <c r="B10" s="90" t="s">
        <v>4272</v>
      </c>
      <c r="C10" s="74"/>
    </row>
    <row r="11" spans="1:8" x14ac:dyDescent="0.3">
      <c r="A11" s="193">
        <v>10</v>
      </c>
      <c r="B11" s="90" t="s">
        <v>4273</v>
      </c>
      <c r="C11" s="75"/>
    </row>
    <row r="12" spans="1:8" ht="43.2" x14ac:dyDescent="0.3">
      <c r="A12" s="193">
        <v>11</v>
      </c>
      <c r="B12" s="90" t="s">
        <v>4411</v>
      </c>
      <c r="C12" s="74"/>
    </row>
    <row r="13" spans="1:8" ht="43.2" x14ac:dyDescent="0.3">
      <c r="A13" s="193">
        <v>12</v>
      </c>
      <c r="B13" s="90" t="s">
        <v>3759</v>
      </c>
      <c r="C13" s="187" t="s">
        <v>3760</v>
      </c>
      <c r="D13" s="49" t="s">
        <v>3761</v>
      </c>
      <c r="E13" s="49" t="s">
        <v>3762</v>
      </c>
      <c r="F13" s="49" t="s">
        <v>3763</v>
      </c>
      <c r="G13" s="49" t="s">
        <v>3765</v>
      </c>
      <c r="H13" s="49" t="s">
        <v>3764</v>
      </c>
    </row>
    <row r="14" spans="1:8" x14ac:dyDescent="0.3">
      <c r="A14" s="193">
        <v>13</v>
      </c>
      <c r="B14" s="90" t="s">
        <v>3757</v>
      </c>
      <c r="C14" s="33"/>
      <c r="D14" s="33"/>
      <c r="E14" s="33"/>
      <c r="F14" s="33"/>
      <c r="G14" s="33"/>
      <c r="H14" s="33"/>
    </row>
    <row r="15" spans="1:8" x14ac:dyDescent="0.3">
      <c r="A15" s="193">
        <v>14</v>
      </c>
      <c r="B15" s="90" t="s">
        <v>3758</v>
      </c>
      <c r="C15" s="33"/>
      <c r="D15" s="33"/>
      <c r="E15" s="33"/>
      <c r="F15" s="33"/>
      <c r="G15" s="33"/>
      <c r="H15" s="33"/>
    </row>
    <row r="16" spans="1:8" x14ac:dyDescent="0.3">
      <c r="A16" s="193">
        <v>15</v>
      </c>
      <c r="B16" s="90" t="s">
        <v>258</v>
      </c>
      <c r="C16" s="22"/>
      <c r="D16" s="22"/>
      <c r="E16" s="22"/>
      <c r="F16" s="22"/>
      <c r="G16" s="22"/>
      <c r="H16" s="22"/>
    </row>
    <row r="17" spans="1:8" ht="43.2" x14ac:dyDescent="0.3">
      <c r="A17" s="193">
        <v>16</v>
      </c>
      <c r="B17" s="57" t="s">
        <v>271</v>
      </c>
      <c r="C17" s="22"/>
      <c r="E17" s="40"/>
    </row>
    <row r="19" spans="1:8" x14ac:dyDescent="0.3">
      <c r="B19" s="31" t="s">
        <v>4717</v>
      </c>
    </row>
    <row r="20" spans="1:8" ht="136.19999999999999" customHeight="1" x14ac:dyDescent="0.3">
      <c r="B20" s="149" t="s">
        <v>268</v>
      </c>
      <c r="C20" s="149" t="s">
        <v>4716</v>
      </c>
      <c r="D20" s="149" t="s">
        <v>4280</v>
      </c>
      <c r="E20" s="149" t="s">
        <v>4101</v>
      </c>
      <c r="F20" s="149" t="s">
        <v>269</v>
      </c>
      <c r="G20" s="149" t="s">
        <v>4107</v>
      </c>
      <c r="H20" s="149" t="s">
        <v>4281</v>
      </c>
    </row>
    <row r="21" spans="1:8" x14ac:dyDescent="0.3">
      <c r="A21" s="193">
        <v>1</v>
      </c>
      <c r="B21" s="27" t="s">
        <v>259</v>
      </c>
      <c r="C21" s="65"/>
      <c r="D21" s="65"/>
      <c r="E21" s="65"/>
      <c r="F21" s="65"/>
      <c r="G21" s="65"/>
      <c r="H21" s="22"/>
    </row>
    <row r="22" spans="1:8" x14ac:dyDescent="0.3">
      <c r="A22" s="193">
        <v>2</v>
      </c>
      <c r="B22" s="27" t="s">
        <v>260</v>
      </c>
      <c r="C22" s="65"/>
      <c r="D22" s="65"/>
      <c r="E22" s="65"/>
      <c r="F22" s="65"/>
      <c r="G22" s="65"/>
      <c r="H22" s="22"/>
    </row>
    <row r="23" spans="1:8" x14ac:dyDescent="0.3">
      <c r="A23" s="193">
        <v>3</v>
      </c>
      <c r="B23" s="27" t="s">
        <v>261</v>
      </c>
      <c r="C23" s="65"/>
      <c r="D23" s="65"/>
      <c r="E23" s="65"/>
      <c r="F23" s="65"/>
      <c r="G23" s="65"/>
      <c r="H23" s="22"/>
    </row>
    <row r="24" spans="1:8" x14ac:dyDescent="0.3">
      <c r="A24" s="193">
        <v>4</v>
      </c>
      <c r="B24" s="27" t="s">
        <v>262</v>
      </c>
      <c r="C24" s="65"/>
      <c r="D24" s="65"/>
      <c r="E24" s="65"/>
      <c r="F24" s="65"/>
      <c r="G24" s="65"/>
      <c r="H24" s="22"/>
    </row>
    <row r="25" spans="1:8" x14ac:dyDescent="0.3">
      <c r="A25" s="193">
        <v>5</v>
      </c>
      <c r="B25" s="27" t="s">
        <v>263</v>
      </c>
      <c r="C25" s="65"/>
      <c r="D25" s="65"/>
      <c r="E25" s="65"/>
      <c r="F25" s="65"/>
      <c r="G25" s="65"/>
      <c r="H25" s="22"/>
    </row>
    <row r="26" spans="1:8" x14ac:dyDescent="0.3">
      <c r="A26" s="193">
        <v>6</v>
      </c>
      <c r="B26" s="27" t="s">
        <v>264</v>
      </c>
      <c r="C26" s="65"/>
      <c r="D26" s="65"/>
      <c r="E26" s="65"/>
      <c r="F26" s="65"/>
      <c r="G26" s="65"/>
      <c r="H26" s="22"/>
    </row>
    <row r="27" spans="1:8" x14ac:dyDescent="0.3">
      <c r="A27" s="193">
        <v>7</v>
      </c>
      <c r="B27" s="27" t="s">
        <v>265</v>
      </c>
      <c r="C27" s="65"/>
      <c r="D27" s="65"/>
      <c r="E27" s="65"/>
      <c r="F27" s="65"/>
      <c r="G27" s="65"/>
      <c r="H27" s="22"/>
    </row>
    <row r="28" spans="1:8" x14ac:dyDescent="0.3">
      <c r="A28" s="193">
        <v>8</v>
      </c>
      <c r="B28" s="27" t="s">
        <v>266</v>
      </c>
      <c r="C28" s="65"/>
      <c r="D28" s="65"/>
      <c r="E28" s="65"/>
      <c r="F28" s="65"/>
      <c r="G28" s="65"/>
      <c r="H28" s="22"/>
    </row>
    <row r="29" spans="1:8" x14ac:dyDescent="0.3">
      <c r="A29" s="193">
        <v>9</v>
      </c>
      <c r="B29" s="27" t="s">
        <v>267</v>
      </c>
      <c r="C29" s="65"/>
      <c r="D29" s="65"/>
      <c r="E29" s="65"/>
      <c r="F29" s="65"/>
      <c r="G29" s="65"/>
      <c r="H29" s="22"/>
    </row>
    <row r="30" spans="1:8" x14ac:dyDescent="0.3">
      <c r="A30" s="193">
        <v>10</v>
      </c>
      <c r="B30" s="27" t="s">
        <v>4698</v>
      </c>
      <c r="C30" s="65"/>
      <c r="D30" s="65"/>
      <c r="E30" s="65"/>
      <c r="F30" s="65"/>
      <c r="G30" s="65"/>
      <c r="H30" s="22"/>
    </row>
    <row r="31" spans="1:8" x14ac:dyDescent="0.3">
      <c r="A31" s="193">
        <v>11</v>
      </c>
      <c r="B31" s="27" t="s">
        <v>4699</v>
      </c>
      <c r="C31" s="65"/>
      <c r="D31" s="65"/>
      <c r="E31" s="65"/>
      <c r="F31" s="65"/>
      <c r="G31" s="65"/>
      <c r="H31" s="22"/>
    </row>
    <row r="32" spans="1:8" x14ac:dyDescent="0.3">
      <c r="A32" s="193">
        <v>12</v>
      </c>
      <c r="B32" s="27" t="s">
        <v>4700</v>
      </c>
      <c r="C32" s="65"/>
      <c r="D32" s="65"/>
      <c r="E32" s="65"/>
      <c r="F32" s="65"/>
      <c r="G32" s="65"/>
      <c r="H32" s="22"/>
    </row>
    <row r="33" spans="1:8" x14ac:dyDescent="0.3">
      <c r="A33" s="193">
        <v>13</v>
      </c>
      <c r="B33" s="27" t="s">
        <v>4701</v>
      </c>
      <c r="C33" s="65"/>
      <c r="D33" s="65"/>
      <c r="E33" s="65"/>
      <c r="F33" s="65"/>
      <c r="G33" s="65"/>
      <c r="H33" s="22"/>
    </row>
    <row r="34" spans="1:8" x14ac:dyDescent="0.3">
      <c r="A34" s="193">
        <v>14</v>
      </c>
      <c r="B34" s="27" t="s">
        <v>4702</v>
      </c>
      <c r="C34" s="65"/>
      <c r="D34" s="65"/>
      <c r="E34" s="65"/>
      <c r="F34" s="65"/>
      <c r="G34" s="65"/>
      <c r="H34" s="22"/>
    </row>
    <row r="35" spans="1:8" x14ac:dyDescent="0.3">
      <c r="A35" s="193">
        <v>15</v>
      </c>
      <c r="B35" s="27" t="s">
        <v>4703</v>
      </c>
      <c r="C35" s="65"/>
      <c r="D35" s="65"/>
      <c r="E35" s="65"/>
      <c r="F35" s="65"/>
      <c r="G35" s="65"/>
      <c r="H35" s="22"/>
    </row>
    <row r="36" spans="1:8" x14ac:dyDescent="0.3">
      <c r="A36" s="193">
        <v>16</v>
      </c>
      <c r="B36" s="27" t="s">
        <v>4704</v>
      </c>
      <c r="C36" s="65"/>
      <c r="D36" s="65"/>
      <c r="E36" s="65"/>
      <c r="F36" s="65"/>
      <c r="G36" s="65"/>
      <c r="H36" s="22"/>
    </row>
    <row r="37" spans="1:8" x14ac:dyDescent="0.3">
      <c r="A37" s="193">
        <v>17</v>
      </c>
      <c r="B37" s="27" t="s">
        <v>4705</v>
      </c>
      <c r="C37" s="65"/>
      <c r="D37" s="65"/>
      <c r="E37" s="65"/>
      <c r="F37" s="65"/>
      <c r="G37" s="65"/>
      <c r="H37" s="22"/>
    </row>
    <row r="38" spans="1:8" x14ac:dyDescent="0.3">
      <c r="A38" s="193">
        <v>18</v>
      </c>
      <c r="B38" s="27" t="s">
        <v>4706</v>
      </c>
      <c r="C38" s="65"/>
      <c r="D38" s="65"/>
      <c r="E38" s="65"/>
      <c r="F38" s="65"/>
      <c r="G38" s="65"/>
      <c r="H38" s="22"/>
    </row>
    <row r="39" spans="1:8" x14ac:dyDescent="0.3">
      <c r="A39" s="193">
        <v>19</v>
      </c>
      <c r="B39" s="27" t="s">
        <v>4707</v>
      </c>
      <c r="C39" s="65"/>
      <c r="D39" s="65"/>
      <c r="E39" s="65"/>
      <c r="F39" s="65"/>
      <c r="G39" s="65"/>
      <c r="H39" s="22"/>
    </row>
    <row r="40" spans="1:8" x14ac:dyDescent="0.3">
      <c r="A40" s="193">
        <v>20</v>
      </c>
      <c r="B40" s="27" t="s">
        <v>4708</v>
      </c>
      <c r="C40" s="65"/>
      <c r="D40" s="65"/>
      <c r="E40" s="65"/>
      <c r="F40" s="65"/>
      <c r="G40" s="65"/>
      <c r="H40" s="22"/>
    </row>
    <row r="41" spans="1:8" x14ac:dyDescent="0.3">
      <c r="A41" s="193">
        <v>21</v>
      </c>
      <c r="B41" s="27" t="s">
        <v>4709</v>
      </c>
      <c r="C41" s="65"/>
      <c r="D41" s="65"/>
      <c r="E41" s="65"/>
      <c r="F41" s="65"/>
      <c r="G41" s="65"/>
      <c r="H41" s="22"/>
    </row>
    <row r="42" spans="1:8" x14ac:dyDescent="0.3">
      <c r="A42" s="193">
        <v>22</v>
      </c>
      <c r="B42" s="27" t="s">
        <v>4710</v>
      </c>
      <c r="C42" s="65"/>
      <c r="D42" s="65"/>
      <c r="E42" s="65"/>
      <c r="F42" s="65"/>
      <c r="G42" s="65"/>
      <c r="H42" s="22"/>
    </row>
    <row r="43" spans="1:8" x14ac:dyDescent="0.3">
      <c r="A43" s="193">
        <v>23</v>
      </c>
      <c r="B43" s="27" t="s">
        <v>4711</v>
      </c>
      <c r="C43" s="65"/>
      <c r="D43" s="65"/>
      <c r="E43" s="65"/>
      <c r="F43" s="65"/>
      <c r="G43" s="65"/>
      <c r="H43" s="22"/>
    </row>
    <row r="44" spans="1:8" x14ac:dyDescent="0.3">
      <c r="A44" s="193">
        <v>24</v>
      </c>
      <c r="B44" s="27" t="s">
        <v>4712</v>
      </c>
      <c r="C44" s="65"/>
      <c r="D44" s="65"/>
      <c r="E44" s="65"/>
      <c r="F44" s="65"/>
      <c r="G44" s="65"/>
      <c r="H44" s="22"/>
    </row>
    <row r="45" spans="1:8" x14ac:dyDescent="0.3">
      <c r="A45" s="193">
        <v>25</v>
      </c>
      <c r="B45" s="27" t="s">
        <v>4713</v>
      </c>
      <c r="C45" s="65"/>
      <c r="D45" s="65"/>
      <c r="E45" s="65"/>
      <c r="F45" s="65"/>
      <c r="G45" s="65"/>
      <c r="H45" s="22"/>
    </row>
    <row r="46" spans="1:8" x14ac:dyDescent="0.3">
      <c r="A46" s="193">
        <v>26</v>
      </c>
      <c r="B46" s="27" t="s">
        <v>4714</v>
      </c>
      <c r="C46" s="65"/>
      <c r="D46" s="65"/>
      <c r="E46" s="65"/>
      <c r="F46" s="65"/>
      <c r="G46" s="65"/>
      <c r="H46" s="22"/>
    </row>
    <row r="47" spans="1:8" x14ac:dyDescent="0.3">
      <c r="A47" s="193">
        <v>27</v>
      </c>
      <c r="B47" s="27" t="s">
        <v>4715</v>
      </c>
      <c r="C47" s="65"/>
      <c r="D47" s="65"/>
      <c r="E47" s="65"/>
      <c r="F47" s="65"/>
      <c r="G47" s="65"/>
      <c r="H47" s="22"/>
    </row>
    <row r="49" spans="1:9" x14ac:dyDescent="0.3">
      <c r="B49" s="31" t="s">
        <v>4721</v>
      </c>
    </row>
    <row r="50" spans="1:9" ht="108.6" customHeight="1" x14ac:dyDescent="0.3">
      <c r="B50" s="149" t="s">
        <v>270</v>
      </c>
      <c r="C50" s="149" t="s">
        <v>4723</v>
      </c>
      <c r="D50" s="149" t="s">
        <v>4340</v>
      </c>
      <c r="E50" s="149" t="s">
        <v>4341</v>
      </c>
      <c r="F50" s="149" t="s">
        <v>4342</v>
      </c>
      <c r="G50" s="149" t="s">
        <v>4343</v>
      </c>
      <c r="H50" s="149" t="s">
        <v>4722</v>
      </c>
      <c r="I50" s="149" t="s">
        <v>4724</v>
      </c>
    </row>
    <row r="51" spans="1:9" x14ac:dyDescent="0.3">
      <c r="A51" s="193">
        <v>1</v>
      </c>
      <c r="B51" s="21" t="s">
        <v>4380</v>
      </c>
      <c r="C51" s="22"/>
      <c r="D51" s="22"/>
      <c r="E51" s="22"/>
      <c r="F51" s="22"/>
      <c r="G51" s="22"/>
      <c r="H51" s="22"/>
      <c r="I51" s="22"/>
    </row>
    <row r="52" spans="1:9" x14ac:dyDescent="0.3">
      <c r="A52" s="193">
        <v>2</v>
      </c>
      <c r="B52" s="21" t="s">
        <v>4381</v>
      </c>
      <c r="C52" s="22"/>
      <c r="D52" s="22"/>
      <c r="E52" s="22"/>
      <c r="F52" s="22"/>
      <c r="G52" s="22"/>
      <c r="H52" s="22"/>
      <c r="I52" s="22"/>
    </row>
    <row r="53" spans="1:9" x14ac:dyDescent="0.3">
      <c r="A53" s="193">
        <v>3</v>
      </c>
      <c r="B53" s="21" t="s">
        <v>4718</v>
      </c>
      <c r="C53" s="22"/>
      <c r="D53" s="22"/>
      <c r="E53" s="22"/>
      <c r="F53" s="22"/>
      <c r="G53" s="22"/>
      <c r="H53" s="22"/>
      <c r="I53" s="22"/>
    </row>
    <row r="54" spans="1:9" x14ac:dyDescent="0.3">
      <c r="A54" s="193">
        <v>4</v>
      </c>
      <c r="B54" s="21" t="s">
        <v>4389</v>
      </c>
      <c r="C54" s="22"/>
      <c r="D54" s="22"/>
      <c r="E54" s="22"/>
      <c r="F54" s="22"/>
      <c r="G54" s="22"/>
      <c r="H54" s="22"/>
      <c r="I54" s="22"/>
    </row>
    <row r="55" spans="1:9" x14ac:dyDescent="0.3">
      <c r="A55" s="193">
        <v>5</v>
      </c>
      <c r="B55" s="21" t="s">
        <v>4382</v>
      </c>
      <c r="C55" s="22"/>
      <c r="D55" s="22"/>
      <c r="E55" s="22"/>
      <c r="F55" s="22"/>
      <c r="G55" s="22"/>
      <c r="H55" s="22"/>
      <c r="I55" s="22"/>
    </row>
    <row r="56" spans="1:9" x14ac:dyDescent="0.3">
      <c r="A56" s="193">
        <v>6</v>
      </c>
      <c r="B56" s="21" t="s">
        <v>4383</v>
      </c>
      <c r="C56" s="22"/>
      <c r="D56" s="22"/>
      <c r="E56" s="22"/>
      <c r="F56" s="22"/>
      <c r="G56" s="22"/>
      <c r="H56" s="22"/>
      <c r="I56" s="22"/>
    </row>
    <row r="57" spans="1:9" x14ac:dyDescent="0.3">
      <c r="A57" s="193">
        <v>7</v>
      </c>
      <c r="B57" s="21" t="s">
        <v>4384</v>
      </c>
      <c r="C57" s="22"/>
      <c r="D57" s="22"/>
      <c r="E57" s="22"/>
      <c r="F57" s="22"/>
      <c r="G57" s="22"/>
      <c r="H57" s="22"/>
      <c r="I57" s="22"/>
    </row>
    <row r="58" spans="1:9" x14ac:dyDescent="0.3">
      <c r="A58" s="193">
        <v>8</v>
      </c>
      <c r="B58" s="21" t="s">
        <v>4385</v>
      </c>
      <c r="C58" s="22"/>
      <c r="D58" s="22"/>
      <c r="E58" s="22"/>
      <c r="F58" s="22"/>
      <c r="G58" s="22"/>
      <c r="H58" s="22"/>
      <c r="I58" s="22"/>
    </row>
    <row r="59" spans="1:9" x14ac:dyDescent="0.3">
      <c r="A59" s="193">
        <v>9</v>
      </c>
      <c r="B59" s="21" t="s">
        <v>4386</v>
      </c>
      <c r="C59" s="22"/>
      <c r="D59" s="22"/>
      <c r="E59" s="22"/>
      <c r="F59" s="22"/>
      <c r="G59" s="22"/>
      <c r="H59" s="22"/>
      <c r="I59" s="22"/>
    </row>
    <row r="60" spans="1:9" x14ac:dyDescent="0.3">
      <c r="A60" s="193">
        <v>10</v>
      </c>
      <c r="B60" s="21" t="s">
        <v>4719</v>
      </c>
      <c r="C60" s="22"/>
      <c r="D60" s="22"/>
      <c r="E60" s="22"/>
      <c r="F60" s="22"/>
      <c r="G60" s="22"/>
      <c r="H60" s="22"/>
      <c r="I60" s="22"/>
    </row>
    <row r="61" spans="1:9" x14ac:dyDescent="0.3">
      <c r="A61" s="193">
        <v>11</v>
      </c>
      <c r="B61" s="21" t="s">
        <v>4720</v>
      </c>
      <c r="C61" s="22"/>
      <c r="D61" s="22"/>
      <c r="E61" s="22"/>
      <c r="F61" s="22"/>
      <c r="G61" s="22"/>
      <c r="H61" s="22"/>
      <c r="I61" s="22"/>
    </row>
    <row r="62" spans="1:9" x14ac:dyDescent="0.3">
      <c r="A62" s="193">
        <v>12</v>
      </c>
      <c r="B62" s="21" t="s">
        <v>4387</v>
      </c>
      <c r="C62" s="22"/>
      <c r="D62" s="22"/>
      <c r="E62" s="22"/>
      <c r="F62" s="22"/>
      <c r="G62" s="22"/>
      <c r="H62" s="22"/>
      <c r="I62" s="22"/>
    </row>
    <row r="63" spans="1:9" x14ac:dyDescent="0.3">
      <c r="A63" s="193">
        <v>13</v>
      </c>
      <c r="B63" s="21" t="s">
        <v>4388</v>
      </c>
      <c r="C63" s="22"/>
      <c r="D63" s="22"/>
      <c r="E63" s="22"/>
      <c r="F63" s="22"/>
      <c r="G63" s="22"/>
      <c r="H63" s="22"/>
      <c r="I63" s="22"/>
    </row>
    <row r="64" spans="1:9" x14ac:dyDescent="0.3">
      <c r="E64" s="40"/>
    </row>
    <row r="65" spans="1:9" x14ac:dyDescent="0.3">
      <c r="B65" s="31" t="s">
        <v>4282</v>
      </c>
    </row>
    <row r="66" spans="1:9" ht="97.95" customHeight="1" x14ac:dyDescent="0.3">
      <c r="B66" s="157" t="s">
        <v>4725</v>
      </c>
      <c r="C66" s="157" t="s">
        <v>274</v>
      </c>
      <c r="D66" s="157" t="s">
        <v>272</v>
      </c>
      <c r="E66" s="149" t="s">
        <v>4726</v>
      </c>
      <c r="F66" s="157" t="s">
        <v>275</v>
      </c>
      <c r="G66" s="149" t="s">
        <v>3756</v>
      </c>
      <c r="H66" s="149" t="s">
        <v>4131</v>
      </c>
      <c r="I66" s="149" t="s">
        <v>276</v>
      </c>
    </row>
    <row r="67" spans="1:9" x14ac:dyDescent="0.3">
      <c r="A67" s="193">
        <v>1</v>
      </c>
      <c r="B67" s="33"/>
      <c r="C67" s="33"/>
      <c r="D67" s="33"/>
      <c r="E67" s="33"/>
      <c r="F67" s="33"/>
      <c r="G67" s="76"/>
      <c r="H67" s="192"/>
      <c r="I67" s="77"/>
    </row>
    <row r="68" spans="1:9" x14ac:dyDescent="0.3">
      <c r="A68" s="193">
        <v>2</v>
      </c>
      <c r="B68" s="33"/>
      <c r="C68" s="33"/>
      <c r="D68" s="33"/>
      <c r="E68" s="33"/>
      <c r="F68" s="33"/>
      <c r="G68" s="76"/>
      <c r="H68" s="192"/>
      <c r="I68" s="77"/>
    </row>
    <row r="69" spans="1:9" x14ac:dyDescent="0.3">
      <c r="A69" s="193">
        <v>3</v>
      </c>
      <c r="B69" s="33"/>
      <c r="C69" s="33"/>
      <c r="D69" s="33"/>
      <c r="E69" s="33"/>
      <c r="F69" s="33"/>
      <c r="G69" s="76"/>
      <c r="H69" s="192"/>
      <c r="I69" s="77"/>
    </row>
    <row r="70" spans="1:9" x14ac:dyDescent="0.3">
      <c r="A70" s="193">
        <v>4</v>
      </c>
      <c r="B70" s="33"/>
      <c r="C70" s="33"/>
      <c r="D70" s="33"/>
      <c r="E70" s="33"/>
      <c r="F70" s="33"/>
      <c r="G70" s="76"/>
      <c r="H70" s="192"/>
      <c r="I70" s="77"/>
    </row>
    <row r="71" spans="1:9" x14ac:dyDescent="0.3">
      <c r="A71" s="193">
        <v>5</v>
      </c>
      <c r="B71" s="33"/>
      <c r="C71" s="33"/>
      <c r="D71" s="33"/>
      <c r="E71" s="33"/>
      <c r="F71" s="33"/>
      <c r="G71" s="76"/>
      <c r="H71" s="192"/>
      <c r="I71" s="77"/>
    </row>
    <row r="72" spans="1:9" x14ac:dyDescent="0.3">
      <c r="A72" s="193">
        <v>6</v>
      </c>
      <c r="B72" s="33"/>
      <c r="C72" s="33"/>
      <c r="D72" s="33"/>
      <c r="E72" s="33"/>
      <c r="F72" s="33"/>
      <c r="G72" s="76"/>
      <c r="H72" s="192"/>
      <c r="I72" s="77"/>
    </row>
    <row r="73" spans="1:9" x14ac:dyDescent="0.3">
      <c r="A73" s="193">
        <v>7</v>
      </c>
      <c r="B73" s="33"/>
      <c r="C73" s="33"/>
      <c r="D73" s="33"/>
      <c r="E73" s="33"/>
      <c r="F73" s="33"/>
      <c r="G73" s="76"/>
      <c r="H73" s="192"/>
      <c r="I73" s="77"/>
    </row>
    <row r="74" spans="1:9" x14ac:dyDescent="0.3">
      <c r="A74" s="193">
        <v>8</v>
      </c>
      <c r="B74" s="33"/>
      <c r="C74" s="33"/>
      <c r="D74" s="33"/>
      <c r="E74" s="33"/>
      <c r="F74" s="33"/>
      <c r="G74" s="76"/>
      <c r="H74" s="192"/>
      <c r="I74" s="77"/>
    </row>
    <row r="75" spans="1:9" x14ac:dyDescent="0.3">
      <c r="A75" s="193">
        <v>9</v>
      </c>
      <c r="B75" s="33"/>
      <c r="C75" s="33"/>
      <c r="D75" s="33"/>
      <c r="E75" s="33"/>
      <c r="F75" s="33"/>
      <c r="G75" s="76"/>
      <c r="H75" s="192"/>
      <c r="I75" s="77"/>
    </row>
    <row r="76" spans="1:9" x14ac:dyDescent="0.3">
      <c r="A76" s="193">
        <v>10</v>
      </c>
      <c r="B76" s="33"/>
      <c r="C76" s="33"/>
      <c r="D76" s="33"/>
      <c r="E76" s="33"/>
      <c r="F76" s="33"/>
      <c r="G76" s="76"/>
      <c r="H76" s="192"/>
      <c r="I76" s="77"/>
    </row>
    <row r="77" spans="1:9" x14ac:dyDescent="0.3">
      <c r="A77" s="193">
        <v>11</v>
      </c>
      <c r="B77" s="33"/>
      <c r="C77" s="33"/>
      <c r="D77" s="33"/>
      <c r="E77" s="33"/>
      <c r="F77" s="33"/>
      <c r="G77" s="76"/>
      <c r="H77" s="192"/>
      <c r="I77" s="77"/>
    </row>
    <row r="78" spans="1:9" x14ac:dyDescent="0.3">
      <c r="A78" s="193">
        <v>12</v>
      </c>
      <c r="B78" s="33"/>
      <c r="C78" s="33"/>
      <c r="D78" s="33"/>
      <c r="E78" s="33"/>
      <c r="F78" s="33"/>
      <c r="G78" s="76"/>
      <c r="H78" s="192"/>
      <c r="I78" s="77"/>
    </row>
    <row r="79" spans="1:9" x14ac:dyDescent="0.3">
      <c r="A79" s="193">
        <v>13</v>
      </c>
      <c r="B79" s="33"/>
      <c r="C79" s="33"/>
      <c r="D79" s="33"/>
      <c r="E79" s="33"/>
      <c r="F79" s="33"/>
      <c r="G79" s="76"/>
      <c r="H79" s="192"/>
      <c r="I79" s="77"/>
    </row>
    <row r="80" spans="1:9" x14ac:dyDescent="0.3">
      <c r="A80" s="193">
        <v>14</v>
      </c>
      <c r="B80" s="33"/>
      <c r="C80" s="33"/>
      <c r="D80" s="33"/>
      <c r="E80" s="33"/>
      <c r="F80" s="33"/>
      <c r="G80" s="76"/>
      <c r="H80" s="192"/>
      <c r="I80" s="77"/>
    </row>
    <row r="81" spans="1:9" x14ac:dyDescent="0.3">
      <c r="A81" s="193">
        <v>15</v>
      </c>
      <c r="B81" s="33"/>
      <c r="C81" s="33"/>
      <c r="D81" s="33"/>
      <c r="E81" s="33"/>
      <c r="F81" s="33"/>
      <c r="G81" s="76"/>
      <c r="H81" s="192"/>
      <c r="I81" s="77"/>
    </row>
    <row r="82" spans="1:9" x14ac:dyDescent="0.3">
      <c r="A82" s="193">
        <v>16</v>
      </c>
      <c r="B82" s="33"/>
      <c r="C82" s="33"/>
      <c r="D82" s="33"/>
      <c r="E82" s="33"/>
      <c r="F82" s="33"/>
      <c r="G82" s="76"/>
      <c r="H82" s="192"/>
      <c r="I82" s="77"/>
    </row>
    <row r="83" spans="1:9" x14ac:dyDescent="0.3">
      <c r="A83" s="193">
        <v>17</v>
      </c>
      <c r="B83" s="33"/>
      <c r="C83" s="33"/>
      <c r="D83" s="33"/>
      <c r="E83" s="33"/>
      <c r="F83" s="33"/>
      <c r="G83" s="76"/>
      <c r="H83" s="192"/>
      <c r="I83" s="77"/>
    </row>
    <row r="84" spans="1:9" x14ac:dyDescent="0.3">
      <c r="A84" s="193">
        <v>18</v>
      </c>
      <c r="B84" s="33"/>
      <c r="C84" s="33"/>
      <c r="D84" s="33"/>
      <c r="E84" s="33"/>
      <c r="F84" s="33"/>
      <c r="G84" s="76"/>
      <c r="H84" s="192"/>
      <c r="I84" s="77"/>
    </row>
    <row r="85" spans="1:9" x14ac:dyDescent="0.3">
      <c r="A85" s="193">
        <v>19</v>
      </c>
      <c r="B85" s="33"/>
      <c r="C85" s="33"/>
      <c r="D85" s="33"/>
      <c r="E85" s="33"/>
      <c r="F85" s="33"/>
      <c r="G85" s="76"/>
      <c r="H85" s="192"/>
      <c r="I85" s="77"/>
    </row>
    <row r="86" spans="1:9" x14ac:dyDescent="0.3">
      <c r="A86" s="193">
        <v>20</v>
      </c>
      <c r="B86" s="33"/>
      <c r="C86" s="33"/>
      <c r="D86" s="33"/>
      <c r="E86" s="33"/>
      <c r="F86" s="33"/>
      <c r="G86" s="76"/>
      <c r="H86" s="192"/>
      <c r="I86" s="77"/>
    </row>
    <row r="87" spans="1:9" x14ac:dyDescent="0.3">
      <c r="A87" s="193">
        <v>21</v>
      </c>
      <c r="B87" s="33"/>
      <c r="C87" s="33"/>
      <c r="D87" s="33"/>
      <c r="E87" s="33"/>
      <c r="F87" s="33"/>
      <c r="G87" s="76"/>
      <c r="H87" s="192"/>
      <c r="I87" s="77"/>
    </row>
    <row r="88" spans="1:9" x14ac:dyDescent="0.3">
      <c r="A88" s="193">
        <v>22</v>
      </c>
      <c r="B88" s="33"/>
      <c r="C88" s="33"/>
      <c r="D88" s="33"/>
      <c r="E88" s="33"/>
      <c r="F88" s="33"/>
      <c r="G88" s="76"/>
      <c r="H88" s="192"/>
      <c r="I88" s="77"/>
    </row>
    <row r="89" spans="1:9" x14ac:dyDescent="0.3">
      <c r="A89" s="193">
        <v>23</v>
      </c>
      <c r="B89" s="33"/>
      <c r="C89" s="33"/>
      <c r="D89" s="33"/>
      <c r="E89" s="33"/>
      <c r="F89" s="33"/>
      <c r="G89" s="76"/>
      <c r="H89" s="192"/>
      <c r="I89" s="77"/>
    </row>
    <row r="90" spans="1:9" x14ac:dyDescent="0.3">
      <c r="A90" s="193">
        <v>24</v>
      </c>
      <c r="B90" s="33"/>
      <c r="C90" s="33"/>
      <c r="D90" s="33"/>
      <c r="E90" s="33"/>
      <c r="F90" s="33"/>
      <c r="G90" s="76"/>
      <c r="H90" s="192"/>
      <c r="I90" s="77"/>
    </row>
    <row r="91" spans="1:9" x14ac:dyDescent="0.3">
      <c r="A91" s="193">
        <v>25</v>
      </c>
      <c r="B91" s="33"/>
      <c r="C91" s="33"/>
      <c r="D91" s="33"/>
      <c r="E91" s="33"/>
      <c r="F91" s="33"/>
      <c r="G91" s="76"/>
      <c r="H91" s="192"/>
      <c r="I91" s="77"/>
    </row>
    <row r="92" spans="1:9" x14ac:dyDescent="0.3">
      <c r="A92" s="193">
        <v>26</v>
      </c>
      <c r="B92" s="33"/>
      <c r="C92" s="33"/>
      <c r="D92" s="33"/>
      <c r="E92" s="33"/>
      <c r="F92" s="33"/>
      <c r="G92" s="76"/>
      <c r="H92" s="192"/>
      <c r="I92" s="77"/>
    </row>
    <row r="93" spans="1:9" x14ac:dyDescent="0.3">
      <c r="A93" s="193">
        <v>27</v>
      </c>
      <c r="B93" s="33"/>
      <c r="C93" s="33"/>
      <c r="D93" s="33"/>
      <c r="E93" s="33"/>
      <c r="F93" s="33"/>
      <c r="G93" s="76"/>
      <c r="H93" s="192"/>
      <c r="I93" s="77"/>
    </row>
  </sheetData>
  <sheetProtection password="CA05" sheet="1" objects="1" scenarios="1"/>
  <dataConsolidate/>
  <customSheetViews>
    <customSheetView guid="{77873A0A-440B-4CCC-A4C8-BBE1063693A8}" topLeftCell="A7">
      <selection activeCell="C15" sqref="C15"/>
      <pageMargins left="0.7" right="0.7" top="0.75" bottom="0.75" header="0.3" footer="0.3"/>
      <pageSetup orientation="portrait" r:id="rId1"/>
    </customSheetView>
  </customSheetViews>
  <mergeCells count="1">
    <mergeCell ref="B9:C9"/>
  </mergeCells>
  <conditionalFormatting sqref="C16:H16">
    <cfRule type="expression" dxfId="46" priority="29">
      <formula>NOT(C$15="Other (specify)")</formula>
    </cfRule>
  </conditionalFormatting>
  <conditionalFormatting sqref="C4">
    <cfRule type="expression" dxfId="45" priority="27">
      <formula>NOT(C3="Yes")</formula>
    </cfRule>
  </conditionalFormatting>
  <conditionalFormatting sqref="C5">
    <cfRule type="expression" dxfId="44" priority="26">
      <formula>NOT(C3="Yes")</formula>
    </cfRule>
  </conditionalFormatting>
  <conditionalFormatting sqref="C6">
    <cfRule type="expression" dxfId="43" priority="25">
      <formula>NOT(C3="Yes")</formula>
    </cfRule>
  </conditionalFormatting>
  <conditionalFormatting sqref="C7">
    <cfRule type="expression" dxfId="42" priority="24">
      <formula>NOT(C3="Yes")</formula>
    </cfRule>
  </conditionalFormatting>
  <conditionalFormatting sqref="C8">
    <cfRule type="expression" dxfId="41" priority="23">
      <formula>NOT(C3="Yes")</formula>
    </cfRule>
  </conditionalFormatting>
  <conditionalFormatting sqref="B67:I93">
    <cfRule type="expression" dxfId="40" priority="93">
      <formula>NOT($C$17="Yes")</formula>
    </cfRule>
  </conditionalFormatting>
  <conditionalFormatting sqref="C11">
    <cfRule type="expression" dxfId="39" priority="3">
      <formula>NOT(C10="Yes")</formula>
    </cfRule>
  </conditionalFormatting>
  <conditionalFormatting sqref="H21:H47">
    <cfRule type="expression" dxfId="38" priority="2">
      <formula>NOT(G21="Other (specify)")</formula>
    </cfRule>
  </conditionalFormatting>
  <conditionalFormatting sqref="C14:H16">
    <cfRule type="expression" dxfId="37" priority="107">
      <formula>NOT($C$12="yes")</formula>
    </cfRule>
  </conditionalFormatting>
  <conditionalFormatting sqref="D21:D47">
    <cfRule type="expression" dxfId="36" priority="28">
      <formula>Fac_Type&lt;&gt;"Onshore Natural Gas Processing"</formula>
    </cfRule>
  </conditionalFormatting>
  <conditionalFormatting sqref="E67:E93">
    <cfRule type="expression" dxfId="35" priority="1">
      <formula>$C67&lt;&gt;"Other"</formula>
    </cfRule>
  </conditionalFormatting>
  <dataValidations count="12">
    <dataValidation type="list" allowBlank="1" showInputMessage="1" showErrorMessage="1" sqref="C17 C10 C12 C3:C8">
      <formula1>YN</formula1>
    </dataValidation>
    <dataValidation type="list" allowBlank="1" showInputMessage="1" showErrorMessage="1" sqref="C14:H14 C11">
      <formula1>EqLeakInspFreq</formula1>
    </dataValidation>
    <dataValidation type="list" allowBlank="1" showInputMessage="1" showErrorMessage="1" sqref="C15:H15">
      <formula1>EqLeakInspMethod</formula1>
    </dataValidation>
    <dataValidation type="list" allowBlank="1" showInputMessage="1" showErrorMessage="1" sqref="C67:C93">
      <formula1>EqLeakCompType</formula1>
    </dataValidation>
    <dataValidation type="list" allowBlank="1" showInputMessage="1" showErrorMessage="1" sqref="B67:B93">
      <formula1>EqLeakEqType</formula1>
    </dataValidation>
    <dataValidation type="list" allowBlank="1" showInputMessage="1" showErrorMessage="1" sqref="F67:F93">
      <formula1>EqLeakMethod</formula1>
    </dataValidation>
    <dataValidation type="whole" allowBlank="1" showInputMessage="1" showErrorMessage="1" errorTitle="Number" error="This input must be an integer greater than or equal to 0." sqref="C21:F47 C51:I63">
      <formula1>0</formula1>
      <formula2>10000</formula2>
    </dataValidation>
    <dataValidation type="list" allowBlank="1" showInputMessage="1" showErrorMessage="1" sqref="G21:G47">
      <formula1>LeakDefn</formula1>
    </dataValidation>
    <dataValidation type="decimal" operator="greaterThanOrEqual" allowBlank="1" showInputMessage="1" showErrorMessage="1" errorTitle="Emission rate (scf/hr)" error="This input value must be a numeric value greater than or equal to 0." sqref="G67:G93">
      <formula1>0</formula1>
    </dataValidation>
    <dataValidation type="date" allowBlank="1" showInputMessage="1" showErrorMessage="1" errorTitle="Date" error="Year must be between 2000 and 2016.  " sqref="H67:H93">
      <formula1>36526</formula1>
      <formula2>42735</formula2>
    </dataValidation>
    <dataValidation type="decimal" operator="greaterThanOrEqual" allowBlank="1" showInputMessage="1" showErrorMessage="1" errorTitle="Cost" error="This input value must be a numeric value greater than or equal to 0." sqref="I67:I93">
      <formula1>0</formula1>
    </dataValidation>
    <dataValidation type="list" allowBlank="1" showInputMessage="1" showErrorMessage="1" sqref="D67:D93">
      <formula1>EqLeakService</formula1>
    </dataValidation>
  </dataValidation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7"/>
  <sheetViews>
    <sheetView showGridLines="0" zoomScale="85" zoomScaleNormal="85" workbookViewId="0"/>
  </sheetViews>
  <sheetFormatPr defaultColWidth="8.88671875" defaultRowHeight="14.4" x14ac:dyDescent="0.3"/>
  <cols>
    <col min="1" max="1" width="3.33203125" style="196" customWidth="1"/>
    <col min="2" max="2" width="48.44140625" style="113" customWidth="1"/>
    <col min="3" max="3" width="36.6640625" style="113" customWidth="1"/>
    <col min="4" max="4" width="30.33203125" style="113" customWidth="1"/>
    <col min="5" max="5" width="29.5546875" style="113" customWidth="1"/>
    <col min="6" max="9" width="23.6640625" style="113" customWidth="1"/>
    <col min="10" max="10" width="24.6640625" style="113" customWidth="1"/>
    <col min="11" max="13" width="28.44140625" style="113" customWidth="1"/>
    <col min="14" max="14" width="21.88671875" style="113" customWidth="1"/>
    <col min="15" max="15" width="20.33203125" style="113" bestFit="1" customWidth="1"/>
    <col min="16" max="16" width="21.33203125" style="113" customWidth="1"/>
    <col min="17" max="17" width="24.109375" style="113" customWidth="1"/>
    <col min="18" max="18" width="24.6640625" style="113" customWidth="1"/>
    <col min="19" max="19" width="23.88671875" style="113" customWidth="1"/>
    <col min="20" max="20" width="21.88671875" style="113" customWidth="1"/>
    <col min="21" max="21" width="24.5546875" style="113" bestFit="1" customWidth="1"/>
    <col min="22" max="22" width="19.33203125" style="113" bestFit="1" customWidth="1"/>
    <col min="23" max="23" width="17.5546875" style="113" customWidth="1"/>
    <col min="24" max="24" width="17.88671875" style="113" bestFit="1" customWidth="1"/>
    <col min="25" max="25" width="19.33203125" style="113" bestFit="1" customWidth="1"/>
    <col min="26" max="26" width="23.5546875" style="113" customWidth="1"/>
    <col min="27" max="27" width="32" style="113" customWidth="1"/>
    <col min="28" max="28" width="18.5546875" style="113" customWidth="1"/>
    <col min="29" max="29" width="20.44140625" style="113" customWidth="1"/>
    <col min="30" max="30" width="22" style="113" bestFit="1" customWidth="1"/>
    <col min="31" max="31" width="26" style="113" customWidth="1"/>
    <col min="32" max="33" width="17.6640625" style="113" customWidth="1"/>
    <col min="34" max="35" width="38.33203125" style="113" customWidth="1"/>
    <col min="36" max="37" width="8.88671875" style="113"/>
    <col min="38" max="38" width="9.6640625" style="113" hidden="1" customWidth="1"/>
    <col min="39" max="42" width="8.88671875" style="113" hidden="1" customWidth="1"/>
    <col min="43" max="43" width="22.33203125" style="113" hidden="1" customWidth="1"/>
    <col min="44" max="44" width="17" style="113" hidden="1" customWidth="1"/>
    <col min="45" max="45" width="18" style="113" hidden="1" customWidth="1"/>
    <col min="46" max="47" width="8.88671875" style="113" hidden="1" customWidth="1"/>
    <col min="48" max="48" width="16.88671875" style="113" hidden="1" customWidth="1"/>
    <col min="49" max="60" width="8.88671875" style="113" hidden="1" customWidth="1"/>
    <col min="61" max="61" width="0" style="113" hidden="1" customWidth="1"/>
    <col min="62" max="16384" width="8.88671875" style="113"/>
  </cols>
  <sheetData>
    <row r="1" spans="1:45" ht="15.6" x14ac:dyDescent="0.3">
      <c r="B1" s="3" t="s">
        <v>3984</v>
      </c>
      <c r="E1" s="170" t="str">
        <f>IF(AND(AND(NOT(ISBLANK($C$3)),$C$3=0),AND(NOT(ISBLANK($C$4)),$C$4=0),AND(NOT(ISBLANK($C$5)),$C$5=0)),"This tab is not required to be completed.  This source or equipment was indicated as not present at the facility.","")</f>
        <v/>
      </c>
    </row>
    <row r="2" spans="1:45" x14ac:dyDescent="0.3">
      <c r="A2" s="196">
        <v>1</v>
      </c>
      <c r="B2" s="114" t="s">
        <v>5035</v>
      </c>
      <c r="C2" s="114" t="str">
        <f>IF(ICR_ID="","",ICR_ID)</f>
        <v/>
      </c>
      <c r="D2" s="279"/>
    </row>
    <row r="3" spans="1:45" x14ac:dyDescent="0.3">
      <c r="A3" s="196">
        <v>2</v>
      </c>
      <c r="B3" s="119" t="s">
        <v>209</v>
      </c>
      <c r="C3" s="24"/>
      <c r="D3" s="279"/>
    </row>
    <row r="4" spans="1:45" ht="15" customHeight="1" x14ac:dyDescent="0.3">
      <c r="A4" s="196">
        <v>3</v>
      </c>
      <c r="B4" s="117" t="s">
        <v>208</v>
      </c>
      <c r="C4" s="24"/>
      <c r="D4" s="171" t="str">
        <f>IF(OR(ISBLANK($C$3),ISBLANK($C$4),ISBLANK($C$5)),"The data elements in cells C3:C5 are all required. If there are no compressors at the facility, you must enter 0 in all three cells.","")</f>
        <v>The data elements in cells C3:C5 are all required. If there are no compressors at the facility, you must enter 0 in all three cells.</v>
      </c>
    </row>
    <row r="5" spans="1:45" x14ac:dyDescent="0.3">
      <c r="A5" s="196">
        <v>4</v>
      </c>
      <c r="B5" s="119" t="s">
        <v>4594</v>
      </c>
      <c r="C5" s="24"/>
    </row>
    <row r="7" spans="1:45" x14ac:dyDescent="0.3">
      <c r="B7" s="3" t="s">
        <v>4014</v>
      </c>
      <c r="Q7" s="168"/>
    </row>
    <row r="8" spans="1:45" ht="27" customHeight="1" x14ac:dyDescent="0.3">
      <c r="B8" s="235" t="s">
        <v>4595</v>
      </c>
      <c r="C8" s="266" t="s">
        <v>235</v>
      </c>
      <c r="D8" s="266" t="s">
        <v>187</v>
      </c>
      <c r="E8" s="235" t="s">
        <v>4366</v>
      </c>
      <c r="F8" s="266" t="s">
        <v>187</v>
      </c>
      <c r="G8" s="266" t="s">
        <v>4596</v>
      </c>
      <c r="H8" s="266" t="s">
        <v>4774</v>
      </c>
      <c r="I8" s="266" t="s">
        <v>4775</v>
      </c>
      <c r="J8" s="266" t="s">
        <v>4776</v>
      </c>
      <c r="K8" s="266" t="s">
        <v>4813</v>
      </c>
      <c r="L8" s="235" t="s">
        <v>4359</v>
      </c>
      <c r="M8" s="235" t="s">
        <v>210</v>
      </c>
      <c r="N8" s="266" t="s">
        <v>214</v>
      </c>
      <c r="O8" s="266" t="s">
        <v>4765</v>
      </c>
      <c r="P8" s="266"/>
      <c r="Q8" s="266"/>
      <c r="R8" s="266"/>
      <c r="S8" s="266"/>
      <c r="T8" s="266"/>
      <c r="U8" s="266"/>
      <c r="V8" s="266"/>
      <c r="W8" s="266"/>
      <c r="X8" s="266"/>
      <c r="Y8" s="266"/>
    </row>
    <row r="9" spans="1:45" ht="161.4" customHeight="1" x14ac:dyDescent="0.3">
      <c r="B9" s="236"/>
      <c r="C9" s="266"/>
      <c r="D9" s="266"/>
      <c r="E9" s="236"/>
      <c r="F9" s="266"/>
      <c r="G9" s="266"/>
      <c r="H9" s="266"/>
      <c r="I9" s="266"/>
      <c r="J9" s="266"/>
      <c r="K9" s="266"/>
      <c r="L9" s="236"/>
      <c r="M9" s="280"/>
      <c r="N9" s="266"/>
      <c r="O9" s="224" t="s">
        <v>4138</v>
      </c>
      <c r="P9" s="224" t="s">
        <v>4597</v>
      </c>
      <c r="Q9" s="224" t="s">
        <v>4137</v>
      </c>
      <c r="R9" s="224" t="s">
        <v>4598</v>
      </c>
      <c r="S9" s="224" t="s">
        <v>4136</v>
      </c>
      <c r="T9" s="224" t="s">
        <v>4599</v>
      </c>
      <c r="U9" s="224" t="s">
        <v>4135</v>
      </c>
      <c r="V9" s="224" t="s">
        <v>4600</v>
      </c>
      <c r="W9" s="224" t="s">
        <v>4601</v>
      </c>
      <c r="X9" s="224" t="s">
        <v>4602</v>
      </c>
      <c r="Y9" s="224" t="s">
        <v>4603</v>
      </c>
      <c r="Z9" s="220" t="s">
        <v>4849</v>
      </c>
      <c r="AA9" s="220" t="s">
        <v>4850</v>
      </c>
      <c r="AB9" s="220" t="s">
        <v>4851</v>
      </c>
      <c r="AC9" s="220" t="s">
        <v>4852</v>
      </c>
      <c r="AD9" s="220" t="s">
        <v>4853</v>
      </c>
      <c r="AE9" s="220" t="s">
        <v>4604</v>
      </c>
      <c r="AM9" s="79" t="s">
        <v>4764</v>
      </c>
      <c r="AQ9" s="79" t="s">
        <v>4767</v>
      </c>
      <c r="AR9" s="281" t="s">
        <v>4768</v>
      </c>
      <c r="AS9" s="113" t="s">
        <v>4769</v>
      </c>
    </row>
    <row r="10" spans="1:45" x14ac:dyDescent="0.3">
      <c r="A10" s="196">
        <v>1</v>
      </c>
      <c r="B10" s="282"/>
      <c r="C10" s="283"/>
      <c r="D10" s="283"/>
      <c r="E10" s="283"/>
      <c r="F10" s="283"/>
      <c r="G10" s="283"/>
      <c r="H10" s="182"/>
      <c r="I10" s="182"/>
      <c r="J10" s="182"/>
      <c r="K10" s="182"/>
      <c r="L10" s="284"/>
      <c r="M10" s="283"/>
      <c r="N10" s="283"/>
      <c r="O10" s="285"/>
      <c r="P10" s="285"/>
      <c r="Q10" s="285"/>
      <c r="R10" s="285"/>
      <c r="S10" s="285"/>
      <c r="T10" s="285"/>
      <c r="U10" s="285"/>
      <c r="V10" s="286"/>
      <c r="W10" s="287"/>
      <c r="X10" s="288"/>
      <c r="Y10" s="288"/>
      <c r="Z10" s="289"/>
      <c r="AA10" s="290"/>
      <c r="AB10" s="291"/>
      <c r="AC10" s="291"/>
      <c r="AD10" s="291"/>
      <c r="AE10" s="291"/>
      <c r="AM10" s="292">
        <f>SUMPRODUCT(($AQ$10:$AQ$34&lt;&gt;"")+0)</f>
        <v>0</v>
      </c>
      <c r="AQ10" s="292" t="str">
        <f t="array" ref="AQ10">IFERROR(INDEX($B$10:$B$34,SMALL(IF($AE$10:$AE$34="Yes",ROW($B$10:$B$34)-ROW($B$10)+1),ROWS(B$10:B10))),"")</f>
        <v/>
      </c>
      <c r="AR10" s="292" t="str">
        <f t="array" ref="AR10">IFERROR(INDEX($B$10:$B$34,SMALL(IF(MID($C$10:$C$34,10,11)="centrifugal",ROW($B$10:$B$34)-ROW($B$10)+1),ROWS(B$10:B10))),"")</f>
        <v/>
      </c>
      <c r="AS10" s="292" t="str">
        <f t="array" ref="AS10">IFERROR(INDEX($B$10:$B$34,SMALL(IF($C$10:$C$34="Reciprocating Compressor",ROW($B$10:$B$34)-ROW($B$10)+1),ROWS(B$10:B10))),"")</f>
        <v/>
      </c>
    </row>
    <row r="11" spans="1:45" x14ac:dyDescent="0.3">
      <c r="A11" s="196">
        <v>2</v>
      </c>
      <c r="B11" s="282"/>
      <c r="C11" s="283"/>
      <c r="D11" s="283"/>
      <c r="E11" s="283"/>
      <c r="F11" s="283"/>
      <c r="G11" s="283"/>
      <c r="H11" s="182"/>
      <c r="I11" s="182"/>
      <c r="J11" s="182"/>
      <c r="K11" s="182"/>
      <c r="L11" s="284"/>
      <c r="M11" s="283"/>
      <c r="N11" s="283"/>
      <c r="O11" s="285"/>
      <c r="P11" s="285"/>
      <c r="Q11" s="285"/>
      <c r="R11" s="285"/>
      <c r="S11" s="285"/>
      <c r="T11" s="285"/>
      <c r="U11" s="285"/>
      <c r="V11" s="286"/>
      <c r="W11" s="287"/>
      <c r="X11" s="288"/>
      <c r="Y11" s="288"/>
      <c r="Z11" s="289"/>
      <c r="AA11" s="290"/>
      <c r="AB11" s="291"/>
      <c r="AC11" s="291"/>
      <c r="AD11" s="291"/>
      <c r="AE11" s="291"/>
      <c r="AQ11" s="292" t="str">
        <f t="array" ref="AQ11">IFERROR(INDEX($B$10:$B$34,SMALL(IF($AE$10:$AE$34="Yes",ROW($B$10:$B$34)-ROW($B$10)+1),ROWS(B$10:B11))),"")</f>
        <v/>
      </c>
      <c r="AR11" s="292" t="str">
        <f t="array" ref="AR11">IFERROR(INDEX($B$10:$B$34,SMALL(IF(MID($C$10:$C$34,10,11)="centrifugal",ROW($B$10:$B$34)-ROW($B$10)+1),ROWS(B$10:B11))),"")</f>
        <v/>
      </c>
      <c r="AS11" s="292" t="str">
        <f t="array" ref="AS11">IFERROR(INDEX($B$10:$B$34,SMALL(IF($C$10:$C$34="Reciprocating Compressor",ROW($B$10:$B$34)-ROW($B$10)+1),ROWS(B$10:B11))),"")</f>
        <v/>
      </c>
    </row>
    <row r="12" spans="1:45" x14ac:dyDescent="0.3">
      <c r="A12" s="196">
        <v>3</v>
      </c>
      <c r="B12" s="282"/>
      <c r="C12" s="283"/>
      <c r="D12" s="283"/>
      <c r="E12" s="283"/>
      <c r="F12" s="283"/>
      <c r="G12" s="283"/>
      <c r="H12" s="182"/>
      <c r="I12" s="182"/>
      <c r="J12" s="182"/>
      <c r="K12" s="182"/>
      <c r="L12" s="284"/>
      <c r="M12" s="283"/>
      <c r="N12" s="283"/>
      <c r="O12" s="285"/>
      <c r="P12" s="285"/>
      <c r="Q12" s="285"/>
      <c r="R12" s="285"/>
      <c r="S12" s="285"/>
      <c r="T12" s="285"/>
      <c r="U12" s="285"/>
      <c r="V12" s="286"/>
      <c r="W12" s="287"/>
      <c r="X12" s="288"/>
      <c r="Y12" s="288"/>
      <c r="Z12" s="289"/>
      <c r="AA12" s="290"/>
      <c r="AB12" s="291"/>
      <c r="AC12" s="291"/>
      <c r="AD12" s="291"/>
      <c r="AE12" s="291"/>
      <c r="AQ12" s="292" t="str">
        <f t="array" ref="AQ12">IFERROR(INDEX($B$10:$B$34,SMALL(IF($AE$10:$AE$34="Yes",ROW($B$10:$B$34)-ROW($B$10)+1),ROWS(B$10:B12))),"")</f>
        <v/>
      </c>
      <c r="AR12" s="292" t="str">
        <f t="array" ref="AR12">IFERROR(INDEX($B$10:$B$34,SMALL(IF(MID($C$10:$C$34,10,11)="centrifugal",ROW($B$10:$B$34)-ROW($B$10)+1),ROWS(B$10:B12))),"")</f>
        <v/>
      </c>
      <c r="AS12" s="292" t="str">
        <f t="array" ref="AS12">IFERROR(INDEX($B$10:$B$34,SMALL(IF($C$10:$C$34="Reciprocating Compressor",ROW($B$10:$B$34)-ROW($B$10)+1),ROWS(B$10:B12))),"")</f>
        <v/>
      </c>
    </row>
    <row r="13" spans="1:45" x14ac:dyDescent="0.3">
      <c r="A13" s="196">
        <v>4</v>
      </c>
      <c r="B13" s="282"/>
      <c r="C13" s="283"/>
      <c r="D13" s="283"/>
      <c r="E13" s="283"/>
      <c r="F13" s="283"/>
      <c r="G13" s="283"/>
      <c r="H13" s="182"/>
      <c r="I13" s="182"/>
      <c r="J13" s="182"/>
      <c r="K13" s="182"/>
      <c r="L13" s="284"/>
      <c r="M13" s="283"/>
      <c r="N13" s="283"/>
      <c r="O13" s="285"/>
      <c r="P13" s="285"/>
      <c r="Q13" s="285"/>
      <c r="R13" s="285"/>
      <c r="S13" s="285"/>
      <c r="T13" s="285"/>
      <c r="U13" s="285"/>
      <c r="V13" s="286"/>
      <c r="W13" s="287"/>
      <c r="X13" s="288"/>
      <c r="Y13" s="288"/>
      <c r="Z13" s="289"/>
      <c r="AA13" s="290"/>
      <c r="AB13" s="291"/>
      <c r="AC13" s="291"/>
      <c r="AD13" s="291"/>
      <c r="AE13" s="291"/>
      <c r="AM13" s="281" t="s">
        <v>4777</v>
      </c>
      <c r="AQ13" s="292" t="str">
        <f t="array" ref="AQ13">IFERROR(INDEX($B$10:$B$34,SMALL(IF($AE$10:$AE$34="Yes",ROW($B$10:$B$34)-ROW($B$10)+1),ROWS(B$10:B13))),"")</f>
        <v/>
      </c>
      <c r="AR13" s="292" t="str">
        <f t="array" ref="AR13">IFERROR(INDEX($B$10:$B$34,SMALL(IF(MID($C$10:$C$34,10,11)="centrifugal",ROW($B$10:$B$34)-ROW($B$10)+1),ROWS(B$10:B13))),"")</f>
        <v/>
      </c>
      <c r="AS13" s="292" t="str">
        <f t="array" ref="AS13">IFERROR(INDEX($B$10:$B$34,SMALL(IF($C$10:$C$34="Reciprocating Compressor",ROW($B$10:$B$34)-ROW($B$10)+1),ROWS(B$10:B13))),"")</f>
        <v/>
      </c>
    </row>
    <row r="14" spans="1:45" x14ac:dyDescent="0.3">
      <c r="A14" s="196">
        <v>5</v>
      </c>
      <c r="B14" s="282"/>
      <c r="C14" s="283"/>
      <c r="D14" s="283"/>
      <c r="E14" s="283"/>
      <c r="F14" s="283"/>
      <c r="G14" s="283"/>
      <c r="H14" s="182"/>
      <c r="I14" s="182"/>
      <c r="J14" s="182"/>
      <c r="K14" s="182"/>
      <c r="L14" s="284"/>
      <c r="M14" s="283"/>
      <c r="N14" s="283"/>
      <c r="O14" s="285"/>
      <c r="P14" s="285"/>
      <c r="Q14" s="285"/>
      <c r="R14" s="285"/>
      <c r="S14" s="285"/>
      <c r="T14" s="285"/>
      <c r="U14" s="285"/>
      <c r="V14" s="286"/>
      <c r="W14" s="287"/>
      <c r="X14" s="288"/>
      <c r="Y14" s="288"/>
      <c r="Z14" s="289"/>
      <c r="AA14" s="290"/>
      <c r="AB14" s="291"/>
      <c r="AC14" s="291"/>
      <c r="AD14" s="291"/>
      <c r="AE14" s="291"/>
      <c r="AM14" s="292">
        <f>SUMPRODUCT(($AR$10:$AR$34&lt;&gt;"")+0)</f>
        <v>0</v>
      </c>
      <c r="AQ14" s="292" t="str">
        <f t="array" ref="AQ14">IFERROR(INDEX($B$10:$B$34,SMALL(IF($AE$10:$AE$34="Yes",ROW($B$10:$B$34)-ROW($B$10)+1),ROWS(B$10:B14))),"")</f>
        <v/>
      </c>
      <c r="AR14" s="292" t="str">
        <f t="array" ref="AR14">IFERROR(INDEX($B$10:$B$34,SMALL(IF(MID($C$10:$C$34,10,11)="centrifugal",ROW($B$10:$B$34)-ROW($B$10)+1),ROWS(B$10:B14))),"")</f>
        <v/>
      </c>
      <c r="AS14" s="292" t="str">
        <f t="array" ref="AS14">IFERROR(INDEX($B$10:$B$34,SMALL(IF($C$10:$C$34="Reciprocating Compressor",ROW($B$10:$B$34)-ROW($B$10)+1),ROWS(B$10:B14))),"")</f>
        <v/>
      </c>
    </row>
    <row r="15" spans="1:45" x14ac:dyDescent="0.3">
      <c r="A15" s="196">
        <v>6</v>
      </c>
      <c r="B15" s="282"/>
      <c r="C15" s="283"/>
      <c r="D15" s="283"/>
      <c r="E15" s="283"/>
      <c r="F15" s="283"/>
      <c r="G15" s="283"/>
      <c r="H15" s="182"/>
      <c r="I15" s="182"/>
      <c r="J15" s="182"/>
      <c r="K15" s="182"/>
      <c r="L15" s="284"/>
      <c r="M15" s="283"/>
      <c r="N15" s="283"/>
      <c r="O15" s="285"/>
      <c r="P15" s="285"/>
      <c r="Q15" s="285"/>
      <c r="R15" s="285"/>
      <c r="S15" s="285"/>
      <c r="T15" s="285"/>
      <c r="U15" s="285"/>
      <c r="V15" s="286"/>
      <c r="W15" s="287"/>
      <c r="X15" s="288"/>
      <c r="Y15" s="288"/>
      <c r="Z15" s="289"/>
      <c r="AA15" s="290"/>
      <c r="AB15" s="291"/>
      <c r="AC15" s="291"/>
      <c r="AD15" s="291"/>
      <c r="AE15" s="291"/>
      <c r="AQ15" s="292" t="str">
        <f t="array" ref="AQ15">IFERROR(INDEX($B$10:$B$34,SMALL(IF($AE$10:$AE$34="Yes",ROW($B$10:$B$34)-ROW($B$10)+1),ROWS(B$10:B15))),"")</f>
        <v/>
      </c>
      <c r="AR15" s="292" t="str">
        <f t="array" ref="AR15">IFERROR(INDEX($B$10:$B$34,SMALL(IF(MID($C$10:$C$34,10,11)="centrifugal",ROW($B$10:$B$34)-ROW($B$10)+1),ROWS(B$10:B15))),"")</f>
        <v/>
      </c>
      <c r="AS15" s="292" t="str">
        <f t="array" ref="AS15">IFERROR(INDEX($B$10:$B$34,SMALL(IF($C$10:$C$34="Reciprocating Compressor",ROW($B$10:$B$34)-ROW($B$10)+1),ROWS(B$10:B15))),"")</f>
        <v/>
      </c>
    </row>
    <row r="16" spans="1:45" x14ac:dyDescent="0.3">
      <c r="A16" s="196">
        <v>7</v>
      </c>
      <c r="B16" s="282"/>
      <c r="C16" s="283"/>
      <c r="D16" s="283"/>
      <c r="E16" s="283"/>
      <c r="F16" s="283"/>
      <c r="G16" s="283"/>
      <c r="H16" s="182"/>
      <c r="I16" s="182"/>
      <c r="J16" s="182"/>
      <c r="K16" s="182"/>
      <c r="L16" s="284"/>
      <c r="M16" s="283"/>
      <c r="N16" s="283"/>
      <c r="O16" s="285"/>
      <c r="P16" s="285"/>
      <c r="Q16" s="285"/>
      <c r="R16" s="285"/>
      <c r="S16" s="285"/>
      <c r="T16" s="285"/>
      <c r="U16" s="285"/>
      <c r="V16" s="286"/>
      <c r="W16" s="287"/>
      <c r="X16" s="288"/>
      <c r="Y16" s="288"/>
      <c r="Z16" s="289"/>
      <c r="AA16" s="290"/>
      <c r="AB16" s="291"/>
      <c r="AC16" s="291"/>
      <c r="AD16" s="291"/>
      <c r="AE16" s="291"/>
      <c r="AM16" s="113" t="s">
        <v>4778</v>
      </c>
      <c r="AQ16" s="292" t="str">
        <f t="array" ref="AQ16">IFERROR(INDEX($B$10:$B$34,SMALL(IF($AE$10:$AE$34="Yes",ROW($B$10:$B$34)-ROW($B$10)+1),ROWS(B$10:B16))),"")</f>
        <v/>
      </c>
      <c r="AR16" s="292" t="str">
        <f t="array" ref="AR16">IFERROR(INDEX($B$10:$B$34,SMALL(IF(MID($C$10:$C$34,10,11)="centrifugal",ROW($B$10:$B$34)-ROW($B$10)+1),ROWS(B$10:B16))),"")</f>
        <v/>
      </c>
      <c r="AS16" s="292" t="str">
        <f t="array" ref="AS16">IFERROR(INDEX($B$10:$B$34,SMALL(IF($C$10:$C$34="Reciprocating Compressor",ROW($B$10:$B$34)-ROW($B$10)+1),ROWS(B$10:B16))),"")</f>
        <v/>
      </c>
    </row>
    <row r="17" spans="1:45" x14ac:dyDescent="0.3">
      <c r="A17" s="196">
        <v>8</v>
      </c>
      <c r="B17" s="282"/>
      <c r="C17" s="283"/>
      <c r="D17" s="283"/>
      <c r="E17" s="283"/>
      <c r="F17" s="283"/>
      <c r="G17" s="283"/>
      <c r="H17" s="182"/>
      <c r="I17" s="182"/>
      <c r="J17" s="182"/>
      <c r="K17" s="182"/>
      <c r="L17" s="284"/>
      <c r="M17" s="283"/>
      <c r="N17" s="283"/>
      <c r="O17" s="285"/>
      <c r="P17" s="285"/>
      <c r="Q17" s="285"/>
      <c r="R17" s="285"/>
      <c r="S17" s="285"/>
      <c r="T17" s="285"/>
      <c r="U17" s="285"/>
      <c r="V17" s="286"/>
      <c r="W17" s="287"/>
      <c r="X17" s="288"/>
      <c r="Y17" s="288"/>
      <c r="Z17" s="289"/>
      <c r="AA17" s="290"/>
      <c r="AB17" s="291"/>
      <c r="AC17" s="291"/>
      <c r="AD17" s="291"/>
      <c r="AE17" s="291"/>
      <c r="AM17" s="292">
        <f>SUMPRODUCT(($AS$10:$AS$34&lt;&gt;"")+0)</f>
        <v>0</v>
      </c>
      <c r="AQ17" s="292" t="str">
        <f t="array" ref="AQ17">IFERROR(INDEX($B$10:$B$34,SMALL(IF($AE$10:$AE$34="Yes",ROW($B$10:$B$34)-ROW($B$10)+1),ROWS(B$10:B17))),"")</f>
        <v/>
      </c>
      <c r="AR17" s="292" t="str">
        <f t="array" ref="AR17">IFERROR(INDEX($B$10:$B$34,SMALL(IF(MID($C$10:$C$34,10,11)="centrifugal",ROW($B$10:$B$34)-ROW($B$10)+1),ROWS(B$10:B17))),"")</f>
        <v/>
      </c>
      <c r="AS17" s="292" t="str">
        <f t="array" ref="AS17">IFERROR(INDEX($B$10:$B$34,SMALL(IF($C$10:$C$34="Reciprocating Compressor",ROW($B$10:$B$34)-ROW($B$10)+1),ROWS(B$10:B17))),"")</f>
        <v/>
      </c>
    </row>
    <row r="18" spans="1:45" x14ac:dyDescent="0.3">
      <c r="A18" s="196">
        <v>9</v>
      </c>
      <c r="B18" s="282"/>
      <c r="C18" s="283"/>
      <c r="D18" s="283"/>
      <c r="E18" s="283"/>
      <c r="F18" s="283"/>
      <c r="G18" s="283"/>
      <c r="H18" s="182"/>
      <c r="I18" s="182"/>
      <c r="J18" s="182"/>
      <c r="K18" s="182"/>
      <c r="L18" s="284"/>
      <c r="M18" s="283"/>
      <c r="N18" s="283"/>
      <c r="O18" s="285"/>
      <c r="P18" s="285"/>
      <c r="Q18" s="285"/>
      <c r="R18" s="285"/>
      <c r="S18" s="285"/>
      <c r="T18" s="285"/>
      <c r="U18" s="285"/>
      <c r="V18" s="286"/>
      <c r="W18" s="287"/>
      <c r="X18" s="288"/>
      <c r="Y18" s="288"/>
      <c r="Z18" s="289"/>
      <c r="AA18" s="290"/>
      <c r="AB18" s="291"/>
      <c r="AC18" s="291"/>
      <c r="AD18" s="291"/>
      <c r="AE18" s="291"/>
      <c r="AQ18" s="292" t="str">
        <f t="array" ref="AQ18">IFERROR(INDEX($B$10:$B$34,SMALL(IF($AE$10:$AE$34="Yes",ROW($B$10:$B$34)-ROW($B$10)+1),ROWS(B$10:B18))),"")</f>
        <v/>
      </c>
      <c r="AR18" s="292" t="str">
        <f t="array" ref="AR18">IFERROR(INDEX($B$10:$B$34,SMALL(IF(MID($C$10:$C$34,10,11)="centrifugal",ROW($B$10:$B$34)-ROW($B$10)+1),ROWS(B$10:B18))),"")</f>
        <v/>
      </c>
      <c r="AS18" s="292" t="str">
        <f t="array" ref="AS18">IFERROR(INDEX($B$10:$B$34,SMALL(IF($C$10:$C$34="Reciprocating Compressor",ROW($B$10:$B$34)-ROW($B$10)+1),ROWS(B$10:B18))),"")</f>
        <v/>
      </c>
    </row>
    <row r="19" spans="1:45" x14ac:dyDescent="0.3">
      <c r="A19" s="196">
        <v>10</v>
      </c>
      <c r="B19" s="282"/>
      <c r="C19" s="283"/>
      <c r="D19" s="283"/>
      <c r="E19" s="283"/>
      <c r="F19" s="283"/>
      <c r="G19" s="283"/>
      <c r="H19" s="182"/>
      <c r="I19" s="182"/>
      <c r="J19" s="182"/>
      <c r="K19" s="182"/>
      <c r="L19" s="284"/>
      <c r="M19" s="283"/>
      <c r="N19" s="283"/>
      <c r="O19" s="285"/>
      <c r="P19" s="285"/>
      <c r="Q19" s="285"/>
      <c r="R19" s="285"/>
      <c r="S19" s="285"/>
      <c r="T19" s="285"/>
      <c r="U19" s="285"/>
      <c r="V19" s="286"/>
      <c r="W19" s="287"/>
      <c r="X19" s="288"/>
      <c r="Y19" s="288"/>
      <c r="Z19" s="289"/>
      <c r="AA19" s="290"/>
      <c r="AB19" s="291"/>
      <c r="AC19" s="291"/>
      <c r="AD19" s="291"/>
      <c r="AE19" s="291"/>
      <c r="AQ19" s="292" t="str">
        <f t="array" ref="AQ19">IFERROR(INDEX($B$10:$B$34,SMALL(IF($AE$10:$AE$34="Yes",ROW($B$10:$B$34)-ROW($B$10)+1),ROWS(B$10:B19))),"")</f>
        <v/>
      </c>
      <c r="AR19" s="292" t="str">
        <f t="array" ref="AR19">IFERROR(INDEX($B$10:$B$34,SMALL(IF(MID($C$10:$C$34,10,11)="centrifugal",ROW($B$10:$B$34)-ROW($B$10)+1),ROWS(B$10:B19))),"")</f>
        <v/>
      </c>
      <c r="AS19" s="292" t="str">
        <f t="array" ref="AS19">IFERROR(INDEX($B$10:$B$34,SMALL(IF($C$10:$C$34="Reciprocating Compressor",ROW($B$10:$B$34)-ROW($B$10)+1),ROWS(B$10:B19))),"")</f>
        <v/>
      </c>
    </row>
    <row r="20" spans="1:45" x14ac:dyDescent="0.3">
      <c r="A20" s="196">
        <v>11</v>
      </c>
      <c r="B20" s="282"/>
      <c r="C20" s="283"/>
      <c r="D20" s="283"/>
      <c r="E20" s="283"/>
      <c r="F20" s="283"/>
      <c r="G20" s="283"/>
      <c r="H20" s="182"/>
      <c r="I20" s="182"/>
      <c r="J20" s="182"/>
      <c r="K20" s="182"/>
      <c r="L20" s="284"/>
      <c r="M20" s="283"/>
      <c r="N20" s="283"/>
      <c r="O20" s="285"/>
      <c r="P20" s="285"/>
      <c r="Q20" s="285"/>
      <c r="R20" s="285"/>
      <c r="S20" s="285"/>
      <c r="T20" s="285"/>
      <c r="U20" s="285"/>
      <c r="V20" s="286"/>
      <c r="W20" s="287"/>
      <c r="X20" s="288"/>
      <c r="Y20" s="288"/>
      <c r="Z20" s="289"/>
      <c r="AA20" s="290"/>
      <c r="AB20" s="291"/>
      <c r="AC20" s="291"/>
      <c r="AD20" s="291"/>
      <c r="AE20" s="291"/>
      <c r="AQ20" s="292" t="str">
        <f t="array" ref="AQ20">IFERROR(INDEX($B$10:$B$34,SMALL(IF($AE$10:$AE$34="Yes",ROW($B$10:$B$34)-ROW($B$10)+1),ROWS(B$10:B20))),"")</f>
        <v/>
      </c>
      <c r="AR20" s="292" t="str">
        <f t="array" ref="AR20">IFERROR(INDEX($B$10:$B$34,SMALL(IF(MID($C$10:$C$34,10,11)="centrifugal",ROW($B$10:$B$34)-ROW($B$10)+1),ROWS(B$10:B20))),"")</f>
        <v/>
      </c>
      <c r="AS20" s="292" t="str">
        <f t="array" ref="AS20">IFERROR(INDEX($B$10:$B$34,SMALL(IF($C$10:$C$34="Reciprocating Compressor",ROW($B$10:$B$34)-ROW($B$10)+1),ROWS(B$10:B20))),"")</f>
        <v/>
      </c>
    </row>
    <row r="21" spans="1:45" x14ac:dyDescent="0.3">
      <c r="A21" s="196">
        <v>12</v>
      </c>
      <c r="B21" s="282"/>
      <c r="C21" s="283"/>
      <c r="D21" s="283"/>
      <c r="E21" s="283"/>
      <c r="F21" s="283"/>
      <c r="G21" s="283"/>
      <c r="H21" s="182"/>
      <c r="I21" s="182"/>
      <c r="J21" s="182"/>
      <c r="K21" s="182"/>
      <c r="L21" s="284"/>
      <c r="M21" s="283"/>
      <c r="N21" s="283"/>
      <c r="O21" s="285"/>
      <c r="P21" s="285"/>
      <c r="Q21" s="285"/>
      <c r="R21" s="285"/>
      <c r="S21" s="285"/>
      <c r="T21" s="285"/>
      <c r="U21" s="285"/>
      <c r="V21" s="286"/>
      <c r="W21" s="287"/>
      <c r="X21" s="288"/>
      <c r="Y21" s="288"/>
      <c r="Z21" s="289"/>
      <c r="AA21" s="290"/>
      <c r="AB21" s="291"/>
      <c r="AC21" s="291"/>
      <c r="AD21" s="291"/>
      <c r="AE21" s="291"/>
      <c r="AQ21" s="292" t="str">
        <f t="array" ref="AQ21">IFERROR(INDEX($B$10:$B$34,SMALL(IF($AE$10:$AE$34="Yes",ROW($B$10:$B$34)-ROW($B$10)+1),ROWS(B$10:B21))),"")</f>
        <v/>
      </c>
      <c r="AR21" s="292" t="str">
        <f t="array" ref="AR21">IFERROR(INDEX($B$10:$B$34,SMALL(IF(MID($C$10:$C$34,10,11)="centrifugal",ROW($B$10:$B$34)-ROW($B$10)+1),ROWS(B$10:B21))),"")</f>
        <v/>
      </c>
      <c r="AS21" s="292" t="str">
        <f t="array" ref="AS21">IFERROR(INDEX($B$10:$B$34,SMALL(IF($C$10:$C$34="Reciprocating Compressor",ROW($B$10:$B$34)-ROW($B$10)+1),ROWS(B$10:B21))),"")</f>
        <v/>
      </c>
    </row>
    <row r="22" spans="1:45" x14ac:dyDescent="0.3">
      <c r="A22" s="196">
        <v>13</v>
      </c>
      <c r="B22" s="283"/>
      <c r="C22" s="283"/>
      <c r="D22" s="283"/>
      <c r="E22" s="283"/>
      <c r="F22" s="283"/>
      <c r="G22" s="283"/>
      <c r="H22" s="182"/>
      <c r="I22" s="182"/>
      <c r="J22" s="182"/>
      <c r="K22" s="182"/>
      <c r="L22" s="284"/>
      <c r="M22" s="283"/>
      <c r="N22" s="283"/>
      <c r="O22" s="293"/>
      <c r="P22" s="293"/>
      <c r="Q22" s="293"/>
      <c r="R22" s="293"/>
      <c r="S22" s="293"/>
      <c r="T22" s="293"/>
      <c r="U22" s="293"/>
      <c r="V22" s="287"/>
      <c r="W22" s="287"/>
      <c r="X22" s="287"/>
      <c r="Y22" s="287"/>
      <c r="Z22" s="283"/>
      <c r="AA22" s="294"/>
      <c r="AB22" s="287"/>
      <c r="AC22" s="287"/>
      <c r="AD22" s="287"/>
      <c r="AE22" s="287"/>
      <c r="AQ22" s="292" t="str">
        <f t="array" ref="AQ22">IFERROR(INDEX($B$10:$B$34,SMALL(IF($AE$10:$AE$34="Yes",ROW($B$10:$B$34)-ROW($B$10)+1),ROWS(B$10:B22))),"")</f>
        <v/>
      </c>
      <c r="AR22" s="292" t="str">
        <f t="array" ref="AR22">IFERROR(INDEX($B$10:$B$34,SMALL(IF(MID($C$10:$C$34,10,11)="centrifugal",ROW($B$10:$B$34)-ROW($B$10)+1),ROWS(B$10:B22))),"")</f>
        <v/>
      </c>
      <c r="AS22" s="292" t="str">
        <f t="array" ref="AS22">IFERROR(INDEX($B$10:$B$34,SMALL(IF($C$10:$C$34="Reciprocating Compressor",ROW($B$10:$B$34)-ROW($B$10)+1),ROWS(B$10:B22))),"")</f>
        <v/>
      </c>
    </row>
    <row r="23" spans="1:45" x14ac:dyDescent="0.3">
      <c r="A23" s="196">
        <v>14</v>
      </c>
      <c r="B23" s="283"/>
      <c r="C23" s="283"/>
      <c r="D23" s="283"/>
      <c r="E23" s="283"/>
      <c r="F23" s="283"/>
      <c r="G23" s="283"/>
      <c r="H23" s="182"/>
      <c r="I23" s="182"/>
      <c r="J23" s="182"/>
      <c r="K23" s="182"/>
      <c r="L23" s="284"/>
      <c r="M23" s="283"/>
      <c r="N23" s="283"/>
      <c r="O23" s="293"/>
      <c r="P23" s="293"/>
      <c r="Q23" s="293"/>
      <c r="R23" s="293"/>
      <c r="S23" s="293"/>
      <c r="T23" s="293"/>
      <c r="U23" s="293"/>
      <c r="V23" s="287"/>
      <c r="W23" s="287"/>
      <c r="X23" s="287"/>
      <c r="Y23" s="287"/>
      <c r="Z23" s="283"/>
      <c r="AA23" s="294"/>
      <c r="AB23" s="287"/>
      <c r="AC23" s="287"/>
      <c r="AD23" s="287"/>
      <c r="AE23" s="287"/>
      <c r="AQ23" s="292" t="str">
        <f t="array" ref="AQ23">IFERROR(INDEX($B$10:$B$34,SMALL(IF($AE$10:$AE$34="Yes",ROW($B$10:$B$34)-ROW($B$10)+1),ROWS(B$10:B23))),"")</f>
        <v/>
      </c>
      <c r="AR23" s="292" t="str">
        <f t="array" ref="AR23">IFERROR(INDEX($B$10:$B$34,SMALL(IF(MID($C$10:$C$34,10,11)="centrifugal",ROW($B$10:$B$34)-ROW($B$10)+1),ROWS(B$10:B23))),"")</f>
        <v/>
      </c>
      <c r="AS23" s="292" t="str">
        <f t="array" ref="AS23">IFERROR(INDEX($B$10:$B$34,SMALL(IF($C$10:$C$34="Reciprocating Compressor",ROW($B$10:$B$34)-ROW($B$10)+1),ROWS(B$10:B23))),"")</f>
        <v/>
      </c>
    </row>
    <row r="24" spans="1:45" x14ac:dyDescent="0.3">
      <c r="A24" s="196">
        <v>15</v>
      </c>
      <c r="B24" s="283"/>
      <c r="C24" s="283"/>
      <c r="D24" s="283"/>
      <c r="E24" s="283"/>
      <c r="F24" s="283"/>
      <c r="G24" s="283"/>
      <c r="H24" s="182"/>
      <c r="I24" s="182"/>
      <c r="J24" s="182"/>
      <c r="K24" s="182"/>
      <c r="L24" s="284"/>
      <c r="M24" s="283"/>
      <c r="N24" s="283"/>
      <c r="O24" s="293"/>
      <c r="P24" s="293"/>
      <c r="Q24" s="293"/>
      <c r="R24" s="293"/>
      <c r="S24" s="293"/>
      <c r="T24" s="293"/>
      <c r="U24" s="293"/>
      <c r="V24" s="287"/>
      <c r="W24" s="287"/>
      <c r="X24" s="287"/>
      <c r="Y24" s="287"/>
      <c r="Z24" s="283"/>
      <c r="AA24" s="294"/>
      <c r="AB24" s="287"/>
      <c r="AC24" s="287"/>
      <c r="AD24" s="287"/>
      <c r="AE24" s="287"/>
      <c r="AQ24" s="292" t="str">
        <f t="array" ref="AQ24">IFERROR(INDEX($B$10:$B$34,SMALL(IF($AE$10:$AE$34="Yes",ROW($B$10:$B$34)-ROW($B$10)+1),ROWS(B$10:B24))),"")</f>
        <v/>
      </c>
      <c r="AR24" s="292" t="str">
        <f t="array" ref="AR24">IFERROR(INDEX($B$10:$B$34,SMALL(IF(MID($C$10:$C$34,10,11)="centrifugal",ROW($B$10:$B$34)-ROW($B$10)+1),ROWS(B$10:B24))),"")</f>
        <v/>
      </c>
      <c r="AS24" s="292" t="str">
        <f t="array" ref="AS24">IFERROR(INDEX($B$10:$B$34,SMALL(IF($C$10:$C$34="Reciprocating Compressor",ROW($B$10:$B$34)-ROW($B$10)+1),ROWS(B$10:B24))),"")</f>
        <v/>
      </c>
    </row>
    <row r="25" spans="1:45" x14ac:dyDescent="0.3">
      <c r="A25" s="196">
        <v>16</v>
      </c>
      <c r="B25" s="283"/>
      <c r="C25" s="283"/>
      <c r="D25" s="283"/>
      <c r="E25" s="283"/>
      <c r="F25" s="283"/>
      <c r="G25" s="283"/>
      <c r="H25" s="182"/>
      <c r="I25" s="182"/>
      <c r="J25" s="182"/>
      <c r="K25" s="182"/>
      <c r="L25" s="284"/>
      <c r="M25" s="283"/>
      <c r="N25" s="283"/>
      <c r="O25" s="293"/>
      <c r="P25" s="293"/>
      <c r="Q25" s="293"/>
      <c r="R25" s="293"/>
      <c r="S25" s="293"/>
      <c r="T25" s="293"/>
      <c r="U25" s="293"/>
      <c r="V25" s="287"/>
      <c r="W25" s="287"/>
      <c r="X25" s="287"/>
      <c r="Y25" s="287"/>
      <c r="Z25" s="283"/>
      <c r="AA25" s="294"/>
      <c r="AB25" s="287"/>
      <c r="AC25" s="287"/>
      <c r="AD25" s="287"/>
      <c r="AE25" s="287"/>
      <c r="AQ25" s="292" t="str">
        <f t="array" ref="AQ25">IFERROR(INDEX($B$10:$B$34,SMALL(IF($AE$10:$AE$34="Yes",ROW($B$10:$B$34)-ROW($B$10)+1),ROWS(B$10:B25))),"")</f>
        <v/>
      </c>
      <c r="AR25" s="292" t="str">
        <f t="array" ref="AR25">IFERROR(INDEX($B$10:$B$34,SMALL(IF(MID($C$10:$C$34,10,11)="centrifugal",ROW($B$10:$B$34)-ROW($B$10)+1),ROWS(B$10:B25))),"")</f>
        <v/>
      </c>
      <c r="AS25" s="292" t="str">
        <f t="array" ref="AS25">IFERROR(INDEX($B$10:$B$34,SMALL(IF($C$10:$C$34="Reciprocating Compressor",ROW($B$10:$B$34)-ROW($B$10)+1),ROWS(B$10:B25))),"")</f>
        <v/>
      </c>
    </row>
    <row r="26" spans="1:45" x14ac:dyDescent="0.3">
      <c r="A26" s="196">
        <v>17</v>
      </c>
      <c r="B26" s="283"/>
      <c r="C26" s="283"/>
      <c r="D26" s="283"/>
      <c r="E26" s="283"/>
      <c r="F26" s="283"/>
      <c r="G26" s="283"/>
      <c r="H26" s="182"/>
      <c r="I26" s="182"/>
      <c r="J26" s="182"/>
      <c r="K26" s="182"/>
      <c r="L26" s="284"/>
      <c r="M26" s="283"/>
      <c r="N26" s="283"/>
      <c r="O26" s="293"/>
      <c r="P26" s="293"/>
      <c r="Q26" s="293"/>
      <c r="R26" s="293"/>
      <c r="S26" s="293"/>
      <c r="T26" s="293"/>
      <c r="U26" s="293"/>
      <c r="V26" s="287"/>
      <c r="W26" s="287"/>
      <c r="X26" s="287"/>
      <c r="Y26" s="287"/>
      <c r="Z26" s="283"/>
      <c r="AA26" s="294"/>
      <c r="AB26" s="287"/>
      <c r="AC26" s="287"/>
      <c r="AD26" s="287"/>
      <c r="AE26" s="287"/>
      <c r="AQ26" s="292" t="str">
        <f t="array" ref="AQ26">IFERROR(INDEX($B$10:$B$34,SMALL(IF($AE$10:$AE$34="Yes",ROW($B$10:$B$34)-ROW($B$10)+1),ROWS(B$10:B26))),"")</f>
        <v/>
      </c>
      <c r="AR26" s="292" t="str">
        <f t="array" ref="AR26">IFERROR(INDEX($B$10:$B$34,SMALL(IF(MID($C$10:$C$34,10,11)="centrifugal",ROW($B$10:$B$34)-ROW($B$10)+1),ROWS(B$10:B26))),"")</f>
        <v/>
      </c>
      <c r="AS26" s="292" t="str">
        <f t="array" ref="AS26">IFERROR(INDEX($B$10:$B$34,SMALL(IF($C$10:$C$34="Reciprocating Compressor",ROW($B$10:$B$34)-ROW($B$10)+1),ROWS(B$10:B26))),"")</f>
        <v/>
      </c>
    </row>
    <row r="27" spans="1:45" x14ac:dyDescent="0.3">
      <c r="A27" s="196">
        <v>18</v>
      </c>
      <c r="B27" s="283"/>
      <c r="C27" s="283"/>
      <c r="D27" s="283"/>
      <c r="E27" s="283"/>
      <c r="F27" s="283"/>
      <c r="G27" s="283"/>
      <c r="H27" s="182"/>
      <c r="I27" s="182"/>
      <c r="J27" s="182"/>
      <c r="K27" s="182"/>
      <c r="L27" s="284"/>
      <c r="M27" s="283"/>
      <c r="N27" s="283"/>
      <c r="O27" s="293"/>
      <c r="P27" s="293"/>
      <c r="Q27" s="293"/>
      <c r="R27" s="293"/>
      <c r="S27" s="293"/>
      <c r="T27" s="293"/>
      <c r="U27" s="293"/>
      <c r="V27" s="287"/>
      <c r="W27" s="287"/>
      <c r="X27" s="287"/>
      <c r="Y27" s="287"/>
      <c r="Z27" s="283"/>
      <c r="AA27" s="294"/>
      <c r="AB27" s="287"/>
      <c r="AC27" s="287"/>
      <c r="AD27" s="287"/>
      <c r="AE27" s="287"/>
      <c r="AQ27" s="292" t="str">
        <f t="array" ref="AQ27">IFERROR(INDEX($B$10:$B$34,SMALL(IF($AE$10:$AE$34="Yes",ROW($B$10:$B$34)-ROW($B$10)+1),ROWS(B$10:B27))),"")</f>
        <v/>
      </c>
      <c r="AR27" s="292" t="str">
        <f t="array" ref="AR27">IFERROR(INDEX($B$10:$B$34,SMALL(IF(MID($C$10:$C$34,10,11)="centrifugal",ROW($B$10:$B$34)-ROW($B$10)+1),ROWS(B$10:B27))),"")</f>
        <v/>
      </c>
      <c r="AS27" s="292" t="str">
        <f t="array" ref="AS27">IFERROR(INDEX($B$10:$B$34,SMALL(IF($C$10:$C$34="Reciprocating Compressor",ROW($B$10:$B$34)-ROW($B$10)+1),ROWS(B$10:B27))),"")</f>
        <v/>
      </c>
    </row>
    <row r="28" spans="1:45" x14ac:dyDescent="0.3">
      <c r="A28" s="196">
        <v>19</v>
      </c>
      <c r="B28" s="283"/>
      <c r="C28" s="283"/>
      <c r="D28" s="283"/>
      <c r="E28" s="283"/>
      <c r="F28" s="283"/>
      <c r="G28" s="283"/>
      <c r="H28" s="182"/>
      <c r="I28" s="182"/>
      <c r="J28" s="182"/>
      <c r="K28" s="182"/>
      <c r="L28" s="284"/>
      <c r="M28" s="283"/>
      <c r="N28" s="283"/>
      <c r="O28" s="293"/>
      <c r="P28" s="293"/>
      <c r="Q28" s="293"/>
      <c r="R28" s="293"/>
      <c r="S28" s="293"/>
      <c r="T28" s="293"/>
      <c r="U28" s="293"/>
      <c r="V28" s="287"/>
      <c r="W28" s="287"/>
      <c r="X28" s="287"/>
      <c r="Y28" s="287"/>
      <c r="Z28" s="283"/>
      <c r="AA28" s="294"/>
      <c r="AB28" s="287"/>
      <c r="AC28" s="287"/>
      <c r="AD28" s="287"/>
      <c r="AE28" s="287"/>
      <c r="AQ28" s="292" t="str">
        <f t="array" ref="AQ28">IFERROR(INDEX($B$10:$B$34,SMALL(IF($AE$10:$AE$34="Yes",ROW($B$10:$B$34)-ROW($B$10)+1),ROWS(B$10:B28))),"")</f>
        <v/>
      </c>
      <c r="AR28" s="292" t="str">
        <f t="array" ref="AR28">IFERROR(INDEX($B$10:$B$34,SMALL(IF(MID($C$10:$C$34,10,11)="centrifugal",ROW($B$10:$B$34)-ROW($B$10)+1),ROWS(B$10:B28))),"")</f>
        <v/>
      </c>
      <c r="AS28" s="292" t="str">
        <f t="array" ref="AS28">IFERROR(INDEX($B$10:$B$34,SMALL(IF($C$10:$C$34="Reciprocating Compressor",ROW($B$10:$B$34)-ROW($B$10)+1),ROWS(B$10:B28))),"")</f>
        <v/>
      </c>
    </row>
    <row r="29" spans="1:45" x14ac:dyDescent="0.3">
      <c r="A29" s="196">
        <v>20</v>
      </c>
      <c r="B29" s="283"/>
      <c r="C29" s="283"/>
      <c r="D29" s="283"/>
      <c r="E29" s="283"/>
      <c r="F29" s="283"/>
      <c r="G29" s="283"/>
      <c r="H29" s="182"/>
      <c r="I29" s="182"/>
      <c r="J29" s="182"/>
      <c r="K29" s="182"/>
      <c r="L29" s="284"/>
      <c r="M29" s="283"/>
      <c r="N29" s="283"/>
      <c r="O29" s="293"/>
      <c r="P29" s="293"/>
      <c r="Q29" s="293"/>
      <c r="R29" s="293"/>
      <c r="S29" s="293"/>
      <c r="T29" s="293"/>
      <c r="U29" s="293"/>
      <c r="V29" s="287"/>
      <c r="W29" s="287"/>
      <c r="X29" s="287"/>
      <c r="Y29" s="287"/>
      <c r="Z29" s="283"/>
      <c r="AA29" s="294"/>
      <c r="AB29" s="287"/>
      <c r="AC29" s="287"/>
      <c r="AD29" s="287"/>
      <c r="AE29" s="287"/>
      <c r="AQ29" s="292" t="str">
        <f t="array" ref="AQ29">IFERROR(INDEX($B$10:$B$34,SMALL(IF($AE$10:$AE$34="Yes",ROW($B$10:$B$34)-ROW($B$10)+1),ROWS(B$10:B29))),"")</f>
        <v/>
      </c>
      <c r="AR29" s="292" t="str">
        <f t="array" ref="AR29">IFERROR(INDEX($B$10:$B$34,SMALL(IF(MID($C$10:$C$34,10,11)="centrifugal",ROW($B$10:$B$34)-ROW($B$10)+1),ROWS(B$10:B29))),"")</f>
        <v/>
      </c>
      <c r="AS29" s="292" t="str">
        <f t="array" ref="AS29">IFERROR(INDEX($B$10:$B$34,SMALL(IF($C$10:$C$34="Reciprocating Compressor",ROW($B$10:$B$34)-ROW($B$10)+1),ROWS(B$10:B29))),"")</f>
        <v/>
      </c>
    </row>
    <row r="30" spans="1:45" x14ac:dyDescent="0.3">
      <c r="A30" s="196">
        <v>21</v>
      </c>
      <c r="B30" s="283"/>
      <c r="C30" s="283"/>
      <c r="D30" s="283"/>
      <c r="E30" s="283"/>
      <c r="F30" s="283"/>
      <c r="G30" s="283"/>
      <c r="H30" s="182"/>
      <c r="I30" s="182"/>
      <c r="J30" s="182"/>
      <c r="K30" s="182"/>
      <c r="L30" s="284"/>
      <c r="M30" s="283"/>
      <c r="N30" s="283"/>
      <c r="O30" s="293"/>
      <c r="P30" s="293"/>
      <c r="Q30" s="293"/>
      <c r="R30" s="293"/>
      <c r="S30" s="293"/>
      <c r="T30" s="293"/>
      <c r="U30" s="293"/>
      <c r="V30" s="287"/>
      <c r="W30" s="287"/>
      <c r="X30" s="287"/>
      <c r="Y30" s="287"/>
      <c r="Z30" s="283"/>
      <c r="AA30" s="294"/>
      <c r="AB30" s="287"/>
      <c r="AC30" s="287"/>
      <c r="AD30" s="287"/>
      <c r="AE30" s="287"/>
      <c r="AQ30" s="292" t="str">
        <f t="array" ref="AQ30">IFERROR(INDEX($B$10:$B$34,SMALL(IF($AE$10:$AE$34="Yes",ROW($B$10:$B$34)-ROW($B$10)+1),ROWS(B$10:B30))),"")</f>
        <v/>
      </c>
      <c r="AR30" s="292" t="str">
        <f t="array" ref="AR30">IFERROR(INDEX($B$10:$B$34,SMALL(IF(MID($C$10:$C$34,10,11)="centrifugal",ROW($B$10:$B$34)-ROW($B$10)+1),ROWS(B$10:B30))),"")</f>
        <v/>
      </c>
      <c r="AS30" s="292" t="str">
        <f t="array" ref="AS30">IFERROR(INDEX($B$10:$B$34,SMALL(IF($C$10:$C$34="Reciprocating Compressor",ROW($B$10:$B$34)-ROW($B$10)+1),ROWS(B$10:B30))),"")</f>
        <v/>
      </c>
    </row>
    <row r="31" spans="1:45" x14ac:dyDescent="0.3">
      <c r="A31" s="196">
        <v>22</v>
      </c>
      <c r="B31" s="283"/>
      <c r="C31" s="283"/>
      <c r="D31" s="283"/>
      <c r="E31" s="283"/>
      <c r="F31" s="283"/>
      <c r="G31" s="283"/>
      <c r="H31" s="182"/>
      <c r="I31" s="182"/>
      <c r="J31" s="182"/>
      <c r="K31" s="182"/>
      <c r="L31" s="284"/>
      <c r="M31" s="283"/>
      <c r="N31" s="283"/>
      <c r="O31" s="293"/>
      <c r="P31" s="293"/>
      <c r="Q31" s="293"/>
      <c r="R31" s="293"/>
      <c r="S31" s="293"/>
      <c r="T31" s="293"/>
      <c r="U31" s="293"/>
      <c r="V31" s="287"/>
      <c r="W31" s="287"/>
      <c r="X31" s="287"/>
      <c r="Y31" s="287"/>
      <c r="Z31" s="283"/>
      <c r="AA31" s="294"/>
      <c r="AB31" s="287"/>
      <c r="AC31" s="287"/>
      <c r="AD31" s="287"/>
      <c r="AE31" s="287"/>
      <c r="AQ31" s="292" t="str">
        <f t="array" ref="AQ31">IFERROR(INDEX($B$10:$B$34,SMALL(IF($AE$10:$AE$34="Yes",ROW($B$10:$B$34)-ROW($B$10)+1),ROWS(B$10:B31))),"")</f>
        <v/>
      </c>
      <c r="AR31" s="292" t="str">
        <f t="array" ref="AR31">IFERROR(INDEX($B$10:$B$34,SMALL(IF(MID($C$10:$C$34,10,11)="centrifugal",ROW($B$10:$B$34)-ROW($B$10)+1),ROWS(B$10:B31))),"")</f>
        <v/>
      </c>
      <c r="AS31" s="292" t="str">
        <f t="array" ref="AS31">IFERROR(INDEX($B$10:$B$34,SMALL(IF($C$10:$C$34="Reciprocating Compressor",ROW($B$10:$B$34)-ROW($B$10)+1),ROWS(B$10:B31))),"")</f>
        <v/>
      </c>
    </row>
    <row r="32" spans="1:45" x14ac:dyDescent="0.3">
      <c r="A32" s="196">
        <v>23</v>
      </c>
      <c r="B32" s="283"/>
      <c r="C32" s="283"/>
      <c r="D32" s="283"/>
      <c r="E32" s="283"/>
      <c r="F32" s="283"/>
      <c r="G32" s="283"/>
      <c r="H32" s="182"/>
      <c r="I32" s="182"/>
      <c r="J32" s="182"/>
      <c r="K32" s="182"/>
      <c r="L32" s="284"/>
      <c r="M32" s="283"/>
      <c r="N32" s="283"/>
      <c r="O32" s="293"/>
      <c r="P32" s="293"/>
      <c r="Q32" s="293"/>
      <c r="R32" s="293"/>
      <c r="S32" s="293"/>
      <c r="T32" s="293"/>
      <c r="U32" s="293"/>
      <c r="V32" s="287"/>
      <c r="W32" s="287"/>
      <c r="X32" s="287"/>
      <c r="Y32" s="287"/>
      <c r="Z32" s="283"/>
      <c r="AA32" s="294"/>
      <c r="AB32" s="287"/>
      <c r="AC32" s="287"/>
      <c r="AD32" s="287"/>
      <c r="AE32" s="287"/>
      <c r="AQ32" s="292" t="str">
        <f t="array" ref="AQ32">IFERROR(INDEX($B$10:$B$34,SMALL(IF($AE$10:$AE$34="Yes",ROW($B$10:$B$34)-ROW($B$10)+1),ROWS(B$10:B32))),"")</f>
        <v/>
      </c>
      <c r="AR32" s="292" t="str">
        <f t="array" ref="AR32">IFERROR(INDEX($B$10:$B$34,SMALL(IF(MID($C$10:$C$34,10,11)="centrifugal",ROW($B$10:$B$34)-ROW($B$10)+1),ROWS(B$10:B32))),"")</f>
        <v/>
      </c>
      <c r="AS32" s="292" t="str">
        <f t="array" ref="AS32">IFERROR(INDEX($B$10:$B$34,SMALL(IF($C$10:$C$34="Reciprocating Compressor",ROW($B$10:$B$34)-ROW($B$10)+1),ROWS(B$10:B32))),"")</f>
        <v/>
      </c>
    </row>
    <row r="33" spans="1:45" x14ac:dyDescent="0.3">
      <c r="A33" s="196">
        <v>24</v>
      </c>
      <c r="B33" s="283"/>
      <c r="C33" s="283"/>
      <c r="D33" s="283"/>
      <c r="E33" s="283"/>
      <c r="F33" s="283"/>
      <c r="G33" s="283"/>
      <c r="H33" s="182"/>
      <c r="I33" s="182"/>
      <c r="J33" s="182"/>
      <c r="K33" s="182"/>
      <c r="L33" s="284"/>
      <c r="M33" s="283"/>
      <c r="N33" s="283"/>
      <c r="O33" s="293"/>
      <c r="P33" s="293"/>
      <c r="Q33" s="293"/>
      <c r="R33" s="293"/>
      <c r="S33" s="293"/>
      <c r="T33" s="293"/>
      <c r="U33" s="293"/>
      <c r="V33" s="287"/>
      <c r="W33" s="287"/>
      <c r="X33" s="287"/>
      <c r="Y33" s="287"/>
      <c r="Z33" s="283"/>
      <c r="AA33" s="294"/>
      <c r="AB33" s="287"/>
      <c r="AC33" s="287"/>
      <c r="AD33" s="287"/>
      <c r="AE33" s="287"/>
      <c r="AQ33" s="292" t="str">
        <f t="array" ref="AQ33">IFERROR(INDEX($B$10:$B$34,SMALL(IF($AE$10:$AE$34="Yes",ROW($B$10:$B$34)-ROW($B$10)+1),ROWS(B$10:B33))),"")</f>
        <v/>
      </c>
      <c r="AR33" s="292" t="str">
        <f t="array" ref="AR33">IFERROR(INDEX($B$10:$B$34,SMALL(IF(MID($C$10:$C$34,10,11)="centrifugal",ROW($B$10:$B$34)-ROW($B$10)+1),ROWS(B$10:B33))),"")</f>
        <v/>
      </c>
      <c r="AS33" s="292" t="str">
        <f t="array" ref="AS33">IFERROR(INDEX($B$10:$B$34,SMALL(IF($C$10:$C$34="Reciprocating Compressor",ROW($B$10:$B$34)-ROW($B$10)+1),ROWS(B$10:B33))),"")</f>
        <v/>
      </c>
    </row>
    <row r="34" spans="1:45" x14ac:dyDescent="0.3">
      <c r="A34" s="196">
        <v>25</v>
      </c>
      <c r="B34" s="283"/>
      <c r="C34" s="283"/>
      <c r="D34" s="283"/>
      <c r="E34" s="283"/>
      <c r="F34" s="283"/>
      <c r="G34" s="283"/>
      <c r="H34" s="182"/>
      <c r="I34" s="182"/>
      <c r="J34" s="182"/>
      <c r="K34" s="182"/>
      <c r="L34" s="284"/>
      <c r="M34" s="283"/>
      <c r="N34" s="283"/>
      <c r="O34" s="293"/>
      <c r="P34" s="293"/>
      <c r="Q34" s="293"/>
      <c r="R34" s="293"/>
      <c r="S34" s="293"/>
      <c r="T34" s="293"/>
      <c r="U34" s="293"/>
      <c r="V34" s="287"/>
      <c r="W34" s="287"/>
      <c r="X34" s="287"/>
      <c r="Y34" s="287"/>
      <c r="Z34" s="283"/>
      <c r="AA34" s="294"/>
      <c r="AB34" s="287"/>
      <c r="AC34" s="287"/>
      <c r="AD34" s="287"/>
      <c r="AE34" s="287"/>
      <c r="AQ34" s="292" t="str">
        <f t="array" ref="AQ34">IFERROR(INDEX($B$10:$B$34,SMALL(IF($AE$10:$AE$34="Yes",ROW($B$10:$B$34)-ROW($B$10)+1),ROWS(B$10:B34))),"")</f>
        <v/>
      </c>
      <c r="AR34" s="292" t="str">
        <f t="array" ref="AR34">IFERROR(INDEX($B$10:$B$34,SMALL(IF(MID($C$10:$C$34,10,11)="centrifugal",ROW($B$10:$B$34)-ROW($B$10)+1),ROWS(B$10:B34))),"")</f>
        <v/>
      </c>
      <c r="AS34" s="292" t="str">
        <f t="array" ref="AS34">IFERROR(INDEX($B$10:$B$34,SMALL(IF($C$10:$C$34="Reciprocating Compressor",ROW($B$10:$B$34)-ROW($B$10)+1),ROWS(B$10:B34))),"")</f>
        <v/>
      </c>
    </row>
    <row r="35" spans="1:45" x14ac:dyDescent="0.3">
      <c r="V35" s="295"/>
      <c r="W35" s="295"/>
      <c r="X35" s="295"/>
      <c r="Y35" s="295"/>
    </row>
    <row r="36" spans="1:45" x14ac:dyDescent="0.3">
      <c r="B36" s="3" t="s">
        <v>4015</v>
      </c>
    </row>
    <row r="37" spans="1:45" ht="13.95" customHeight="1" x14ac:dyDescent="0.3">
      <c r="B37" s="235" t="s">
        <v>4595</v>
      </c>
      <c r="C37" s="235" t="s">
        <v>4605</v>
      </c>
      <c r="D37" s="235" t="s">
        <v>4578</v>
      </c>
      <c r="E37" s="266" t="s">
        <v>236</v>
      </c>
      <c r="F37" s="266" t="s">
        <v>237</v>
      </c>
      <c r="G37" s="266" t="s">
        <v>238</v>
      </c>
      <c r="H37" s="266" t="s">
        <v>228</v>
      </c>
      <c r="I37" s="266" t="s">
        <v>232</v>
      </c>
      <c r="J37" s="237" t="s">
        <v>4358</v>
      </c>
      <c r="K37" s="239"/>
    </row>
    <row r="38" spans="1:45" ht="91.2" customHeight="1" x14ac:dyDescent="0.3">
      <c r="B38" s="236"/>
      <c r="C38" s="236"/>
      <c r="D38" s="236"/>
      <c r="E38" s="296"/>
      <c r="F38" s="296"/>
      <c r="G38" s="296"/>
      <c r="H38" s="296"/>
      <c r="I38" s="296"/>
      <c r="J38" s="223" t="s">
        <v>239</v>
      </c>
      <c r="K38" s="223" t="s">
        <v>240</v>
      </c>
    </row>
    <row r="39" spans="1:45" x14ac:dyDescent="0.3">
      <c r="A39" s="196">
        <v>1</v>
      </c>
      <c r="B39" s="24" t="s">
        <v>4754</v>
      </c>
      <c r="C39" s="24"/>
      <c r="D39" s="191"/>
      <c r="E39" s="118"/>
      <c r="F39" s="24"/>
      <c r="G39" s="118"/>
      <c r="H39" s="24"/>
      <c r="I39" s="24"/>
      <c r="J39" s="182"/>
      <c r="K39" s="182"/>
    </row>
    <row r="40" spans="1:45" x14ac:dyDescent="0.3">
      <c r="A40" s="196">
        <v>2</v>
      </c>
      <c r="B40" s="24"/>
      <c r="C40" s="24"/>
      <c r="D40" s="191"/>
      <c r="E40" s="118"/>
      <c r="F40" s="24"/>
      <c r="G40" s="118"/>
      <c r="H40" s="24"/>
      <c r="I40" s="24"/>
      <c r="J40" s="182"/>
      <c r="K40" s="182"/>
    </row>
    <row r="41" spans="1:45" x14ac:dyDescent="0.3">
      <c r="A41" s="196">
        <v>3</v>
      </c>
      <c r="B41" s="24"/>
      <c r="C41" s="24"/>
      <c r="D41" s="191"/>
      <c r="E41" s="118"/>
      <c r="F41" s="24"/>
      <c r="G41" s="118"/>
      <c r="H41" s="24"/>
      <c r="I41" s="24"/>
      <c r="J41" s="182"/>
      <c r="K41" s="182"/>
    </row>
    <row r="42" spans="1:45" x14ac:dyDescent="0.3">
      <c r="A42" s="196">
        <v>4</v>
      </c>
      <c r="B42" s="24"/>
      <c r="C42" s="24"/>
      <c r="D42" s="191"/>
      <c r="E42" s="118"/>
      <c r="F42" s="24"/>
      <c r="G42" s="118"/>
      <c r="H42" s="24"/>
      <c r="I42" s="24"/>
      <c r="J42" s="182"/>
      <c r="K42" s="182"/>
    </row>
    <row r="43" spans="1:45" x14ac:dyDescent="0.3">
      <c r="A43" s="196">
        <v>5</v>
      </c>
      <c r="B43" s="24"/>
      <c r="C43" s="24"/>
      <c r="D43" s="191"/>
      <c r="E43" s="118"/>
      <c r="F43" s="24"/>
      <c r="G43" s="118"/>
      <c r="H43" s="24"/>
      <c r="I43" s="24"/>
      <c r="J43" s="182"/>
      <c r="K43" s="182"/>
    </row>
    <row r="44" spans="1:45" x14ac:dyDescent="0.3">
      <c r="A44" s="196">
        <v>6</v>
      </c>
      <c r="B44" s="24"/>
      <c r="C44" s="24"/>
      <c r="D44" s="191"/>
      <c r="E44" s="118"/>
      <c r="F44" s="24"/>
      <c r="G44" s="118"/>
      <c r="H44" s="24"/>
      <c r="I44" s="24"/>
      <c r="J44" s="182"/>
      <c r="K44" s="182"/>
    </row>
    <row r="45" spans="1:45" x14ac:dyDescent="0.3">
      <c r="A45" s="196">
        <v>7</v>
      </c>
      <c r="B45" s="24"/>
      <c r="C45" s="24"/>
      <c r="D45" s="191"/>
      <c r="E45" s="118"/>
      <c r="F45" s="24"/>
      <c r="G45" s="118"/>
      <c r="H45" s="24"/>
      <c r="I45" s="24"/>
      <c r="J45" s="182"/>
      <c r="K45" s="182"/>
    </row>
    <row r="46" spans="1:45" x14ac:dyDescent="0.3">
      <c r="A46" s="196">
        <v>8</v>
      </c>
      <c r="B46" s="24"/>
      <c r="C46" s="24"/>
      <c r="D46" s="191"/>
      <c r="E46" s="118"/>
      <c r="F46" s="24"/>
      <c r="G46" s="118"/>
      <c r="H46" s="24"/>
      <c r="I46" s="24"/>
      <c r="J46" s="182"/>
      <c r="K46" s="182"/>
    </row>
    <row r="47" spans="1:45" x14ac:dyDescent="0.3">
      <c r="A47" s="196">
        <v>9</v>
      </c>
      <c r="B47" s="24"/>
      <c r="C47" s="24"/>
      <c r="D47" s="191"/>
      <c r="E47" s="118"/>
      <c r="F47" s="24"/>
      <c r="G47" s="118"/>
      <c r="H47" s="24"/>
      <c r="I47" s="24"/>
      <c r="J47" s="182"/>
      <c r="K47" s="182"/>
    </row>
    <row r="48" spans="1:45" x14ac:dyDescent="0.3">
      <c r="A48" s="196">
        <v>10</v>
      </c>
      <c r="B48" s="24"/>
      <c r="C48" s="24"/>
      <c r="D48" s="191"/>
      <c r="E48" s="118"/>
      <c r="F48" s="24"/>
      <c r="G48" s="118"/>
      <c r="H48" s="24"/>
      <c r="I48" s="24"/>
      <c r="J48" s="182"/>
      <c r="K48" s="182"/>
    </row>
    <row r="49" spans="1:11" x14ac:dyDescent="0.3">
      <c r="A49" s="196">
        <v>11</v>
      </c>
      <c r="B49" s="24"/>
      <c r="C49" s="24"/>
      <c r="D49" s="191"/>
      <c r="E49" s="118"/>
      <c r="F49" s="24"/>
      <c r="G49" s="118"/>
      <c r="H49" s="24"/>
      <c r="I49" s="24"/>
      <c r="J49" s="182"/>
      <c r="K49" s="182"/>
    </row>
    <row r="50" spans="1:11" x14ac:dyDescent="0.3">
      <c r="A50" s="196">
        <v>12</v>
      </c>
      <c r="B50" s="24"/>
      <c r="C50" s="24"/>
      <c r="D50" s="191"/>
      <c r="E50" s="118"/>
      <c r="F50" s="24"/>
      <c r="G50" s="118"/>
      <c r="H50" s="24"/>
      <c r="I50" s="24"/>
      <c r="J50" s="182"/>
      <c r="K50" s="182"/>
    </row>
    <row r="51" spans="1:11" x14ac:dyDescent="0.3">
      <c r="A51" s="196">
        <v>13</v>
      </c>
      <c r="B51" s="24"/>
      <c r="C51" s="24"/>
      <c r="D51" s="191"/>
      <c r="E51" s="118"/>
      <c r="F51" s="24"/>
      <c r="G51" s="118"/>
      <c r="H51" s="24"/>
      <c r="I51" s="24"/>
      <c r="J51" s="182"/>
      <c r="K51" s="182"/>
    </row>
    <row r="52" spans="1:11" x14ac:dyDescent="0.3">
      <c r="A52" s="196">
        <v>14</v>
      </c>
      <c r="B52" s="24"/>
      <c r="C52" s="24"/>
      <c r="D52" s="191"/>
      <c r="E52" s="118"/>
      <c r="F52" s="24"/>
      <c r="G52" s="118"/>
      <c r="H52" s="24"/>
      <c r="I52" s="24"/>
      <c r="J52" s="182"/>
      <c r="K52" s="182"/>
    </row>
    <row r="53" spans="1:11" x14ac:dyDescent="0.3">
      <c r="A53" s="196">
        <v>15</v>
      </c>
      <c r="B53" s="24"/>
      <c r="C53" s="24"/>
      <c r="D53" s="191"/>
      <c r="E53" s="118"/>
      <c r="F53" s="24"/>
      <c r="G53" s="118"/>
      <c r="H53" s="24"/>
      <c r="I53" s="24"/>
      <c r="J53" s="182"/>
      <c r="K53" s="182"/>
    </row>
    <row r="54" spans="1:11" x14ac:dyDescent="0.3">
      <c r="A54" s="196">
        <v>16</v>
      </c>
      <c r="B54" s="24"/>
      <c r="C54" s="24"/>
      <c r="D54" s="191"/>
      <c r="E54" s="118"/>
      <c r="F54" s="24"/>
      <c r="G54" s="118"/>
      <c r="H54" s="24"/>
      <c r="I54" s="24"/>
      <c r="J54" s="182"/>
      <c r="K54" s="182"/>
    </row>
    <row r="55" spans="1:11" x14ac:dyDescent="0.3">
      <c r="A55" s="196">
        <v>17</v>
      </c>
      <c r="B55" s="24"/>
      <c r="C55" s="24"/>
      <c r="D55" s="191"/>
      <c r="E55" s="118"/>
      <c r="F55" s="24"/>
      <c r="G55" s="118"/>
      <c r="H55" s="24"/>
      <c r="I55" s="24"/>
      <c r="J55" s="182"/>
      <c r="K55" s="182"/>
    </row>
    <row r="56" spans="1:11" x14ac:dyDescent="0.3">
      <c r="A56" s="196">
        <v>18</v>
      </c>
      <c r="B56" s="24"/>
      <c r="C56" s="24"/>
      <c r="D56" s="191"/>
      <c r="E56" s="118"/>
      <c r="F56" s="24"/>
      <c r="G56" s="118"/>
      <c r="H56" s="24"/>
      <c r="I56" s="24"/>
      <c r="J56" s="182"/>
      <c r="K56" s="182"/>
    </row>
    <row r="57" spans="1:11" x14ac:dyDescent="0.3">
      <c r="A57" s="196">
        <v>19</v>
      </c>
      <c r="B57" s="24"/>
      <c r="C57" s="24"/>
      <c r="D57" s="191"/>
      <c r="E57" s="118"/>
      <c r="F57" s="24"/>
      <c r="G57" s="118"/>
      <c r="H57" s="24"/>
      <c r="I57" s="24"/>
      <c r="J57" s="182"/>
      <c r="K57" s="182"/>
    </row>
    <row r="58" spans="1:11" x14ac:dyDescent="0.3">
      <c r="A58" s="196">
        <v>20</v>
      </c>
      <c r="B58" s="24"/>
      <c r="C58" s="24"/>
      <c r="D58" s="191"/>
      <c r="E58" s="118"/>
      <c r="F58" s="24"/>
      <c r="G58" s="118"/>
      <c r="H58" s="24"/>
      <c r="I58" s="24"/>
      <c r="J58" s="182"/>
      <c r="K58" s="182"/>
    </row>
    <row r="59" spans="1:11" x14ac:dyDescent="0.3">
      <c r="A59" s="196">
        <v>21</v>
      </c>
      <c r="B59" s="24"/>
      <c r="C59" s="24"/>
      <c r="D59" s="191"/>
      <c r="E59" s="118"/>
      <c r="F59" s="24"/>
      <c r="G59" s="118"/>
      <c r="H59" s="24"/>
      <c r="I59" s="24"/>
      <c r="J59" s="182"/>
      <c r="K59" s="182"/>
    </row>
    <row r="60" spans="1:11" x14ac:dyDescent="0.3">
      <c r="A60" s="196">
        <v>22</v>
      </c>
      <c r="B60" s="24"/>
      <c r="C60" s="24"/>
      <c r="D60" s="191"/>
      <c r="E60" s="118"/>
      <c r="F60" s="24"/>
      <c r="G60" s="118"/>
      <c r="H60" s="24"/>
      <c r="I60" s="24"/>
      <c r="J60" s="182"/>
      <c r="K60" s="182"/>
    </row>
    <row r="61" spans="1:11" x14ac:dyDescent="0.3">
      <c r="A61" s="196">
        <v>23</v>
      </c>
      <c r="B61" s="24"/>
      <c r="C61" s="24"/>
      <c r="D61" s="191"/>
      <c r="E61" s="118"/>
      <c r="F61" s="24"/>
      <c r="G61" s="118"/>
      <c r="H61" s="24"/>
      <c r="I61" s="24"/>
      <c r="J61" s="182"/>
      <c r="K61" s="182"/>
    </row>
    <row r="62" spans="1:11" x14ac:dyDescent="0.3">
      <c r="A62" s="196">
        <v>24</v>
      </c>
      <c r="B62" s="24"/>
      <c r="C62" s="24"/>
      <c r="D62" s="191"/>
      <c r="E62" s="118"/>
      <c r="F62" s="24"/>
      <c r="G62" s="118"/>
      <c r="H62" s="24"/>
      <c r="I62" s="24"/>
      <c r="J62" s="182"/>
      <c r="K62" s="182"/>
    </row>
    <row r="63" spans="1:11" x14ac:dyDescent="0.3">
      <c r="A63" s="196">
        <v>25</v>
      </c>
      <c r="B63" s="24"/>
      <c r="C63" s="24"/>
      <c r="D63" s="191"/>
      <c r="E63" s="118"/>
      <c r="F63" s="24"/>
      <c r="G63" s="118"/>
      <c r="H63" s="24"/>
      <c r="I63" s="24"/>
      <c r="J63" s="182"/>
      <c r="K63" s="182"/>
    </row>
    <row r="65" spans="1:35" s="298" customFormat="1" x14ac:dyDescent="0.3">
      <c r="A65" s="196"/>
      <c r="B65" s="297" t="s">
        <v>4861</v>
      </c>
      <c r="AH65" s="299" t="s">
        <v>4631</v>
      </c>
      <c r="AI65" s="299"/>
    </row>
    <row r="66" spans="1:35" s="298" customFormat="1" ht="93.6" customHeight="1" x14ac:dyDescent="0.3">
      <c r="A66" s="196"/>
      <c r="B66" s="220" t="s">
        <v>4595</v>
      </c>
      <c r="C66" s="220" t="s">
        <v>4862</v>
      </c>
      <c r="D66" s="220" t="s">
        <v>4606</v>
      </c>
      <c r="E66" s="220" t="s">
        <v>4607</v>
      </c>
      <c r="F66" s="220" t="s">
        <v>4608</v>
      </c>
      <c r="G66" s="220" t="s">
        <v>4863</v>
      </c>
      <c r="H66" s="220" t="s">
        <v>4864</v>
      </c>
      <c r="I66" s="220" t="s">
        <v>4865</v>
      </c>
      <c r="J66" s="220" t="s">
        <v>4866</v>
      </c>
      <c r="K66" s="220" t="s">
        <v>4867</v>
      </c>
      <c r="L66" s="220" t="s">
        <v>4868</v>
      </c>
      <c r="M66" s="220" t="s">
        <v>4869</v>
      </c>
      <c r="N66" s="224" t="s">
        <v>4870</v>
      </c>
      <c r="O66" s="224" t="s">
        <v>4609</v>
      </c>
      <c r="P66" s="224" t="s">
        <v>4871</v>
      </c>
      <c r="Q66" s="224" t="s">
        <v>4609</v>
      </c>
      <c r="R66" s="224" t="s">
        <v>4610</v>
      </c>
      <c r="S66" s="224" t="s">
        <v>4609</v>
      </c>
      <c r="T66" s="220" t="s">
        <v>4872</v>
      </c>
      <c r="U66" s="221" t="s">
        <v>5007</v>
      </c>
      <c r="V66" s="221" t="s">
        <v>4578</v>
      </c>
      <c r="W66" s="221" t="s">
        <v>4611</v>
      </c>
      <c r="X66" s="221" t="s">
        <v>4450</v>
      </c>
      <c r="Y66" s="221" t="s">
        <v>4612</v>
      </c>
      <c r="Z66" s="221" t="s">
        <v>191</v>
      </c>
      <c r="AA66" s="221" t="s">
        <v>4579</v>
      </c>
      <c r="AB66" s="221" t="s">
        <v>4580</v>
      </c>
      <c r="AC66" s="221" t="s">
        <v>4613</v>
      </c>
      <c r="AD66" s="221" t="s">
        <v>4582</v>
      </c>
      <c r="AE66" s="221" t="s">
        <v>4413</v>
      </c>
      <c r="AF66" s="221" t="s">
        <v>4585</v>
      </c>
      <c r="AG66" s="221" t="s">
        <v>4414</v>
      </c>
      <c r="AH66" s="221" t="s">
        <v>4614</v>
      </c>
      <c r="AI66" s="221" t="s">
        <v>4615</v>
      </c>
    </row>
    <row r="67" spans="1:35" x14ac:dyDescent="0.3">
      <c r="A67" s="196">
        <v>1</v>
      </c>
      <c r="B67" s="166" t="str">
        <f t="array" ref="B67">IFERROR(INDEX($B$10:$B$34, MATCH(0,IF(ISBLANK($B$10:$B$34),1,COUNTIF($B$66:B66, $B$10:$B$34)), 0)),"")</f>
        <v/>
      </c>
      <c r="C67" s="118"/>
      <c r="D67" s="118"/>
      <c r="E67" s="118"/>
      <c r="F67" s="118"/>
      <c r="G67" s="118"/>
      <c r="H67" s="24"/>
      <c r="I67" s="24"/>
      <c r="J67" s="182"/>
      <c r="K67" s="182"/>
      <c r="L67" s="182"/>
      <c r="M67" s="182"/>
      <c r="N67" s="24"/>
      <c r="O67" s="24"/>
      <c r="P67" s="24"/>
      <c r="Q67" s="24"/>
      <c r="R67" s="24"/>
      <c r="S67" s="24"/>
      <c r="T67" s="24"/>
      <c r="U67" s="24"/>
      <c r="V67" s="191"/>
      <c r="W67" s="24"/>
      <c r="X67" s="24"/>
      <c r="Y67" s="24"/>
      <c r="Z67" s="24"/>
      <c r="AA67" s="24"/>
      <c r="AB67" s="24"/>
      <c r="AC67" s="24"/>
      <c r="AD67" s="24"/>
      <c r="AE67" s="24"/>
      <c r="AF67" s="24"/>
      <c r="AG67" s="24"/>
      <c r="AH67" s="24"/>
      <c r="AI67" s="24"/>
    </row>
    <row r="68" spans="1:35" x14ac:dyDescent="0.3">
      <c r="A68" s="196">
        <v>2</v>
      </c>
      <c r="B68" s="166" t="str">
        <f t="array" ref="B68">IFERROR(INDEX($B$10:$B$34, MATCH(0,IF(ISBLANK($B$10:$B$34),1,COUNTIF($B$66:B67, $B$10:$B$34)), 0)),"")</f>
        <v/>
      </c>
      <c r="C68" s="118"/>
      <c r="D68" s="118"/>
      <c r="E68" s="118"/>
      <c r="F68" s="118"/>
      <c r="G68" s="118"/>
      <c r="H68" s="24"/>
      <c r="I68" s="24"/>
      <c r="J68" s="182"/>
      <c r="K68" s="182"/>
      <c r="L68" s="182"/>
      <c r="M68" s="182"/>
      <c r="N68" s="24"/>
      <c r="O68" s="24"/>
      <c r="P68" s="24"/>
      <c r="Q68" s="24"/>
      <c r="R68" s="24"/>
      <c r="S68" s="24"/>
      <c r="T68" s="24"/>
      <c r="U68" s="24"/>
      <c r="V68" s="191"/>
      <c r="W68" s="24"/>
      <c r="X68" s="24"/>
      <c r="Y68" s="24"/>
      <c r="Z68" s="24"/>
      <c r="AA68" s="24"/>
      <c r="AB68" s="24"/>
      <c r="AC68" s="24"/>
      <c r="AD68" s="24"/>
      <c r="AE68" s="24"/>
      <c r="AF68" s="24"/>
      <c r="AG68" s="24"/>
      <c r="AH68" s="24"/>
      <c r="AI68" s="24"/>
    </row>
    <row r="69" spans="1:35" x14ac:dyDescent="0.3">
      <c r="A69" s="196">
        <v>3</v>
      </c>
      <c r="B69" s="166" t="str">
        <f t="array" ref="B69">IFERROR(INDEX($B$10:$B$34, MATCH(0,IF(ISBLANK($B$10:$B$34),1,COUNTIF($B$66:B68, $B$10:$B$34)), 0)),"")</f>
        <v/>
      </c>
      <c r="C69" s="118"/>
      <c r="D69" s="118"/>
      <c r="E69" s="118"/>
      <c r="F69" s="118"/>
      <c r="G69" s="118"/>
      <c r="H69" s="24"/>
      <c r="I69" s="24"/>
      <c r="J69" s="182"/>
      <c r="K69" s="182"/>
      <c r="L69" s="182"/>
      <c r="M69" s="182"/>
      <c r="N69" s="24"/>
      <c r="O69" s="24"/>
      <c r="P69" s="24"/>
      <c r="Q69" s="24"/>
      <c r="R69" s="24"/>
      <c r="S69" s="24"/>
      <c r="T69" s="24"/>
      <c r="U69" s="24"/>
      <c r="V69" s="191"/>
      <c r="W69" s="24"/>
      <c r="X69" s="24"/>
      <c r="Y69" s="24"/>
      <c r="Z69" s="24"/>
      <c r="AA69" s="24"/>
      <c r="AB69" s="24"/>
      <c r="AC69" s="24"/>
      <c r="AD69" s="24"/>
      <c r="AE69" s="24"/>
      <c r="AF69" s="24"/>
      <c r="AG69" s="24"/>
      <c r="AH69" s="24"/>
      <c r="AI69" s="24"/>
    </row>
    <row r="70" spans="1:35" x14ac:dyDescent="0.3">
      <c r="A70" s="196">
        <v>4</v>
      </c>
      <c r="B70" s="166" t="str">
        <f t="array" ref="B70">IFERROR(INDEX($B$10:$B$34, MATCH(0,IF(ISBLANK($B$10:$B$34),1,COUNTIF($B$66:B69, $B$10:$B$34)), 0)),"")</f>
        <v/>
      </c>
      <c r="C70" s="118"/>
      <c r="D70" s="118"/>
      <c r="E70" s="118"/>
      <c r="F70" s="118"/>
      <c r="G70" s="118"/>
      <c r="H70" s="24"/>
      <c r="I70" s="24"/>
      <c r="J70" s="182"/>
      <c r="K70" s="182"/>
      <c r="L70" s="182"/>
      <c r="M70" s="182"/>
      <c r="N70" s="24"/>
      <c r="O70" s="24"/>
      <c r="P70" s="24"/>
      <c r="Q70" s="24"/>
      <c r="R70" s="24"/>
      <c r="S70" s="24"/>
      <c r="T70" s="24"/>
      <c r="U70" s="24"/>
      <c r="V70" s="191"/>
      <c r="W70" s="24"/>
      <c r="X70" s="24"/>
      <c r="Y70" s="24"/>
      <c r="Z70" s="24"/>
      <c r="AA70" s="24"/>
      <c r="AB70" s="24"/>
      <c r="AC70" s="24"/>
      <c r="AD70" s="24"/>
      <c r="AE70" s="24"/>
      <c r="AF70" s="24"/>
      <c r="AG70" s="24"/>
      <c r="AH70" s="24"/>
      <c r="AI70" s="24"/>
    </row>
    <row r="71" spans="1:35" x14ac:dyDescent="0.3">
      <c r="A71" s="196">
        <v>5</v>
      </c>
      <c r="B71" s="166" t="str">
        <f t="array" ref="B71">IFERROR(INDEX($B$10:$B$34, MATCH(0,IF(ISBLANK($B$10:$B$34),1,COUNTIF($B$66:B70, $B$10:$B$34)), 0)),"")</f>
        <v/>
      </c>
      <c r="C71" s="118"/>
      <c r="D71" s="118"/>
      <c r="E71" s="118"/>
      <c r="F71" s="118"/>
      <c r="G71" s="118"/>
      <c r="H71" s="24"/>
      <c r="I71" s="24"/>
      <c r="J71" s="182"/>
      <c r="K71" s="182"/>
      <c r="L71" s="182"/>
      <c r="M71" s="182"/>
      <c r="N71" s="24"/>
      <c r="O71" s="24"/>
      <c r="P71" s="24"/>
      <c r="Q71" s="24"/>
      <c r="R71" s="24"/>
      <c r="S71" s="24"/>
      <c r="T71" s="24"/>
      <c r="U71" s="24"/>
      <c r="V71" s="191"/>
      <c r="W71" s="24"/>
      <c r="X71" s="24"/>
      <c r="Y71" s="24"/>
      <c r="Z71" s="24"/>
      <c r="AA71" s="24"/>
      <c r="AB71" s="24"/>
      <c r="AC71" s="24"/>
      <c r="AD71" s="24"/>
      <c r="AE71" s="24"/>
      <c r="AF71" s="24"/>
      <c r="AG71" s="24"/>
      <c r="AH71" s="24"/>
      <c r="AI71" s="24"/>
    </row>
    <row r="72" spans="1:35" x14ac:dyDescent="0.3">
      <c r="A72" s="196">
        <v>6</v>
      </c>
      <c r="B72" s="166" t="str">
        <f t="array" ref="B72">IFERROR(INDEX($B$10:$B$34, MATCH(0,IF(ISBLANK($B$10:$B$34),1,COUNTIF($B$66:B71, $B$10:$B$34)), 0)),"")</f>
        <v/>
      </c>
      <c r="C72" s="118"/>
      <c r="D72" s="118"/>
      <c r="E72" s="118"/>
      <c r="F72" s="118"/>
      <c r="G72" s="118"/>
      <c r="H72" s="24"/>
      <c r="I72" s="24"/>
      <c r="J72" s="182"/>
      <c r="K72" s="182"/>
      <c r="L72" s="182"/>
      <c r="M72" s="182"/>
      <c r="N72" s="24"/>
      <c r="O72" s="24"/>
      <c r="P72" s="24"/>
      <c r="Q72" s="24"/>
      <c r="R72" s="24"/>
      <c r="S72" s="24"/>
      <c r="T72" s="24"/>
      <c r="U72" s="24"/>
      <c r="V72" s="191"/>
      <c r="W72" s="24"/>
      <c r="X72" s="24"/>
      <c r="Y72" s="24"/>
      <c r="Z72" s="24"/>
      <c r="AA72" s="24"/>
      <c r="AB72" s="24"/>
      <c r="AC72" s="24"/>
      <c r="AD72" s="24"/>
      <c r="AE72" s="24"/>
      <c r="AF72" s="24"/>
      <c r="AG72" s="24"/>
      <c r="AH72" s="24"/>
      <c r="AI72" s="24"/>
    </row>
    <row r="73" spans="1:35" x14ac:dyDescent="0.3">
      <c r="A73" s="196">
        <v>7</v>
      </c>
      <c r="B73" s="166" t="str">
        <f t="array" ref="B73">IFERROR(INDEX($B$10:$B$34, MATCH(0,IF(ISBLANK($B$10:$B$34),1,COUNTIF($B$66:B72, $B$10:$B$34)), 0)),"")</f>
        <v/>
      </c>
      <c r="C73" s="118"/>
      <c r="D73" s="118"/>
      <c r="E73" s="118"/>
      <c r="F73" s="118"/>
      <c r="G73" s="118"/>
      <c r="H73" s="24"/>
      <c r="I73" s="24"/>
      <c r="J73" s="182"/>
      <c r="K73" s="182"/>
      <c r="L73" s="182"/>
      <c r="M73" s="182"/>
      <c r="N73" s="24"/>
      <c r="O73" s="24"/>
      <c r="P73" s="24"/>
      <c r="Q73" s="24"/>
      <c r="R73" s="24"/>
      <c r="S73" s="24"/>
      <c r="T73" s="24"/>
      <c r="U73" s="24"/>
      <c r="V73" s="191"/>
      <c r="W73" s="24"/>
      <c r="X73" s="24"/>
      <c r="Y73" s="24"/>
      <c r="Z73" s="24"/>
      <c r="AA73" s="24"/>
      <c r="AB73" s="24"/>
      <c r="AC73" s="24"/>
      <c r="AD73" s="24"/>
      <c r="AE73" s="24"/>
      <c r="AF73" s="24"/>
      <c r="AG73" s="24"/>
      <c r="AH73" s="24"/>
      <c r="AI73" s="24"/>
    </row>
    <row r="74" spans="1:35" x14ac:dyDescent="0.3">
      <c r="A74" s="196">
        <v>8</v>
      </c>
      <c r="B74" s="166" t="str">
        <f t="array" ref="B74">IFERROR(INDEX($B$10:$B$34, MATCH(0,IF(ISBLANK($B$10:$B$34),1,COUNTIF($B$66:B73, $B$10:$B$34)), 0)),"")</f>
        <v/>
      </c>
      <c r="C74" s="118"/>
      <c r="D74" s="118"/>
      <c r="E74" s="118"/>
      <c r="F74" s="118"/>
      <c r="G74" s="118"/>
      <c r="H74" s="24"/>
      <c r="I74" s="24"/>
      <c r="J74" s="182"/>
      <c r="K74" s="182"/>
      <c r="L74" s="182"/>
      <c r="M74" s="182"/>
      <c r="N74" s="24"/>
      <c r="O74" s="24"/>
      <c r="P74" s="24"/>
      <c r="Q74" s="24"/>
      <c r="R74" s="24"/>
      <c r="S74" s="24"/>
      <c r="T74" s="24"/>
      <c r="U74" s="24"/>
      <c r="V74" s="191"/>
      <c r="W74" s="24"/>
      <c r="X74" s="24"/>
      <c r="Y74" s="24"/>
      <c r="Z74" s="24"/>
      <c r="AA74" s="24"/>
      <c r="AB74" s="24"/>
      <c r="AC74" s="24"/>
      <c r="AD74" s="24"/>
      <c r="AE74" s="24"/>
      <c r="AF74" s="24"/>
      <c r="AG74" s="24"/>
      <c r="AH74" s="24"/>
      <c r="AI74" s="24"/>
    </row>
    <row r="75" spans="1:35" x14ac:dyDescent="0.3">
      <c r="A75" s="196">
        <v>9</v>
      </c>
      <c r="B75" s="166" t="str">
        <f t="array" ref="B75">IFERROR(INDEX($B$10:$B$34, MATCH(0,IF(ISBLANK($B$10:$B$34),1,COUNTIF($B$66:B74, $B$10:$B$34)), 0)),"")</f>
        <v/>
      </c>
      <c r="C75" s="118"/>
      <c r="D75" s="118"/>
      <c r="E75" s="118"/>
      <c r="F75" s="118"/>
      <c r="G75" s="118"/>
      <c r="H75" s="24"/>
      <c r="I75" s="24"/>
      <c r="J75" s="182"/>
      <c r="K75" s="182"/>
      <c r="L75" s="182"/>
      <c r="M75" s="182"/>
      <c r="N75" s="24"/>
      <c r="O75" s="24"/>
      <c r="P75" s="24"/>
      <c r="Q75" s="24"/>
      <c r="R75" s="24"/>
      <c r="S75" s="24"/>
      <c r="T75" s="24"/>
      <c r="U75" s="24"/>
      <c r="V75" s="191"/>
      <c r="W75" s="24"/>
      <c r="X75" s="24"/>
      <c r="Y75" s="24"/>
      <c r="Z75" s="24"/>
      <c r="AA75" s="24"/>
      <c r="AB75" s="24"/>
      <c r="AC75" s="24"/>
      <c r="AD75" s="24"/>
      <c r="AE75" s="24"/>
      <c r="AF75" s="24"/>
      <c r="AG75" s="24"/>
      <c r="AH75" s="24"/>
      <c r="AI75" s="24"/>
    </row>
    <row r="76" spans="1:35" x14ac:dyDescent="0.3">
      <c r="A76" s="196">
        <v>10</v>
      </c>
      <c r="B76" s="166" t="str">
        <f t="array" ref="B76">IFERROR(INDEX($B$10:$B$34, MATCH(0,IF(ISBLANK($B$10:$B$34),1,COUNTIF($B$66:B75, $B$10:$B$34)), 0)),"")</f>
        <v/>
      </c>
      <c r="C76" s="118"/>
      <c r="D76" s="118"/>
      <c r="E76" s="118"/>
      <c r="F76" s="118"/>
      <c r="G76" s="118"/>
      <c r="H76" s="24"/>
      <c r="I76" s="24"/>
      <c r="J76" s="182"/>
      <c r="K76" s="182"/>
      <c r="L76" s="182"/>
      <c r="M76" s="182"/>
      <c r="N76" s="24"/>
      <c r="O76" s="24"/>
      <c r="P76" s="24"/>
      <c r="Q76" s="24"/>
      <c r="R76" s="24"/>
      <c r="S76" s="24"/>
      <c r="T76" s="24"/>
      <c r="U76" s="24"/>
      <c r="V76" s="191"/>
      <c r="W76" s="24"/>
      <c r="X76" s="24"/>
      <c r="Y76" s="24"/>
      <c r="Z76" s="24"/>
      <c r="AA76" s="24"/>
      <c r="AB76" s="24"/>
      <c r="AC76" s="24"/>
      <c r="AD76" s="24"/>
      <c r="AE76" s="24"/>
      <c r="AF76" s="24"/>
      <c r="AG76" s="24"/>
      <c r="AH76" s="24"/>
      <c r="AI76" s="24"/>
    </row>
    <row r="77" spans="1:35" x14ac:dyDescent="0.3">
      <c r="A77" s="196">
        <v>11</v>
      </c>
      <c r="B77" s="166" t="str">
        <f t="array" ref="B77">IFERROR(INDEX($B$10:$B$34, MATCH(0,IF(ISBLANK($B$10:$B$34),1,COUNTIF($B$66:B76, $B$10:$B$34)), 0)),"")</f>
        <v/>
      </c>
      <c r="C77" s="118"/>
      <c r="D77" s="118"/>
      <c r="E77" s="118"/>
      <c r="F77" s="118"/>
      <c r="G77" s="118"/>
      <c r="H77" s="24"/>
      <c r="I77" s="24"/>
      <c r="J77" s="182"/>
      <c r="K77" s="182"/>
      <c r="L77" s="182"/>
      <c r="M77" s="182"/>
      <c r="N77" s="24"/>
      <c r="O77" s="24"/>
      <c r="P77" s="24"/>
      <c r="Q77" s="24"/>
      <c r="R77" s="24"/>
      <c r="S77" s="24"/>
      <c r="T77" s="24"/>
      <c r="U77" s="24"/>
      <c r="V77" s="191"/>
      <c r="W77" s="24"/>
      <c r="X77" s="24"/>
      <c r="Y77" s="24"/>
      <c r="Z77" s="24"/>
      <c r="AA77" s="24"/>
      <c r="AB77" s="24"/>
      <c r="AC77" s="24"/>
      <c r="AD77" s="24"/>
      <c r="AE77" s="24"/>
      <c r="AF77" s="24"/>
      <c r="AG77" s="24"/>
      <c r="AH77" s="24"/>
      <c r="AI77" s="24"/>
    </row>
    <row r="78" spans="1:35" x14ac:dyDescent="0.3">
      <c r="A78" s="196">
        <v>12</v>
      </c>
      <c r="B78" s="166" t="str">
        <f t="array" ref="B78">IFERROR(INDEX($B$10:$B$34, MATCH(0,IF(ISBLANK($B$10:$B$34),1,COUNTIF($B$66:B77, $B$10:$B$34)), 0)),"")</f>
        <v/>
      </c>
      <c r="C78" s="118"/>
      <c r="D78" s="118"/>
      <c r="E78" s="118"/>
      <c r="F78" s="118"/>
      <c r="G78" s="118"/>
      <c r="H78" s="24"/>
      <c r="I78" s="24"/>
      <c r="J78" s="182"/>
      <c r="K78" s="182"/>
      <c r="L78" s="182"/>
      <c r="M78" s="182"/>
      <c r="N78" s="24"/>
      <c r="O78" s="24"/>
      <c r="P78" s="24"/>
      <c r="Q78" s="24"/>
      <c r="R78" s="24"/>
      <c r="S78" s="24"/>
      <c r="T78" s="24"/>
      <c r="U78" s="24"/>
      <c r="V78" s="191"/>
      <c r="W78" s="24"/>
      <c r="X78" s="24"/>
      <c r="Y78" s="24"/>
      <c r="Z78" s="24"/>
      <c r="AA78" s="24"/>
      <c r="AB78" s="24"/>
      <c r="AC78" s="24"/>
      <c r="AD78" s="24"/>
      <c r="AE78" s="24"/>
      <c r="AF78" s="24"/>
      <c r="AG78" s="24"/>
      <c r="AH78" s="24"/>
      <c r="AI78" s="24"/>
    </row>
    <row r="79" spans="1:35" x14ac:dyDescent="0.3">
      <c r="A79" s="196">
        <v>13</v>
      </c>
      <c r="B79" s="166" t="str">
        <f t="array" ref="B79">IFERROR(INDEX($B$10:$B$34, MATCH(0,IF(ISBLANK($B$10:$B$34),1,COUNTIF($B$66:B78, $B$10:$B$34)), 0)),"")</f>
        <v/>
      </c>
      <c r="C79" s="118"/>
      <c r="D79" s="118"/>
      <c r="E79" s="118"/>
      <c r="F79" s="118"/>
      <c r="G79" s="118"/>
      <c r="H79" s="24"/>
      <c r="I79" s="24"/>
      <c r="J79" s="182"/>
      <c r="K79" s="182"/>
      <c r="L79" s="182"/>
      <c r="M79" s="182"/>
      <c r="N79" s="24"/>
      <c r="O79" s="24"/>
      <c r="P79" s="24"/>
      <c r="Q79" s="24"/>
      <c r="R79" s="24"/>
      <c r="S79" s="24"/>
      <c r="T79" s="24"/>
      <c r="U79" s="24"/>
      <c r="V79" s="191"/>
      <c r="W79" s="24"/>
      <c r="X79" s="24"/>
      <c r="Y79" s="24"/>
      <c r="Z79" s="24"/>
      <c r="AA79" s="24"/>
      <c r="AB79" s="24"/>
      <c r="AC79" s="24"/>
      <c r="AD79" s="24"/>
      <c r="AE79" s="24"/>
      <c r="AF79" s="24"/>
      <c r="AG79" s="24"/>
      <c r="AH79" s="24"/>
      <c r="AI79" s="24"/>
    </row>
    <row r="80" spans="1:35" x14ac:dyDescent="0.3">
      <c r="A80" s="196">
        <v>14</v>
      </c>
      <c r="B80" s="166" t="str">
        <f t="array" ref="B80">IFERROR(INDEX($B$10:$B$34, MATCH(0,IF(ISBLANK($B$10:$B$34),1,COUNTIF($B$66:B79, $B$10:$B$34)), 0)),"")</f>
        <v/>
      </c>
      <c r="C80" s="118"/>
      <c r="D80" s="118"/>
      <c r="E80" s="118"/>
      <c r="F80" s="118"/>
      <c r="G80" s="118"/>
      <c r="H80" s="24"/>
      <c r="I80" s="24"/>
      <c r="J80" s="182"/>
      <c r="K80" s="182"/>
      <c r="L80" s="182"/>
      <c r="M80" s="182"/>
      <c r="N80" s="24"/>
      <c r="O80" s="24"/>
      <c r="P80" s="24"/>
      <c r="Q80" s="24"/>
      <c r="R80" s="24"/>
      <c r="S80" s="24"/>
      <c r="T80" s="24"/>
      <c r="U80" s="24"/>
      <c r="V80" s="191"/>
      <c r="W80" s="24"/>
      <c r="X80" s="24"/>
      <c r="Y80" s="24"/>
      <c r="Z80" s="24"/>
      <c r="AA80" s="24"/>
      <c r="AB80" s="24"/>
      <c r="AC80" s="24"/>
      <c r="AD80" s="24"/>
      <c r="AE80" s="24"/>
      <c r="AF80" s="24"/>
      <c r="AG80" s="24"/>
      <c r="AH80" s="24"/>
      <c r="AI80" s="24"/>
    </row>
    <row r="81" spans="1:35" x14ac:dyDescent="0.3">
      <c r="A81" s="196">
        <v>15</v>
      </c>
      <c r="B81" s="166" t="str">
        <f t="array" ref="B81">IFERROR(INDEX($B$10:$B$34, MATCH(0,IF(ISBLANK($B$10:$B$34),1,COUNTIF($B$66:B80, $B$10:$B$34)), 0)),"")</f>
        <v/>
      </c>
      <c r="C81" s="118"/>
      <c r="D81" s="118"/>
      <c r="E81" s="118"/>
      <c r="F81" s="118"/>
      <c r="G81" s="118"/>
      <c r="H81" s="24"/>
      <c r="I81" s="24"/>
      <c r="J81" s="182"/>
      <c r="K81" s="182"/>
      <c r="L81" s="182"/>
      <c r="M81" s="182"/>
      <c r="N81" s="24"/>
      <c r="O81" s="24"/>
      <c r="P81" s="24"/>
      <c r="Q81" s="24"/>
      <c r="R81" s="24"/>
      <c r="S81" s="24"/>
      <c r="T81" s="24"/>
      <c r="U81" s="24"/>
      <c r="V81" s="191"/>
      <c r="W81" s="24"/>
      <c r="X81" s="24"/>
      <c r="Y81" s="24"/>
      <c r="Z81" s="24"/>
      <c r="AA81" s="24"/>
      <c r="AB81" s="24"/>
      <c r="AC81" s="24"/>
      <c r="AD81" s="24"/>
      <c r="AE81" s="24"/>
      <c r="AF81" s="24"/>
      <c r="AG81" s="24"/>
      <c r="AH81" s="24"/>
      <c r="AI81" s="24"/>
    </row>
    <row r="82" spans="1:35" x14ac:dyDescent="0.3">
      <c r="A82" s="196">
        <v>16</v>
      </c>
      <c r="B82" s="166" t="str">
        <f t="array" ref="B82">IFERROR(INDEX($B$10:$B$34, MATCH(0,IF(ISBLANK($B$10:$B$34),1,COUNTIF($B$66:B81, $B$10:$B$34)), 0)),"")</f>
        <v/>
      </c>
      <c r="C82" s="118"/>
      <c r="D82" s="118"/>
      <c r="E82" s="118"/>
      <c r="F82" s="118"/>
      <c r="G82" s="118"/>
      <c r="H82" s="24"/>
      <c r="I82" s="24"/>
      <c r="J82" s="182"/>
      <c r="K82" s="182"/>
      <c r="L82" s="182"/>
      <c r="M82" s="182"/>
      <c r="N82" s="24"/>
      <c r="O82" s="24"/>
      <c r="P82" s="24"/>
      <c r="Q82" s="24"/>
      <c r="R82" s="24"/>
      <c r="S82" s="24"/>
      <c r="T82" s="24"/>
      <c r="U82" s="24"/>
      <c r="V82" s="191"/>
      <c r="W82" s="24"/>
      <c r="X82" s="24"/>
      <c r="Y82" s="24"/>
      <c r="Z82" s="24"/>
      <c r="AA82" s="24"/>
      <c r="AB82" s="24"/>
      <c r="AC82" s="24"/>
      <c r="AD82" s="24"/>
      <c r="AE82" s="24"/>
      <c r="AF82" s="24"/>
      <c r="AG82" s="24"/>
      <c r="AH82" s="24"/>
      <c r="AI82" s="24"/>
    </row>
    <row r="83" spans="1:35" x14ac:dyDescent="0.3">
      <c r="A83" s="196">
        <v>17</v>
      </c>
      <c r="B83" s="166" t="str">
        <f t="array" ref="B83">IFERROR(INDEX($B$10:$B$34, MATCH(0,IF(ISBLANK($B$10:$B$34),1,COUNTIF($B$66:B82, $B$10:$B$34)), 0)),"")</f>
        <v/>
      </c>
      <c r="C83" s="118"/>
      <c r="D83" s="118"/>
      <c r="E83" s="118"/>
      <c r="F83" s="118"/>
      <c r="G83" s="118"/>
      <c r="H83" s="24"/>
      <c r="I83" s="24"/>
      <c r="J83" s="182"/>
      <c r="K83" s="182"/>
      <c r="L83" s="182"/>
      <c r="M83" s="182"/>
      <c r="N83" s="24"/>
      <c r="O83" s="24"/>
      <c r="P83" s="24"/>
      <c r="Q83" s="24"/>
      <c r="R83" s="24"/>
      <c r="S83" s="24"/>
      <c r="T83" s="24"/>
      <c r="U83" s="24"/>
      <c r="V83" s="191"/>
      <c r="W83" s="24"/>
      <c r="X83" s="24"/>
      <c r="Y83" s="24"/>
      <c r="Z83" s="24"/>
      <c r="AA83" s="24"/>
      <c r="AB83" s="24"/>
      <c r="AC83" s="24"/>
      <c r="AD83" s="24"/>
      <c r="AE83" s="24"/>
      <c r="AF83" s="24"/>
      <c r="AG83" s="24"/>
      <c r="AH83" s="24"/>
      <c r="AI83" s="24"/>
    </row>
    <row r="84" spans="1:35" x14ac:dyDescent="0.3">
      <c r="A84" s="196">
        <v>18</v>
      </c>
      <c r="B84" s="166" t="str">
        <f t="array" ref="B84">IFERROR(INDEX($B$10:$B$34, MATCH(0,IF(ISBLANK($B$10:$B$34),1,COUNTIF($B$66:B83, $B$10:$B$34)), 0)),"")</f>
        <v/>
      </c>
      <c r="C84" s="118"/>
      <c r="D84" s="118"/>
      <c r="E84" s="118"/>
      <c r="F84" s="118"/>
      <c r="G84" s="118"/>
      <c r="H84" s="24"/>
      <c r="I84" s="24"/>
      <c r="J84" s="182"/>
      <c r="K84" s="182"/>
      <c r="L84" s="182"/>
      <c r="M84" s="182"/>
      <c r="N84" s="24"/>
      <c r="O84" s="24"/>
      <c r="P84" s="24"/>
      <c r="Q84" s="24"/>
      <c r="R84" s="24"/>
      <c r="S84" s="24"/>
      <c r="T84" s="24"/>
      <c r="U84" s="24"/>
      <c r="V84" s="191"/>
      <c r="W84" s="24"/>
      <c r="X84" s="24"/>
      <c r="Y84" s="24"/>
      <c r="Z84" s="24"/>
      <c r="AA84" s="24"/>
      <c r="AB84" s="24"/>
      <c r="AC84" s="24"/>
      <c r="AD84" s="24"/>
      <c r="AE84" s="24"/>
      <c r="AF84" s="24"/>
      <c r="AG84" s="24"/>
      <c r="AH84" s="24"/>
      <c r="AI84" s="24"/>
    </row>
    <row r="85" spans="1:35" x14ac:dyDescent="0.3">
      <c r="A85" s="196">
        <v>19</v>
      </c>
      <c r="B85" s="166" t="str">
        <f t="array" ref="B85">IFERROR(INDEX($B$10:$B$34, MATCH(0,IF(ISBLANK($B$10:$B$34),1,COUNTIF($B$66:B84, $B$10:$B$34)), 0)),"")</f>
        <v/>
      </c>
      <c r="C85" s="118"/>
      <c r="D85" s="118"/>
      <c r="E85" s="118"/>
      <c r="F85" s="118"/>
      <c r="G85" s="118"/>
      <c r="H85" s="24"/>
      <c r="I85" s="24"/>
      <c r="J85" s="182"/>
      <c r="K85" s="182"/>
      <c r="L85" s="182"/>
      <c r="M85" s="182"/>
      <c r="N85" s="24"/>
      <c r="O85" s="24"/>
      <c r="P85" s="24"/>
      <c r="Q85" s="24"/>
      <c r="R85" s="24"/>
      <c r="S85" s="24"/>
      <c r="T85" s="24"/>
      <c r="U85" s="24"/>
      <c r="V85" s="191"/>
      <c r="W85" s="24"/>
      <c r="X85" s="24"/>
      <c r="Y85" s="24"/>
      <c r="Z85" s="24"/>
      <c r="AA85" s="24"/>
      <c r="AB85" s="24"/>
      <c r="AC85" s="24"/>
      <c r="AD85" s="24"/>
      <c r="AE85" s="24"/>
      <c r="AF85" s="24"/>
      <c r="AG85" s="24"/>
      <c r="AH85" s="24"/>
      <c r="AI85" s="24"/>
    </row>
    <row r="86" spans="1:35" x14ac:dyDescent="0.3">
      <c r="A86" s="196">
        <v>20</v>
      </c>
      <c r="B86" s="166" t="str">
        <f t="array" ref="B86">IFERROR(INDEX($B$10:$B$34, MATCH(0,IF(ISBLANK($B$10:$B$34),1,COUNTIF($B$66:B85, $B$10:$B$34)), 0)),"")</f>
        <v/>
      </c>
      <c r="C86" s="118"/>
      <c r="D86" s="118"/>
      <c r="E86" s="118"/>
      <c r="F86" s="118"/>
      <c r="G86" s="118"/>
      <c r="H86" s="24"/>
      <c r="I86" s="24"/>
      <c r="J86" s="182"/>
      <c r="K86" s="182"/>
      <c r="L86" s="182"/>
      <c r="M86" s="182"/>
      <c r="N86" s="24"/>
      <c r="O86" s="24"/>
      <c r="P86" s="24"/>
      <c r="Q86" s="24"/>
      <c r="R86" s="24"/>
      <c r="S86" s="24"/>
      <c r="T86" s="24"/>
      <c r="U86" s="24"/>
      <c r="V86" s="191"/>
      <c r="W86" s="24"/>
      <c r="X86" s="24"/>
      <c r="Y86" s="24"/>
      <c r="Z86" s="24"/>
      <c r="AA86" s="24"/>
      <c r="AB86" s="24"/>
      <c r="AC86" s="24"/>
      <c r="AD86" s="24"/>
      <c r="AE86" s="24"/>
      <c r="AF86" s="24"/>
      <c r="AG86" s="24"/>
      <c r="AH86" s="24"/>
      <c r="AI86" s="24"/>
    </row>
    <row r="87" spans="1:35" x14ac:dyDescent="0.3">
      <c r="A87" s="196">
        <v>21</v>
      </c>
      <c r="B87" s="166" t="str">
        <f t="array" ref="B87">IFERROR(INDEX($B$10:$B$34, MATCH(0,IF(ISBLANK($B$10:$B$34),1,COUNTIF($B$66:B86, $B$10:$B$34)), 0)),"")</f>
        <v/>
      </c>
      <c r="C87" s="118"/>
      <c r="D87" s="118"/>
      <c r="E87" s="118"/>
      <c r="F87" s="118"/>
      <c r="G87" s="118"/>
      <c r="H87" s="24"/>
      <c r="I87" s="24"/>
      <c r="J87" s="182"/>
      <c r="K87" s="182"/>
      <c r="L87" s="182"/>
      <c r="M87" s="182"/>
      <c r="N87" s="24"/>
      <c r="O87" s="24"/>
      <c r="P87" s="24"/>
      <c r="Q87" s="24"/>
      <c r="R87" s="24"/>
      <c r="S87" s="24"/>
      <c r="T87" s="24"/>
      <c r="U87" s="24"/>
      <c r="V87" s="191"/>
      <c r="W87" s="24"/>
      <c r="X87" s="24"/>
      <c r="Y87" s="24"/>
      <c r="Z87" s="24"/>
      <c r="AA87" s="24"/>
      <c r="AB87" s="24"/>
      <c r="AC87" s="24"/>
      <c r="AD87" s="24"/>
      <c r="AE87" s="24"/>
      <c r="AF87" s="24"/>
      <c r="AG87" s="24"/>
      <c r="AH87" s="24"/>
      <c r="AI87" s="24"/>
    </row>
    <row r="88" spans="1:35" x14ac:dyDescent="0.3">
      <c r="A88" s="196">
        <v>22</v>
      </c>
      <c r="B88" s="166" t="str">
        <f t="array" ref="B88">IFERROR(INDEX($B$10:$B$34, MATCH(0,IF(ISBLANK($B$10:$B$34),1,COUNTIF($B$66:B87, $B$10:$B$34)), 0)),"")</f>
        <v/>
      </c>
      <c r="C88" s="118"/>
      <c r="D88" s="118"/>
      <c r="E88" s="118"/>
      <c r="F88" s="118"/>
      <c r="G88" s="118"/>
      <c r="H88" s="24"/>
      <c r="I88" s="24"/>
      <c r="J88" s="182"/>
      <c r="K88" s="182"/>
      <c r="L88" s="182"/>
      <c r="M88" s="182"/>
      <c r="N88" s="24"/>
      <c r="O88" s="24"/>
      <c r="P88" s="24"/>
      <c r="Q88" s="24"/>
      <c r="R88" s="24"/>
      <c r="S88" s="24"/>
      <c r="T88" s="24"/>
      <c r="U88" s="24"/>
      <c r="V88" s="191"/>
      <c r="W88" s="24"/>
      <c r="X88" s="24"/>
      <c r="Y88" s="24"/>
      <c r="Z88" s="24"/>
      <c r="AA88" s="24"/>
      <c r="AB88" s="24"/>
      <c r="AC88" s="24"/>
      <c r="AD88" s="24"/>
      <c r="AE88" s="24"/>
      <c r="AF88" s="24"/>
      <c r="AG88" s="24"/>
      <c r="AH88" s="24"/>
      <c r="AI88" s="24"/>
    </row>
    <row r="89" spans="1:35" x14ac:dyDescent="0.3">
      <c r="A89" s="196">
        <v>23</v>
      </c>
      <c r="B89" s="166" t="str">
        <f t="array" ref="B89">IFERROR(INDEX($B$10:$B$34, MATCH(0,IF(ISBLANK($B$10:$B$34),1,COUNTIF($B$66:B88, $B$10:$B$34)), 0)),"")</f>
        <v/>
      </c>
      <c r="C89" s="118"/>
      <c r="D89" s="118"/>
      <c r="E89" s="118"/>
      <c r="F89" s="118"/>
      <c r="G89" s="118"/>
      <c r="H89" s="24"/>
      <c r="I89" s="24"/>
      <c r="J89" s="182"/>
      <c r="K89" s="182"/>
      <c r="L89" s="182"/>
      <c r="M89" s="182"/>
      <c r="N89" s="24"/>
      <c r="O89" s="24"/>
      <c r="P89" s="24"/>
      <c r="Q89" s="24"/>
      <c r="R89" s="24"/>
      <c r="S89" s="24"/>
      <c r="T89" s="24"/>
      <c r="U89" s="24"/>
      <c r="V89" s="191"/>
      <c r="W89" s="24"/>
      <c r="X89" s="24"/>
      <c r="Y89" s="24"/>
      <c r="Z89" s="24"/>
      <c r="AA89" s="24"/>
      <c r="AB89" s="24"/>
      <c r="AC89" s="24"/>
      <c r="AD89" s="24"/>
      <c r="AE89" s="24"/>
      <c r="AF89" s="24"/>
      <c r="AG89" s="24"/>
      <c r="AH89" s="24"/>
      <c r="AI89" s="24"/>
    </row>
    <row r="90" spans="1:35" x14ac:dyDescent="0.3">
      <c r="A90" s="196">
        <v>24</v>
      </c>
      <c r="B90" s="166" t="str">
        <f t="array" ref="B90">IFERROR(INDEX($B$10:$B$34, MATCH(0,IF(ISBLANK($B$10:$B$34),1,COUNTIF($B$66:B89, $B$10:$B$34)), 0)),"")</f>
        <v/>
      </c>
      <c r="C90" s="118"/>
      <c r="D90" s="118"/>
      <c r="E90" s="118"/>
      <c r="F90" s="118"/>
      <c r="G90" s="118"/>
      <c r="H90" s="24"/>
      <c r="I90" s="24"/>
      <c r="J90" s="182"/>
      <c r="K90" s="182"/>
      <c r="L90" s="182"/>
      <c r="M90" s="182"/>
      <c r="N90" s="24"/>
      <c r="O90" s="24"/>
      <c r="P90" s="24"/>
      <c r="Q90" s="24"/>
      <c r="R90" s="24"/>
      <c r="S90" s="24"/>
      <c r="T90" s="24"/>
      <c r="U90" s="24"/>
      <c r="V90" s="191"/>
      <c r="W90" s="24"/>
      <c r="X90" s="24"/>
      <c r="Y90" s="24"/>
      <c r="Z90" s="24"/>
      <c r="AA90" s="24"/>
      <c r="AB90" s="24"/>
      <c r="AC90" s="24"/>
      <c r="AD90" s="24"/>
      <c r="AE90" s="24"/>
      <c r="AF90" s="24"/>
      <c r="AG90" s="24"/>
      <c r="AH90" s="24"/>
      <c r="AI90" s="24"/>
    </row>
    <row r="91" spans="1:35" x14ac:dyDescent="0.3">
      <c r="A91" s="196">
        <v>25</v>
      </c>
      <c r="B91" s="166" t="str">
        <f t="array" ref="B91">IFERROR(INDEX($B$10:$B$34, MATCH(0,IF(ISBLANK($B$10:$B$34),1,COUNTIF($B$66:B90, $B$10:$B$34)), 0)),"")</f>
        <v/>
      </c>
      <c r="C91" s="118"/>
      <c r="D91" s="118"/>
      <c r="E91" s="118"/>
      <c r="F91" s="118"/>
      <c r="G91" s="118"/>
      <c r="H91" s="24"/>
      <c r="I91" s="24"/>
      <c r="J91" s="182"/>
      <c r="K91" s="182"/>
      <c r="L91" s="182"/>
      <c r="M91" s="182"/>
      <c r="N91" s="24"/>
      <c r="O91" s="24"/>
      <c r="P91" s="24"/>
      <c r="Q91" s="24"/>
      <c r="R91" s="24"/>
      <c r="S91" s="24"/>
      <c r="T91" s="24"/>
      <c r="U91" s="24"/>
      <c r="V91" s="191"/>
      <c r="W91" s="24"/>
      <c r="X91" s="24"/>
      <c r="Y91" s="24"/>
      <c r="Z91" s="24"/>
      <c r="AA91" s="24"/>
      <c r="AB91" s="24"/>
      <c r="AC91" s="24"/>
      <c r="AD91" s="24"/>
      <c r="AE91" s="24"/>
      <c r="AF91" s="24"/>
      <c r="AG91" s="24"/>
      <c r="AH91" s="24"/>
      <c r="AI91" s="24"/>
    </row>
    <row r="92" spans="1:35" x14ac:dyDescent="0.3">
      <c r="B92" s="3"/>
    </row>
    <row r="93" spans="1:35" x14ac:dyDescent="0.3">
      <c r="B93" s="3" t="s">
        <v>4415</v>
      </c>
    </row>
    <row r="94" spans="1:35" ht="99" customHeight="1" x14ac:dyDescent="0.3">
      <c r="B94" s="220" t="s">
        <v>234</v>
      </c>
      <c r="C94" s="220" t="s">
        <v>233</v>
      </c>
      <c r="D94" s="222" t="s">
        <v>4632</v>
      </c>
      <c r="E94" s="223" t="s">
        <v>4403</v>
      </c>
    </row>
    <row r="95" spans="1:35" x14ac:dyDescent="0.3">
      <c r="A95" s="196">
        <v>1</v>
      </c>
      <c r="B95" s="24"/>
      <c r="C95" s="24"/>
      <c r="D95" s="191"/>
      <c r="E95" s="300"/>
    </row>
    <row r="96" spans="1:35" x14ac:dyDescent="0.3">
      <c r="A96" s="196">
        <v>2</v>
      </c>
      <c r="B96" s="24"/>
      <c r="C96" s="24"/>
      <c r="D96" s="191"/>
      <c r="E96" s="300"/>
    </row>
    <row r="97" spans="1:5" x14ac:dyDescent="0.3">
      <c r="A97" s="196">
        <v>3</v>
      </c>
      <c r="B97" s="24"/>
      <c r="C97" s="24"/>
      <c r="D97" s="191"/>
      <c r="E97" s="300"/>
    </row>
    <row r="98" spans="1:5" x14ac:dyDescent="0.3">
      <c r="A98" s="196">
        <v>4</v>
      </c>
      <c r="B98" s="24"/>
      <c r="C98" s="24"/>
      <c r="D98" s="191"/>
      <c r="E98" s="300"/>
    </row>
    <row r="99" spans="1:5" x14ac:dyDescent="0.3">
      <c r="A99" s="196">
        <v>5</v>
      </c>
      <c r="B99" s="24"/>
      <c r="C99" s="24"/>
      <c r="D99" s="191"/>
      <c r="E99" s="300"/>
    </row>
    <row r="100" spans="1:5" x14ac:dyDescent="0.3">
      <c r="A100" s="196">
        <v>6</v>
      </c>
      <c r="B100" s="24"/>
      <c r="C100" s="24"/>
      <c r="D100" s="191"/>
      <c r="E100" s="300"/>
    </row>
    <row r="101" spans="1:5" x14ac:dyDescent="0.3">
      <c r="A101" s="196">
        <v>7</v>
      </c>
      <c r="B101" s="24"/>
      <c r="C101" s="24"/>
      <c r="D101" s="191"/>
      <c r="E101" s="300"/>
    </row>
    <row r="102" spans="1:5" x14ac:dyDescent="0.3">
      <c r="A102" s="196">
        <v>8</v>
      </c>
      <c r="B102" s="24"/>
      <c r="C102" s="24"/>
      <c r="D102" s="191"/>
      <c r="E102" s="300"/>
    </row>
    <row r="103" spans="1:5" x14ac:dyDescent="0.3">
      <c r="A103" s="196">
        <v>9</v>
      </c>
      <c r="B103" s="24"/>
      <c r="C103" s="24"/>
      <c r="D103" s="191"/>
      <c r="E103" s="300"/>
    </row>
    <row r="104" spans="1:5" x14ac:dyDescent="0.3">
      <c r="A104" s="196">
        <v>10</v>
      </c>
      <c r="B104" s="24"/>
      <c r="C104" s="24"/>
      <c r="D104" s="191"/>
      <c r="E104" s="300"/>
    </row>
    <row r="105" spans="1:5" x14ac:dyDescent="0.3">
      <c r="A105" s="196">
        <v>11</v>
      </c>
      <c r="B105" s="24"/>
      <c r="C105" s="24"/>
      <c r="D105" s="191"/>
      <c r="E105" s="300"/>
    </row>
    <row r="106" spans="1:5" x14ac:dyDescent="0.3">
      <c r="A106" s="196">
        <v>12</v>
      </c>
      <c r="B106" s="24"/>
      <c r="C106" s="24"/>
      <c r="D106" s="191"/>
      <c r="E106" s="300"/>
    </row>
    <row r="107" spans="1:5" x14ac:dyDescent="0.3">
      <c r="A107" s="196">
        <v>13</v>
      </c>
      <c r="B107" s="24"/>
      <c r="C107" s="24"/>
      <c r="D107" s="191"/>
      <c r="E107" s="300"/>
    </row>
    <row r="108" spans="1:5" x14ac:dyDescent="0.3">
      <c r="A108" s="196">
        <v>14</v>
      </c>
      <c r="B108" s="24"/>
      <c r="C108" s="24"/>
      <c r="D108" s="191"/>
      <c r="E108" s="300"/>
    </row>
    <row r="109" spans="1:5" x14ac:dyDescent="0.3">
      <c r="A109" s="196">
        <v>15</v>
      </c>
      <c r="B109" s="24"/>
      <c r="C109" s="24"/>
      <c r="D109" s="191"/>
      <c r="E109" s="300"/>
    </row>
    <row r="110" spans="1:5" x14ac:dyDescent="0.3">
      <c r="A110" s="196">
        <v>16</v>
      </c>
      <c r="B110" s="24"/>
      <c r="C110" s="24"/>
      <c r="D110" s="191"/>
      <c r="E110" s="300"/>
    </row>
    <row r="111" spans="1:5" x14ac:dyDescent="0.3">
      <c r="A111" s="196">
        <v>17</v>
      </c>
      <c r="B111" s="24"/>
      <c r="C111" s="24"/>
      <c r="D111" s="191"/>
      <c r="E111" s="300"/>
    </row>
    <row r="112" spans="1:5" x14ac:dyDescent="0.3">
      <c r="A112" s="196">
        <v>18</v>
      </c>
      <c r="B112" s="24"/>
      <c r="C112" s="24"/>
      <c r="D112" s="191"/>
      <c r="E112" s="300"/>
    </row>
    <row r="113" spans="1:7" x14ac:dyDescent="0.3">
      <c r="A113" s="196">
        <v>19</v>
      </c>
      <c r="B113" s="24"/>
      <c r="C113" s="24"/>
      <c r="D113" s="191"/>
      <c r="E113" s="300"/>
    </row>
    <row r="114" spans="1:7" x14ac:dyDescent="0.3">
      <c r="A114" s="196">
        <v>20</v>
      </c>
      <c r="B114" s="24"/>
      <c r="C114" s="24"/>
      <c r="D114" s="191"/>
      <c r="E114" s="300"/>
    </row>
    <row r="115" spans="1:7" x14ac:dyDescent="0.3">
      <c r="A115" s="196">
        <v>21</v>
      </c>
      <c r="B115" s="24"/>
      <c r="C115" s="24"/>
      <c r="D115" s="191"/>
      <c r="E115" s="300"/>
    </row>
    <row r="116" spans="1:7" x14ac:dyDescent="0.3">
      <c r="A116" s="196">
        <v>22</v>
      </c>
      <c r="B116" s="24"/>
      <c r="C116" s="24"/>
      <c r="D116" s="191"/>
      <c r="E116" s="300"/>
    </row>
    <row r="117" spans="1:7" x14ac:dyDescent="0.3">
      <c r="A117" s="196">
        <v>23</v>
      </c>
      <c r="B117" s="24"/>
      <c r="C117" s="24"/>
      <c r="D117" s="191"/>
      <c r="E117" s="300"/>
    </row>
    <row r="118" spans="1:7" x14ac:dyDescent="0.3">
      <c r="A118" s="196">
        <v>24</v>
      </c>
      <c r="B118" s="24"/>
      <c r="C118" s="24"/>
      <c r="D118" s="191"/>
      <c r="E118" s="300"/>
    </row>
    <row r="119" spans="1:7" x14ac:dyDescent="0.3">
      <c r="A119" s="196">
        <v>25</v>
      </c>
      <c r="B119" s="24"/>
      <c r="C119" s="24"/>
      <c r="D119" s="191"/>
      <c r="E119" s="300"/>
    </row>
    <row r="121" spans="1:7" x14ac:dyDescent="0.3">
      <c r="B121" s="3" t="s">
        <v>4766</v>
      </c>
    </row>
    <row r="122" spans="1:7" ht="60" customHeight="1" x14ac:dyDescent="0.3">
      <c r="B122" s="223" t="s">
        <v>234</v>
      </c>
      <c r="C122" s="223" t="s">
        <v>4873</v>
      </c>
      <c r="D122" s="223" t="s">
        <v>4874</v>
      </c>
      <c r="E122" s="223" t="s">
        <v>4875</v>
      </c>
      <c r="F122" s="223" t="s">
        <v>4876</v>
      </c>
      <c r="G122" s="223" t="s">
        <v>4877</v>
      </c>
    </row>
    <row r="123" spans="1:7" x14ac:dyDescent="0.3">
      <c r="A123" s="196">
        <v>1</v>
      </c>
      <c r="B123" s="24"/>
      <c r="C123" s="191"/>
      <c r="D123" s="116"/>
      <c r="E123" s="24"/>
      <c r="F123" s="118"/>
      <c r="G123" s="24"/>
    </row>
    <row r="124" spans="1:7" x14ac:dyDescent="0.3">
      <c r="A124" s="196">
        <v>2</v>
      </c>
      <c r="B124" s="24"/>
      <c r="C124" s="191"/>
      <c r="D124" s="116"/>
      <c r="E124" s="24"/>
      <c r="F124" s="118"/>
      <c r="G124" s="24"/>
    </row>
    <row r="125" spans="1:7" x14ac:dyDescent="0.3">
      <c r="A125" s="196">
        <v>3</v>
      </c>
      <c r="B125" s="24"/>
      <c r="C125" s="191"/>
      <c r="D125" s="116"/>
      <c r="E125" s="24"/>
      <c r="F125" s="118"/>
      <c r="G125" s="24"/>
    </row>
    <row r="126" spans="1:7" x14ac:dyDescent="0.3">
      <c r="A126" s="196">
        <v>4</v>
      </c>
      <c r="B126" s="24"/>
      <c r="C126" s="191"/>
      <c r="D126" s="116"/>
      <c r="E126" s="24"/>
      <c r="F126" s="118"/>
      <c r="G126" s="24"/>
    </row>
    <row r="127" spans="1:7" x14ac:dyDescent="0.3">
      <c r="A127" s="196">
        <v>5</v>
      </c>
      <c r="B127" s="24"/>
      <c r="C127" s="191"/>
      <c r="D127" s="116"/>
      <c r="E127" s="24"/>
      <c r="F127" s="118"/>
      <c r="G127" s="24"/>
    </row>
    <row r="128" spans="1:7" x14ac:dyDescent="0.3">
      <c r="A128" s="196">
        <v>6</v>
      </c>
      <c r="B128" s="24"/>
      <c r="C128" s="191"/>
      <c r="D128" s="116"/>
      <c r="E128" s="24"/>
      <c r="F128" s="118"/>
      <c r="G128" s="24"/>
    </row>
    <row r="129" spans="1:7" x14ac:dyDescent="0.3">
      <c r="A129" s="196">
        <v>7</v>
      </c>
      <c r="B129" s="24"/>
      <c r="C129" s="191"/>
      <c r="D129" s="116"/>
      <c r="E129" s="24"/>
      <c r="F129" s="118"/>
      <c r="G129" s="24"/>
    </row>
    <row r="130" spans="1:7" x14ac:dyDescent="0.3">
      <c r="A130" s="196">
        <v>8</v>
      </c>
      <c r="B130" s="24"/>
      <c r="C130" s="191"/>
      <c r="D130" s="116"/>
      <c r="E130" s="24"/>
      <c r="F130" s="118"/>
      <c r="G130" s="24"/>
    </row>
    <row r="131" spans="1:7" x14ac:dyDescent="0.3">
      <c r="A131" s="196">
        <v>9</v>
      </c>
      <c r="B131" s="24"/>
      <c r="C131" s="191"/>
      <c r="D131" s="116"/>
      <c r="E131" s="24"/>
      <c r="F131" s="118"/>
      <c r="G131" s="24"/>
    </row>
    <row r="132" spans="1:7" x14ac:dyDescent="0.3">
      <c r="A132" s="196">
        <v>10</v>
      </c>
      <c r="B132" s="24"/>
      <c r="C132" s="191"/>
      <c r="D132" s="116"/>
      <c r="E132" s="24"/>
      <c r="F132" s="118"/>
      <c r="G132" s="24"/>
    </row>
    <row r="133" spans="1:7" x14ac:dyDescent="0.3">
      <c r="A133" s="196">
        <v>11</v>
      </c>
      <c r="B133" s="24"/>
      <c r="C133" s="191"/>
      <c r="D133" s="116"/>
      <c r="E133" s="24"/>
      <c r="F133" s="118"/>
      <c r="G133" s="24"/>
    </row>
    <row r="134" spans="1:7" x14ac:dyDescent="0.3">
      <c r="A134" s="196">
        <v>12</v>
      </c>
      <c r="B134" s="24"/>
      <c r="C134" s="191"/>
      <c r="D134" s="116"/>
      <c r="E134" s="24"/>
      <c r="F134" s="118"/>
      <c r="G134" s="24"/>
    </row>
    <row r="135" spans="1:7" x14ac:dyDescent="0.3">
      <c r="A135" s="196">
        <v>13</v>
      </c>
      <c r="B135" s="24"/>
      <c r="C135" s="191"/>
      <c r="D135" s="116"/>
      <c r="E135" s="24"/>
      <c r="F135" s="118"/>
      <c r="G135" s="24"/>
    </row>
    <row r="136" spans="1:7" x14ac:dyDescent="0.3">
      <c r="A136" s="196">
        <v>14</v>
      </c>
      <c r="B136" s="24"/>
      <c r="C136" s="191"/>
      <c r="D136" s="116"/>
      <c r="E136" s="24"/>
      <c r="F136" s="118"/>
      <c r="G136" s="24"/>
    </row>
    <row r="137" spans="1:7" x14ac:dyDescent="0.3">
      <c r="A137" s="196">
        <v>15</v>
      </c>
      <c r="B137" s="24"/>
      <c r="C137" s="191"/>
      <c r="D137" s="116"/>
      <c r="E137" s="24"/>
      <c r="F137" s="118"/>
      <c r="G137" s="24"/>
    </row>
    <row r="138" spans="1:7" x14ac:dyDescent="0.3">
      <c r="A138" s="196">
        <v>16</v>
      </c>
      <c r="B138" s="24"/>
      <c r="C138" s="191"/>
      <c r="D138" s="116"/>
      <c r="E138" s="24"/>
      <c r="F138" s="118"/>
      <c r="G138" s="24"/>
    </row>
    <row r="139" spans="1:7" x14ac:dyDescent="0.3">
      <c r="A139" s="196">
        <v>17</v>
      </c>
      <c r="B139" s="24"/>
      <c r="C139" s="191"/>
      <c r="D139" s="116"/>
      <c r="E139" s="24"/>
      <c r="F139" s="118"/>
      <c r="G139" s="24"/>
    </row>
    <row r="140" spans="1:7" x14ac:dyDescent="0.3">
      <c r="A140" s="196">
        <v>18</v>
      </c>
      <c r="B140" s="24"/>
      <c r="C140" s="191"/>
      <c r="D140" s="116"/>
      <c r="E140" s="24"/>
      <c r="F140" s="118"/>
      <c r="G140" s="24"/>
    </row>
    <row r="141" spans="1:7" x14ac:dyDescent="0.3">
      <c r="A141" s="196">
        <v>19</v>
      </c>
      <c r="B141" s="24"/>
      <c r="C141" s="191"/>
      <c r="D141" s="116"/>
      <c r="E141" s="24"/>
      <c r="F141" s="118"/>
      <c r="G141" s="24"/>
    </row>
    <row r="142" spans="1:7" x14ac:dyDescent="0.3">
      <c r="A142" s="196">
        <v>20</v>
      </c>
      <c r="B142" s="24"/>
      <c r="C142" s="191"/>
      <c r="D142" s="116"/>
      <c r="E142" s="24"/>
      <c r="F142" s="118"/>
      <c r="G142" s="24"/>
    </row>
    <row r="143" spans="1:7" x14ac:dyDescent="0.3">
      <c r="A143" s="196">
        <v>21</v>
      </c>
      <c r="B143" s="24"/>
      <c r="C143" s="191"/>
      <c r="D143" s="116"/>
      <c r="E143" s="24"/>
      <c r="F143" s="118"/>
      <c r="G143" s="24"/>
    </row>
    <row r="144" spans="1:7" x14ac:dyDescent="0.3">
      <c r="A144" s="196">
        <v>22</v>
      </c>
      <c r="B144" s="24"/>
      <c r="C144" s="191"/>
      <c r="D144" s="116"/>
      <c r="E144" s="24"/>
      <c r="F144" s="118"/>
      <c r="G144" s="24"/>
    </row>
    <row r="145" spans="1:7" x14ac:dyDescent="0.3">
      <c r="A145" s="196">
        <v>23</v>
      </c>
      <c r="B145" s="24"/>
      <c r="C145" s="191"/>
      <c r="D145" s="116"/>
      <c r="E145" s="24"/>
      <c r="F145" s="118"/>
      <c r="G145" s="24"/>
    </row>
    <row r="146" spans="1:7" x14ac:dyDescent="0.3">
      <c r="A146" s="196">
        <v>24</v>
      </c>
      <c r="B146" s="24"/>
      <c r="C146" s="191"/>
      <c r="D146" s="116"/>
      <c r="E146" s="24"/>
      <c r="F146" s="118"/>
      <c r="G146" s="24"/>
    </row>
    <row r="147" spans="1:7" x14ac:dyDescent="0.3">
      <c r="A147" s="196">
        <v>25</v>
      </c>
      <c r="B147" s="24"/>
      <c r="C147" s="191"/>
      <c r="D147" s="116"/>
      <c r="E147" s="24"/>
      <c r="F147" s="118"/>
      <c r="G147" s="24"/>
    </row>
  </sheetData>
  <mergeCells count="24">
    <mergeCell ref="I8:I9"/>
    <mergeCell ref="B37:B38"/>
    <mergeCell ref="E37:E38"/>
    <mergeCell ref="F37:F38"/>
    <mergeCell ref="B8:B9"/>
    <mergeCell ref="G8:G9"/>
    <mergeCell ref="C37:C38"/>
    <mergeCell ref="D37:D38"/>
    <mergeCell ref="C8:C9"/>
    <mergeCell ref="D8:D9"/>
    <mergeCell ref="E8:E9"/>
    <mergeCell ref="F8:F9"/>
    <mergeCell ref="H8:H9"/>
    <mergeCell ref="I37:I38"/>
    <mergeCell ref="G37:G38"/>
    <mergeCell ref="H37:H38"/>
    <mergeCell ref="J37:K37"/>
    <mergeCell ref="AH65:AI65"/>
    <mergeCell ref="L8:L9"/>
    <mergeCell ref="O8:Y8"/>
    <mergeCell ref="N8:N9"/>
    <mergeCell ref="M8:M9"/>
    <mergeCell ref="J8:J9"/>
    <mergeCell ref="K8:K9"/>
  </mergeCells>
  <conditionalFormatting sqref="D10:D34">
    <cfRule type="expression" dxfId="34" priority="24">
      <formula>NOT($C10="other (specify)")</formula>
    </cfRule>
  </conditionalFormatting>
  <conditionalFormatting sqref="H10:K34">
    <cfRule type="expression" dxfId="33" priority="23">
      <formula>$G10="Yes"</formula>
    </cfRule>
  </conditionalFormatting>
  <conditionalFormatting sqref="O10:W34">
    <cfRule type="expression" dxfId="32" priority="22">
      <formula>$N10="Yes"</formula>
    </cfRule>
  </conditionalFormatting>
  <conditionalFormatting sqref="X10:Y34">
    <cfRule type="expression" dxfId="31" priority="21">
      <formula>$W10="Yes"</formula>
    </cfRule>
  </conditionalFormatting>
  <conditionalFormatting sqref="G123:G147">
    <cfRule type="expression" dxfId="30" priority="16">
      <formula>NOT(LEFT($F123,5)="Other")</formula>
    </cfRule>
  </conditionalFormatting>
  <conditionalFormatting sqref="F10:F34">
    <cfRule type="expression" dxfId="29" priority="15">
      <formula>NOT($E10="other (specify)")</formula>
    </cfRule>
  </conditionalFormatting>
  <conditionalFormatting sqref="AA10:AA34">
    <cfRule type="expression" dxfId="28" priority="14">
      <formula>NOT($Z10="Yes")</formula>
    </cfRule>
  </conditionalFormatting>
  <conditionalFormatting sqref="B39:K63">
    <cfRule type="expression" dxfId="27" priority="12">
      <formula>ISNA(INDEX($AE$10:$AE$34,MATCH("Yes",$AE$10:$AE$34,0)))</formula>
    </cfRule>
  </conditionalFormatting>
  <conditionalFormatting sqref="AB10:AE34">
    <cfRule type="expression" dxfId="26" priority="11">
      <formula>$Z10="No"</formula>
    </cfRule>
  </conditionalFormatting>
  <conditionalFormatting sqref="J39:J63">
    <cfRule type="expression" dxfId="25" priority="128">
      <formula>$F39="As found"</formula>
    </cfRule>
  </conditionalFormatting>
  <conditionalFormatting sqref="K39:K63">
    <cfRule type="expression" dxfId="24" priority="129">
      <formula>$F39="Continuous"</formula>
    </cfRule>
  </conditionalFormatting>
  <conditionalFormatting sqref="D67:D91">
    <cfRule type="expression" dxfId="23" priority="10">
      <formula>LEFT($C67,8)&lt;&gt;"Compress"</formula>
    </cfRule>
  </conditionalFormatting>
  <conditionalFormatting sqref="J67:M91">
    <cfRule type="expression" dxfId="22" priority="9">
      <formula>$I67="Yes"</formula>
    </cfRule>
  </conditionalFormatting>
  <conditionalFormatting sqref="O67:O91">
    <cfRule type="expression" dxfId="21" priority="8">
      <formula>NOT(N67="other (specify)")</formula>
    </cfRule>
  </conditionalFormatting>
  <conditionalFormatting sqref="Q67:Q91">
    <cfRule type="expression" dxfId="20" priority="7">
      <formula>NOT(P67="other (specify)")</formula>
    </cfRule>
  </conditionalFormatting>
  <conditionalFormatting sqref="R67:R91">
    <cfRule type="expression" dxfId="19" priority="6">
      <formula>LEFT($C67,8)&lt;&gt;"Compress"</formula>
    </cfRule>
  </conditionalFormatting>
  <conditionalFormatting sqref="S67:S91">
    <cfRule type="expression" dxfId="18" priority="5">
      <formula>NOT(R67="other (specify)")</formula>
    </cfRule>
  </conditionalFormatting>
  <conditionalFormatting sqref="U67:AI91">
    <cfRule type="expression" dxfId="17" priority="4">
      <formula>$T67&lt;&gt;"Yes"</formula>
    </cfRule>
  </conditionalFormatting>
  <conditionalFormatting sqref="B10:AE34 B39:K63 B67:AI91 B95:E119 B123:G147">
    <cfRule type="expression" dxfId="16" priority="3">
      <formula>AND(AND(NOT(ISBLANK($C$3)),$C$3=0),AND(NOT(ISBLANK($C$4)),$C$4=0),AND(NOT(ISBLANK($C$5)),$C$5=0))</formula>
    </cfRule>
  </conditionalFormatting>
  <conditionalFormatting sqref="B95:E119">
    <cfRule type="expression" dxfId="15" priority="2">
      <formula>$AM$14&lt;1</formula>
    </cfRule>
  </conditionalFormatting>
  <conditionalFormatting sqref="B123:G147">
    <cfRule type="expression" dxfId="14" priority="1">
      <formula>$AM$17&lt;1</formula>
    </cfRule>
  </conditionalFormatting>
  <dataValidations xWindow="1070" yWindow="667" count="57">
    <dataValidation type="decimal" operator="greaterThanOrEqual" allowBlank="1" showInputMessage="1" showErrorMessage="1" errorTitle="Power" error="Input must be a numeric value greater than or equal to 0." sqref="M10:M34">
      <formula1>0</formula1>
    </dataValidation>
    <dataValidation type="decimal" operator="greaterThanOrEqual" allowBlank="1" showInputMessage="1" showErrorMessage="1" errorTitle="Continuous Emiss Rate (MMscf/yr)" error="This input value must be a numeric value greater than or equal to 0. " sqref="K39:K63">
      <formula1>0</formula1>
    </dataValidation>
    <dataValidation type="whole" operator="greaterThanOrEqual" allowBlank="1" showInputMessage="1" showErrorMessage="1" errorTitle="Input" error="Please provide an integer greater than or equal to 0" sqref="C95:C119">
      <formula1>0</formula1>
    </dataValidation>
    <dataValidation type="list" allowBlank="1" showInputMessage="1" showErrorMessage="1" promptTitle="Other control/recovery used" prompt="Indicator whether an other control/recovery was used (Yes/No)" sqref="W10:W34">
      <formula1>YN</formula1>
    </dataValidation>
    <dataValidation type="list" allowBlank="1" showInputMessage="1" showErrorMessage="1" promptTitle="Isolation valve leakage" prompt="Indicate whether an isolation valve leakeage occured (Yes/No)" sqref="U10:U34">
      <formula1>YN</formula1>
    </dataValidation>
    <dataValidation type="list" allowBlank="1" showInputMessage="1" showErrorMessage="1" promptTitle="Blowdown vent" prompt="Indicate whether a blowdown vent was used (Yes/No)" sqref="S10:S34">
      <formula1>YN</formula1>
    </dataValidation>
    <dataValidation type="list" allowBlank="1" showInputMessage="1" showErrorMessage="1" promptTitle="Rod packing vent" prompt="Indicate whether a rod packing vent was used (Yes/No)" sqref="Q10:Q34">
      <formula1>YN</formula1>
    </dataValidation>
    <dataValidation type="list" allowBlank="1" showInputMessage="1" showErrorMessage="1" promptTitle="Wet seal degassing vent" prompt="Indicate whether a wet seal degassing vent was used (Yes/No)" sqref="O10:O34">
      <formula1>YN</formula1>
    </dataValidation>
    <dataValidation type="list" allowBlank="1" showInputMessage="1" showErrorMessage="1" promptTitle="40 CFR part 60 subpart KKK" prompt="Indicate whether the well site must comply with 40 CFR part 60 subpart KKK? regulations (Yes/No)" sqref="K10:K34">
      <formula1>YN</formula1>
    </dataValidation>
    <dataValidation type="list" allowBlank="1" showInputMessage="1" showErrorMessage="1" promptTitle="40 CFR part 60 subpart OOOOa" prompt="Indicate whether the well site must comply with 40 CFR part 60 subpart OOOOa regulations (Yes/No)" sqref="J10:J34">
      <formula1>YN</formula1>
    </dataValidation>
    <dataValidation type="list" allowBlank="1" showInputMessage="1" showErrorMessage="1" promptTitle="40 CFR part 60 subpart OOOO" prompt="Indicate whether the well site must comply with 40 CFR part 60 subpart OOOO regulations (Yes/No)" sqref="I10:I34">
      <formula1>YN</formula1>
    </dataValidation>
    <dataValidation type="list" allowBlank="1" showInputMessage="1" showErrorMessage="1" promptTitle="State/Local Regulations" prompt="Indicate whether the well site must comply with state/local environmental regulations (Yes/No)" sqref="H10:H34">
      <formula1>YN</formula1>
    </dataValidation>
    <dataValidation type="list" allowBlank="1" showInputMessage="1" showErrorMessage="1" promptTitle="Current Regulations Applicable?" prompt="Indicate whether there were any current environmental regulations applicable to which the well site must comply (Yes/No)" sqref="G10:G34">
      <formula1>YN</formula1>
    </dataValidation>
    <dataValidation type="list" allowBlank="1" showInputMessage="1" showErrorMessage="1" sqref="F123:F147">
      <formula1>CompRodReplac</formula1>
    </dataValidation>
    <dataValidation type="list" allowBlank="1" showInputMessage="1" showErrorMessage="1" sqref="H39:H63">
      <formula1>CompMeasLoc</formula1>
    </dataValidation>
    <dataValidation type="list" allowBlank="1" showInputMessage="1" showErrorMessage="1" sqref="G39:G63">
      <formula1>CompMeasMeth</formula1>
    </dataValidation>
    <dataValidation type="list" allowBlank="1" showInputMessage="1" showErrorMessage="1" sqref="F39:F63">
      <formula1>CompTestType</formula1>
    </dataValidation>
    <dataValidation type="list" allowBlank="1" showInputMessage="1" showErrorMessage="1" sqref="E39:E63">
      <formula1>CompOpMode</formula1>
    </dataValidation>
    <dataValidation type="list" allowBlank="1" showInputMessage="1" showErrorMessage="1" sqref="N10:N34 AE10:AE34 I39:I63 Z10:Z34 I67:I91 T67:T91">
      <formula1>YN</formula1>
    </dataValidation>
    <dataValidation type="list" allowBlank="1" showInputMessage="1" showErrorMessage="1" sqref="C10:C34">
      <formula1>CompType</formula1>
    </dataValidation>
    <dataValidation type="whole" allowBlank="1" showInputMessage="1" showErrorMessage="1" sqref="D3">
      <formula1>0</formula1>
      <formula2>1000</formula2>
    </dataValidation>
    <dataValidation type="list" allowBlank="1" showInputMessage="1" showErrorMessage="1" sqref="E10:E34">
      <formula1>CompOpService</formula1>
    </dataValidation>
    <dataValidation type="list" operator="greaterThanOrEqual" allowBlank="1" showInputMessage="1" showErrorMessage="1" sqref="C67:C91">
      <formula1>CompEngType</formula1>
    </dataValidation>
    <dataValidation type="list" operator="greaterThanOrEqual" allowBlank="1" showInputMessage="1" showErrorMessage="1" sqref="D67:D91">
      <formula1>CompEmissionsTier</formula1>
    </dataValidation>
    <dataValidation type="list" operator="greaterThanOrEqual" allowBlank="1" showInputMessage="1" showErrorMessage="1" sqref="E67:E91">
      <formula1>CompFuelList</formula1>
    </dataValidation>
    <dataValidation type="whole" allowBlank="1" showInputMessage="1" showErrorMessage="1" errorTitle="Date" error="Enter a year between 1900 and 2017" sqref="G67:G91">
      <formula1>1900</formula1>
      <formula2>2017</formula2>
    </dataValidation>
    <dataValidation type="list" allowBlank="1" showErrorMessage="1" promptTitle="Wet seal degassing vent" prompt="Indicate whether a wet seal degassing vent was used (Yes/No)" sqref="P10:P34">
      <formula1>Cntrl_List_NA</formula1>
    </dataValidation>
    <dataValidation type="list" allowBlank="1" showErrorMessage="1" promptTitle="Rod packing vent" prompt="Indicate whether a rod packing vent was used (Yes/No)" sqref="R10:R34">
      <formula1>Cntrl_List_NA</formula1>
    </dataValidation>
    <dataValidation type="list" allowBlank="1" showErrorMessage="1" promptTitle="Blowdown vent" prompt="Indicate whether a blowdown vent was used (Yes/No)" sqref="T10:T34">
      <formula1>Cntrl_List_NA</formula1>
    </dataValidation>
    <dataValidation type="list" allowBlank="1" showErrorMessage="1" promptTitle="Isolation valve leakage" prompt="Indicate whether an isolation valve leakeage occured (Yes/No)" sqref="V10:V34">
      <formula1>Cntrl_List_NA</formula1>
    </dataValidation>
    <dataValidation type="list" allowBlank="1" showInputMessage="1" showErrorMessage="1" sqref="Y10:Y34">
      <formula1>Cntrl_List_NA</formula1>
    </dataValidation>
    <dataValidation type="whole" allowBlank="1" showInputMessage="1" showErrorMessage="1" errorTitle="Number of Other" error="Input must be an integer between 0 and 1000." sqref="C5">
      <formula1>0</formula1>
      <formula2>1000</formula2>
    </dataValidation>
    <dataValidation type="date" allowBlank="1" showInputMessage="1" showErrorMessage="1" errorTitle="Date" error="Date must be between 1/1/1900 and 12/31/2016.  If operations started prior to 1900, please enter 1/1/1900." sqref="D39:D63">
      <formula1>1</formula1>
      <formula2>42735</formula2>
    </dataValidation>
    <dataValidation type="list" operator="greaterThanOrEqual" allowBlank="1" showInputMessage="1" showErrorMessage="1" sqref="F67:F91">
      <formula1>StarterMotors</formula1>
    </dataValidation>
    <dataValidation type="whole" allowBlank="1" showInputMessage="1" showErrorMessage="1" errorTitle="Hours" error="Input must be an integer between 0 and 8,784." sqref="H67:H91">
      <formula1>0</formula1>
      <formula2>8784</formula2>
    </dataValidation>
    <dataValidation type="list" allowBlank="1" showInputMessage="1" showErrorMessage="1" promptTitle="40 CFR part 60 subpart IIII" prompt="Indicate whether the compressor driver must comply with 40 CFR part 60 subpart IIII regulations _x000a_(Yes/No)" sqref="J67:J91">
      <formula1>YN</formula1>
    </dataValidation>
    <dataValidation type="list" allowBlank="1" showInputMessage="1" showErrorMessage="1" promptTitle="40 CFR part 60 subpart JJJJ" prompt="Indicate whether the compressor driver must comply with 40 CFR part 60 subpart JJJJ regulations_x000a_(Yes/No)" sqref="K67:K91">
      <formula1>YN</formula1>
    </dataValidation>
    <dataValidation type="list" allowBlank="1" showInputMessage="1" showErrorMessage="1" promptTitle="40 CFR part 63 subpart ZZZZ" prompt="Indicate whether the compressor driver must comply with 40 CFR part 63 subpart ZZZZ regulations_x000a_(Yes/No)" sqref="L67:L91">
      <formula1>YN</formula1>
    </dataValidation>
    <dataValidation type="list" allowBlank="1" showInputMessage="1" showErrorMessage="1" promptTitle="State/Local Regulations" prompt="Indicate whether the compressor driver must comply with state/local environmental regulations (Yes/No)" sqref="M67:M91">
      <formula1>YN</formula1>
    </dataValidation>
    <dataValidation type="list" allowBlank="1" showInputMessage="1" showErrorMessage="1" sqref="N67:N91 P67:P91">
      <formula1>EngineCat</formula1>
    </dataValidation>
    <dataValidation type="list" allowBlank="1" showInputMessage="1" showErrorMessage="1" sqref="R67:R91">
      <formula1>DieselPM</formula1>
    </dataValidation>
    <dataValidation type="date" allowBlank="1" showInputMessage="1" showErrorMessage="1" errorTitle="Date" error="Date must be between 1/1/1900 and 12/31/2016.  If operations started prior to 1900, please enter 1/1/1900." sqref="V67:V91">
      <formula1>1</formula1>
      <formula2>42735</formula2>
    </dataValidation>
    <dataValidation type="decimal" operator="greaterThanOrEqual" allowBlank="1" showInputMessage="1" showErrorMessage="1" errorTitle="Invalid Entry" error="Input must be a numeric value greater than or equal to 0." sqref="X91:AG91">
      <formula1>0</formula1>
    </dataValidation>
    <dataValidation type="date" allowBlank="1" showInputMessage="1" showErrorMessage="1" errorTitle="Date" error="Date must be between 1/1/1900 and 12/31/2016.  If operations started prior to 1900, please enter 1/1/1900" sqref="D95:D119 C123:C147">
      <formula1>1</formula1>
      <formula2>42735</formula2>
    </dataValidation>
    <dataValidation type="decimal" operator="greaterThanOrEqual" allowBlank="1" showInputMessage="1" showErrorMessage="1" errorTitle="Cost" error="Input must be a numeric value greater than or equal to 0." sqref="E95:E119">
      <formula1>0</formula1>
    </dataValidation>
    <dataValidation type="list" allowBlank="1" showInputMessage="1" showErrorMessage="1" sqref="B39:B63">
      <formula1>Comp_Direct_Em_List</formula1>
    </dataValidation>
    <dataValidation type="date" allowBlank="1" showInputMessage="1" showErrorMessage="1" errorTitle="Date" error="Year must be between 1900 and 2016.  If operations started prior to 1900, please enter 1900." sqref="L10:L34">
      <formula1>1</formula1>
      <formula2>42735</formula2>
    </dataValidation>
    <dataValidation type="whole" allowBlank="1" showInputMessage="1" showErrorMessage="1" errorTitle="Hours" error="This input must be an integer greater than or equal to 0 and less than 8,784." sqref="AB10:AD34">
      <formula1>0</formula1>
      <formula2>8784</formula2>
    </dataValidation>
    <dataValidation type="list" allowBlank="1" showInputMessage="1" showErrorMessage="1" sqref="B95:B119">
      <formula1>Comp_Cent_List</formula1>
    </dataValidation>
    <dataValidation type="list" allowBlank="1" showInputMessage="1" showErrorMessage="1" sqref="B123:B147">
      <formula1>Comp_Recip_List</formula1>
    </dataValidation>
    <dataValidation type="whole" allowBlank="1" showInputMessage="1" showErrorMessage="1" errorTitle="Hours" error="This input must be an integer betwen 0 and 100,000" sqref="D123:D147">
      <formula1>0</formula1>
      <formula2>100000</formula2>
    </dataValidation>
    <dataValidation type="decimal" operator="greaterThanOrEqual" allowBlank="1" showInputMessage="1" showErrorMessage="1" errorTitle="Cost" error="Please provide decimal value greater than or equal to 0" sqref="E123:E147">
      <formula1>0</formula1>
    </dataValidation>
    <dataValidation type="whole" allowBlank="1" showInputMessage="1" showErrorMessage="1" errorTitle="Number of Reciprocating" error="Input must be an integer between 0 and 1000." sqref="C4">
      <formula1>0</formula1>
      <formula2>1000</formula2>
    </dataValidation>
    <dataValidation type="decimal" operator="greaterThanOrEqual" allowBlank="1" showInputMessage="1" showErrorMessage="1" errorTitle="As Found Emission Rate (scf/hr)" error="This input value must be a numeric value greater than or equal to 0." sqref="J39:J63">
      <formula1>0</formula1>
    </dataValidation>
    <dataValidation type="whole" allowBlank="1" showInputMessage="1" showErrorMessage="1" errorTitle="Number of Centrifugal" error="Input must be an integer between 0 and 1000." sqref="C3">
      <formula1>0</formula1>
      <formula2>1000</formula2>
    </dataValidation>
    <dataValidation type="decimal" operator="greaterThanOrEqual" allowBlank="1" showInputMessage="1" showErrorMessage="1" errorTitle="Input" error="Input must be a numeric value greater than or equal to 0." sqref="W67:W91">
      <formula1>0</formula1>
    </dataValidation>
    <dataValidation type="decimal" operator="greaterThanOrEqual" allowBlank="1" showInputMessage="1" showErrorMessage="1" errorTitle="Emission Rate (lb/hr)" error="Input must be a numeric value greater than or equal to 0." sqref="X67:AG90">
      <formula1>0</formula1>
    </dataValidation>
  </dataValidations>
  <pageMargins left="0.7" right="0.7" top="0.75" bottom="0.75" header="0.3" footer="0.3"/>
  <pageSetup orientation="portrait" r:id="rId1"/>
  <ignoredErrors>
    <ignoredError sqref="B67:B9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31"/>
  <sheetViews>
    <sheetView showGridLines="0" topLeftCell="A19" zoomScale="85" zoomScaleNormal="85" workbookViewId="0"/>
  </sheetViews>
  <sheetFormatPr defaultColWidth="8.88671875" defaultRowHeight="14.4" x14ac:dyDescent="0.3"/>
  <cols>
    <col min="1" max="1" width="2.6640625" style="196" customWidth="1"/>
    <col min="2" max="2" width="44.6640625" style="113" customWidth="1"/>
    <col min="3" max="3" width="18.109375" style="113" customWidth="1"/>
    <col min="4" max="4" width="17.88671875" style="113" customWidth="1"/>
    <col min="5" max="5" width="30" style="113" customWidth="1"/>
    <col min="6" max="7" width="17.5546875" style="113" customWidth="1"/>
    <col min="8" max="8" width="30" style="113" customWidth="1"/>
    <col min="9" max="9" width="13.88671875" style="113" customWidth="1"/>
    <col min="10" max="18" width="12.6640625" style="113" customWidth="1"/>
    <col min="19" max="16384" width="8.88671875" style="113"/>
  </cols>
  <sheetData>
    <row r="1" spans="1:18" ht="18.600000000000001" x14ac:dyDescent="0.3">
      <c r="B1" s="3" t="s">
        <v>3984</v>
      </c>
      <c r="E1" s="132"/>
    </row>
    <row r="2" spans="1:18" x14ac:dyDescent="0.3">
      <c r="A2" s="196">
        <v>1</v>
      </c>
      <c r="B2" s="114" t="s">
        <v>3754</v>
      </c>
      <c r="C2" s="114" t="str">
        <f>IF(ICR_ID="","",ICR_ID)</f>
        <v/>
      </c>
    </row>
    <row r="3" spans="1:18" ht="27.75" customHeight="1" x14ac:dyDescent="0.3">
      <c r="A3" s="196">
        <v>2</v>
      </c>
      <c r="B3" s="127" t="s">
        <v>4854</v>
      </c>
      <c r="C3" s="24"/>
      <c r="D3" s="171" t="str">
        <f>IF($C$3="No","Skip to Section 3.  You are not required to complete Section 2","")</f>
        <v/>
      </c>
    </row>
    <row r="4" spans="1:18" ht="18.75" customHeight="1" x14ac:dyDescent="0.3"/>
    <row r="5" spans="1:18" ht="32.25" customHeight="1" x14ac:dyDescent="0.3">
      <c r="B5" s="277" t="s">
        <v>4141</v>
      </c>
      <c r="C5" s="277"/>
      <c r="D5" s="277"/>
      <c r="E5" s="277"/>
      <c r="F5" s="277"/>
      <c r="G5" s="277"/>
      <c r="H5" s="277"/>
      <c r="I5" s="277"/>
      <c r="J5" s="277"/>
      <c r="K5" s="277"/>
      <c r="L5" s="277"/>
      <c r="M5" s="168" t="s">
        <v>4789</v>
      </c>
    </row>
    <row r="6" spans="1:18" ht="27.75" customHeight="1" x14ac:dyDescent="0.3">
      <c r="J6" s="266" t="s">
        <v>4132</v>
      </c>
      <c r="K6" s="266"/>
      <c r="L6" s="266"/>
      <c r="M6" s="266"/>
      <c r="N6" s="266"/>
      <c r="O6" s="266"/>
      <c r="P6" s="266"/>
      <c r="Q6" s="266"/>
      <c r="R6" s="266"/>
    </row>
    <row r="7" spans="1:18" ht="115.2" x14ac:dyDescent="0.3">
      <c r="B7" s="106" t="s">
        <v>277</v>
      </c>
      <c r="C7" s="56" t="s">
        <v>4556</v>
      </c>
      <c r="D7" s="56" t="s">
        <v>4557</v>
      </c>
      <c r="E7" s="56" t="s">
        <v>4348</v>
      </c>
      <c r="F7" s="56" t="s">
        <v>4345</v>
      </c>
      <c r="G7" s="56" t="s">
        <v>4558</v>
      </c>
      <c r="H7" s="56" t="s">
        <v>4347</v>
      </c>
      <c r="I7" s="39" t="s">
        <v>283</v>
      </c>
      <c r="J7" s="141" t="s">
        <v>284</v>
      </c>
      <c r="K7" s="141" t="s">
        <v>4633</v>
      </c>
      <c r="L7" s="141" t="s">
        <v>3748</v>
      </c>
      <c r="M7" s="141" t="s">
        <v>4634</v>
      </c>
      <c r="N7" s="141" t="s">
        <v>285</v>
      </c>
      <c r="O7" s="141" t="s">
        <v>286</v>
      </c>
      <c r="P7" s="141" t="s">
        <v>3751</v>
      </c>
      <c r="Q7" s="141" t="s">
        <v>3750</v>
      </c>
      <c r="R7" s="141" t="s">
        <v>4635</v>
      </c>
    </row>
    <row r="8" spans="1:18" ht="28.8" x14ac:dyDescent="0.3">
      <c r="A8" s="196">
        <v>1</v>
      </c>
      <c r="B8" s="128" t="s">
        <v>278</v>
      </c>
      <c r="C8" s="118"/>
      <c r="D8" s="118"/>
      <c r="E8" s="118"/>
      <c r="F8" s="118"/>
      <c r="G8" s="118"/>
      <c r="H8" s="118"/>
      <c r="I8" s="118"/>
      <c r="J8" s="131"/>
      <c r="K8" s="131"/>
      <c r="L8" s="131"/>
      <c r="M8" s="131"/>
      <c r="N8" s="131"/>
      <c r="O8" s="131"/>
      <c r="P8" s="131"/>
      <c r="Q8" s="118"/>
      <c r="R8" s="118"/>
    </row>
    <row r="9" spans="1:18" x14ac:dyDescent="0.3">
      <c r="A9" s="196">
        <v>2</v>
      </c>
      <c r="B9" s="128" t="s">
        <v>4559</v>
      </c>
      <c r="C9" s="118"/>
      <c r="D9" s="118"/>
      <c r="E9" s="118"/>
      <c r="F9" s="118"/>
      <c r="G9" s="118"/>
      <c r="H9" s="118"/>
      <c r="I9" s="118"/>
      <c r="J9" s="131"/>
      <c r="K9" s="131"/>
      <c r="L9" s="131"/>
      <c r="M9" s="131"/>
      <c r="N9" s="131"/>
      <c r="O9" s="131"/>
      <c r="P9" s="131"/>
      <c r="Q9" s="118"/>
      <c r="R9" s="118"/>
    </row>
    <row r="10" spans="1:18" x14ac:dyDescent="0.3">
      <c r="A10" s="196">
        <v>3</v>
      </c>
      <c r="B10" s="128" t="s">
        <v>247</v>
      </c>
      <c r="C10" s="118"/>
      <c r="D10" s="118"/>
      <c r="E10" s="118"/>
      <c r="F10" s="118"/>
      <c r="G10" s="118"/>
      <c r="H10" s="118"/>
      <c r="I10" s="118"/>
      <c r="J10" s="131"/>
      <c r="K10" s="131"/>
      <c r="L10" s="131"/>
      <c r="M10" s="131"/>
      <c r="N10" s="131"/>
      <c r="O10" s="131"/>
      <c r="P10" s="131"/>
      <c r="Q10" s="118"/>
      <c r="R10" s="118"/>
    </row>
    <row r="11" spans="1:18" x14ac:dyDescent="0.3">
      <c r="A11" s="197">
        <v>4</v>
      </c>
      <c r="B11" s="128" t="s">
        <v>279</v>
      </c>
      <c r="C11" s="118"/>
      <c r="D11" s="118"/>
      <c r="E11" s="118"/>
      <c r="F11" s="118"/>
      <c r="G11" s="118"/>
      <c r="H11" s="118"/>
      <c r="I11" s="118"/>
      <c r="J11" s="131"/>
      <c r="K11" s="131"/>
      <c r="L11" s="131"/>
      <c r="M11" s="131"/>
      <c r="N11" s="131"/>
      <c r="O11" s="131"/>
      <c r="P11" s="131"/>
      <c r="Q11" s="118"/>
      <c r="R11" s="118"/>
    </row>
    <row r="12" spans="1:18" x14ac:dyDescent="0.3">
      <c r="A12" s="197">
        <v>5</v>
      </c>
      <c r="B12" s="128" t="s">
        <v>280</v>
      </c>
      <c r="C12" s="118"/>
      <c r="D12" s="118"/>
      <c r="E12" s="118"/>
      <c r="F12" s="118"/>
      <c r="G12" s="118"/>
      <c r="H12" s="118"/>
      <c r="I12" s="118"/>
      <c r="J12" s="131"/>
      <c r="K12" s="131"/>
      <c r="L12" s="131"/>
      <c r="M12" s="131"/>
      <c r="N12" s="131"/>
      <c r="O12" s="131"/>
      <c r="P12" s="131"/>
      <c r="Q12" s="118"/>
      <c r="R12" s="118"/>
    </row>
    <row r="13" spans="1:18" x14ac:dyDescent="0.3">
      <c r="A13" s="197">
        <v>6</v>
      </c>
      <c r="B13" s="55" t="s">
        <v>4346</v>
      </c>
      <c r="C13" s="118"/>
      <c r="D13" s="118"/>
      <c r="E13" s="118"/>
      <c r="F13" s="118"/>
      <c r="G13" s="118"/>
      <c r="H13" s="118"/>
      <c r="I13" s="118"/>
      <c r="J13" s="131"/>
      <c r="K13" s="131"/>
      <c r="L13" s="131"/>
      <c r="M13" s="131"/>
      <c r="N13" s="131"/>
      <c r="O13" s="131"/>
      <c r="P13" s="131"/>
      <c r="Q13" s="118"/>
      <c r="R13" s="118"/>
    </row>
    <row r="14" spans="1:18" x14ac:dyDescent="0.3">
      <c r="A14" s="197">
        <v>7</v>
      </c>
      <c r="B14" s="128" t="s">
        <v>281</v>
      </c>
      <c r="C14" s="118"/>
      <c r="D14" s="118"/>
      <c r="E14" s="118"/>
      <c r="F14" s="118"/>
      <c r="G14" s="118"/>
      <c r="H14" s="118"/>
      <c r="I14" s="118"/>
      <c r="J14" s="131"/>
      <c r="K14" s="131"/>
      <c r="L14" s="131"/>
      <c r="M14" s="131"/>
      <c r="N14" s="131"/>
      <c r="O14" s="131"/>
      <c r="P14" s="131"/>
      <c r="Q14" s="118"/>
      <c r="R14" s="118"/>
    </row>
    <row r="15" spans="1:18" x14ac:dyDescent="0.3">
      <c r="A15" s="197">
        <v>8</v>
      </c>
      <c r="B15" s="128" t="s">
        <v>282</v>
      </c>
      <c r="C15" s="118"/>
      <c r="D15" s="118"/>
      <c r="E15" s="118"/>
      <c r="F15" s="118"/>
      <c r="G15" s="118"/>
      <c r="H15" s="118"/>
      <c r="I15" s="118"/>
      <c r="J15" s="131"/>
      <c r="K15" s="131"/>
      <c r="L15" s="131"/>
      <c r="M15" s="131"/>
      <c r="N15" s="131"/>
      <c r="O15" s="131"/>
      <c r="P15" s="131"/>
      <c r="Q15" s="118"/>
      <c r="R15" s="118"/>
    </row>
    <row r="16" spans="1:18" x14ac:dyDescent="0.3">
      <c r="B16" s="129"/>
      <c r="C16" s="129"/>
      <c r="D16" s="129"/>
      <c r="E16" s="129"/>
      <c r="F16" s="130"/>
      <c r="G16" s="130"/>
      <c r="H16" s="130"/>
      <c r="I16" s="130"/>
      <c r="J16" s="130"/>
      <c r="K16" s="130"/>
    </row>
    <row r="17" spans="1:11" ht="19.5" customHeight="1" x14ac:dyDescent="0.3">
      <c r="B17" s="32" t="s">
        <v>4140</v>
      </c>
      <c r="C17" s="129"/>
      <c r="D17" s="129"/>
      <c r="E17" s="129"/>
      <c r="F17" s="130"/>
      <c r="G17" s="130"/>
      <c r="H17" s="130"/>
      <c r="I17" s="130"/>
      <c r="J17" s="130"/>
      <c r="K17" s="130"/>
    </row>
    <row r="18" spans="1:11" ht="46.5" customHeight="1" x14ac:dyDescent="0.3">
      <c r="A18" s="197">
        <v>1</v>
      </c>
      <c r="B18" s="128" t="s">
        <v>287</v>
      </c>
      <c r="C18" s="24"/>
      <c r="D18" s="171" t="str">
        <f>IF($C$18="No","You are not required to complete Section 3","")</f>
        <v/>
      </c>
    </row>
    <row r="20" spans="1:11" ht="62.25" customHeight="1" x14ac:dyDescent="0.3">
      <c r="B20" s="235" t="s">
        <v>292</v>
      </c>
      <c r="C20" s="275" t="s">
        <v>298</v>
      </c>
      <c r="D20" s="276"/>
      <c r="E20" s="235" t="s">
        <v>3749</v>
      </c>
    </row>
    <row r="21" spans="1:11" x14ac:dyDescent="0.3">
      <c r="B21" s="236"/>
      <c r="C21" s="106" t="s">
        <v>296</v>
      </c>
      <c r="D21" s="106" t="s">
        <v>297</v>
      </c>
      <c r="E21" s="236"/>
    </row>
    <row r="22" spans="1:11" x14ac:dyDescent="0.3">
      <c r="A22" s="196">
        <v>1</v>
      </c>
      <c r="B22" s="128" t="s">
        <v>288</v>
      </c>
      <c r="C22" s="26"/>
      <c r="D22" s="128" t="s">
        <v>293</v>
      </c>
      <c r="E22" s="26"/>
    </row>
    <row r="23" spans="1:11" x14ac:dyDescent="0.3">
      <c r="A23" s="196">
        <v>2</v>
      </c>
      <c r="B23" s="128" t="s">
        <v>289</v>
      </c>
      <c r="C23" s="26"/>
      <c r="D23" s="128" t="s">
        <v>293</v>
      </c>
      <c r="E23" s="26"/>
    </row>
    <row r="24" spans="1:11" x14ac:dyDescent="0.3">
      <c r="A24" s="196">
        <v>3</v>
      </c>
      <c r="B24" s="128" t="s">
        <v>4371</v>
      </c>
      <c r="C24" s="26"/>
      <c r="D24" s="128" t="s">
        <v>293</v>
      </c>
      <c r="E24" s="26"/>
    </row>
    <row r="25" spans="1:11" x14ac:dyDescent="0.3">
      <c r="A25" s="196">
        <v>4</v>
      </c>
      <c r="B25" s="27" t="s">
        <v>4999</v>
      </c>
      <c r="C25" s="26"/>
      <c r="D25" s="128" t="s">
        <v>293</v>
      </c>
      <c r="E25" s="26"/>
    </row>
    <row r="26" spans="1:11" x14ac:dyDescent="0.3">
      <c r="A26" s="196">
        <v>5</v>
      </c>
      <c r="B26" s="128" t="s">
        <v>290</v>
      </c>
      <c r="C26" s="26"/>
      <c r="D26" s="128" t="s">
        <v>294</v>
      </c>
      <c r="E26" s="26"/>
    </row>
    <row r="27" spans="1:11" ht="28.8" x14ac:dyDescent="0.3">
      <c r="A27" s="196">
        <v>6</v>
      </c>
      <c r="B27" s="128" t="s">
        <v>291</v>
      </c>
      <c r="C27" s="26"/>
      <c r="D27" s="128" t="s">
        <v>295</v>
      </c>
      <c r="E27" s="26"/>
      <c r="F27" s="240" t="s">
        <v>4636</v>
      </c>
      <c r="G27" s="240"/>
    </row>
    <row r="28" spans="1:11" x14ac:dyDescent="0.3">
      <c r="A28" s="196">
        <v>7</v>
      </c>
      <c r="B28" s="128" t="s">
        <v>178</v>
      </c>
      <c r="C28" s="26"/>
      <c r="D28" s="128" t="s">
        <v>293</v>
      </c>
      <c r="E28" s="26"/>
      <c r="F28" s="278"/>
      <c r="G28" s="278"/>
    </row>
    <row r="29" spans="1:11" x14ac:dyDescent="0.3">
      <c r="A29" s="196">
        <v>8</v>
      </c>
      <c r="B29" s="128" t="s">
        <v>178</v>
      </c>
      <c r="C29" s="26"/>
      <c r="D29" s="128" t="s">
        <v>293</v>
      </c>
      <c r="E29" s="26"/>
      <c r="F29" s="278"/>
      <c r="G29" s="278"/>
    </row>
    <row r="30" spans="1:11" x14ac:dyDescent="0.3">
      <c r="A30" s="196">
        <v>9</v>
      </c>
      <c r="B30" s="128" t="s">
        <v>178</v>
      </c>
      <c r="C30" s="26"/>
      <c r="D30" s="128" t="s">
        <v>293</v>
      </c>
      <c r="E30" s="26"/>
      <c r="F30" s="278"/>
      <c r="G30" s="278"/>
    </row>
    <row r="31" spans="1:11" x14ac:dyDescent="0.3">
      <c r="A31" s="196">
        <v>10</v>
      </c>
      <c r="B31" s="128" t="s">
        <v>178</v>
      </c>
      <c r="C31" s="26"/>
      <c r="D31" s="128" t="s">
        <v>293</v>
      </c>
      <c r="E31" s="26"/>
      <c r="F31" s="278"/>
      <c r="G31" s="278"/>
    </row>
  </sheetData>
  <sheetProtection password="CA05" sheet="1" objects="1" scenarios="1"/>
  <mergeCells count="10">
    <mergeCell ref="F27:G27"/>
    <mergeCell ref="F28:G28"/>
    <mergeCell ref="F29:G29"/>
    <mergeCell ref="F30:G30"/>
    <mergeCell ref="F31:G31"/>
    <mergeCell ref="B20:B21"/>
    <mergeCell ref="E20:E21"/>
    <mergeCell ref="C20:D20"/>
    <mergeCell ref="B5:L5"/>
    <mergeCell ref="J6:R6"/>
  </mergeCells>
  <conditionalFormatting sqref="J8:J15 L8:L15 N8:P15">
    <cfRule type="expression" dxfId="13" priority="14">
      <formula>NOT($I8="yes")</formula>
    </cfRule>
  </conditionalFormatting>
  <conditionalFormatting sqref="C8:I15">
    <cfRule type="expression" dxfId="12" priority="13">
      <formula>NOT($C$3="Yes")</formula>
    </cfRule>
  </conditionalFormatting>
  <conditionalFormatting sqref="Q8:R15">
    <cfRule type="expression" dxfId="11" priority="12">
      <formula>OR(NOT($I8="yes"),NOT($P8&gt;0))</formula>
    </cfRule>
  </conditionalFormatting>
  <conditionalFormatting sqref="C22:C28 E22:E28">
    <cfRule type="expression" dxfId="10" priority="11">
      <formula>NOT($C$18="yes")</formula>
    </cfRule>
  </conditionalFormatting>
  <conditionalFormatting sqref="C29 E29">
    <cfRule type="expression" dxfId="9" priority="10">
      <formula>NOT($C$18="yes")</formula>
    </cfRule>
  </conditionalFormatting>
  <conditionalFormatting sqref="C30 E30">
    <cfRule type="expression" dxfId="8" priority="9">
      <formula>NOT($C$18="yes")</formula>
    </cfRule>
  </conditionalFormatting>
  <conditionalFormatting sqref="C31 E31">
    <cfRule type="expression" dxfId="7" priority="8">
      <formula>NOT($C$18="yes")</formula>
    </cfRule>
  </conditionalFormatting>
  <conditionalFormatting sqref="F28">
    <cfRule type="expression" dxfId="6" priority="7">
      <formula>NOT($C$18="yes")</formula>
    </cfRule>
  </conditionalFormatting>
  <conditionalFormatting sqref="F29:F31">
    <cfRule type="expression" dxfId="5" priority="3">
      <formula>NOT($C$18="yes")</formula>
    </cfRule>
  </conditionalFormatting>
  <conditionalFormatting sqref="K8:K15">
    <cfRule type="expression" dxfId="4" priority="2">
      <formula>OR(NOT($I8="yes"),NOT($J8&gt;0))</formula>
    </cfRule>
  </conditionalFormatting>
  <conditionalFormatting sqref="M8:M15">
    <cfRule type="expression" dxfId="3" priority="1">
      <formula>OR(NOT($I8="yes"),NOT($L8&gt;0))</formula>
    </cfRule>
  </conditionalFormatting>
  <dataValidations count="12">
    <dataValidation type="decimal" operator="greaterThanOrEqual" allowBlank="1" showInputMessage="1" showErrorMessage="1" errorTitle="Volume" error="This input must be an integer greater than or equal to 0. " sqref="E22:E31">
      <formula1>0</formula1>
    </dataValidation>
    <dataValidation type="whole" operator="greaterThanOrEqual" allowBlank="1" showInputMessage="1" showErrorMessage="1" errorTitle="Events" error="This input must be an integer greater than or equal to 0. " sqref="C28:C31">
      <formula1>0</formula1>
    </dataValidation>
    <dataValidation type="list" allowBlank="1" showInputMessage="1" showErrorMessage="1" sqref="C18 C3 I8:I15 E16:E17">
      <formula1>YN</formula1>
    </dataValidation>
    <dataValidation type="list" operator="greaterThanOrEqual" allowBlank="1" showInputMessage="1" showErrorMessage="1" sqref="M8:M15 K8:K15">
      <formula1>Cntrl_List</formula1>
    </dataValidation>
    <dataValidation type="list" allowBlank="1" showInputMessage="1" showErrorMessage="1" sqref="R8:R15">
      <formula1>Cntrl_List</formula1>
    </dataValidation>
    <dataValidation type="list" operator="greaterThanOrEqual" allowBlank="1" showInputMessage="1" showErrorMessage="1" sqref="E8:E15 H8:H15">
      <formula1>BD_calc</formula1>
    </dataValidation>
    <dataValidation type="list" operator="greaterThanOrEqual" allowBlank="1" showInputMessage="1" showErrorMessage="1" sqref="C27">
      <formula1>EqLeakInspFreq</formula1>
    </dataValidation>
    <dataValidation type="decimal" operator="greaterThanOrEqual" allowBlank="1" showInputMessage="1" showErrorMessage="1" errorTitle="Volume" error="This input value must be a numeric value greater than or equal to 0.  " sqref="N8:N15">
      <formula1>0</formula1>
    </dataValidation>
    <dataValidation type="whole" operator="greaterThanOrEqual" allowBlank="1" showInputMessage="1" showErrorMessage="1" errorTitle="Events" error="This input must be an integer greater than or equal to 0. " sqref="C8:C15 F8:F15">
      <formula1>0</formula1>
    </dataValidation>
    <dataValidation type="decimal" operator="greaterThanOrEqual" allowBlank="1" showInputMessage="1" showErrorMessage="1" errorTitle="Volume" error="This input must be an integer greater than or equal to 0. " sqref="D8:D15 G8:G15">
      <formula1>0</formula1>
    </dataValidation>
    <dataValidation type="decimal" operator="greaterThanOrEqual" allowBlank="1" showInputMessage="1" showErrorMessage="1" errorTitle="Volume" error="This input value must be a numeric value greater than or equal to 0.  " sqref="J8:J15 L8:L15 O8:O15 P8:P15">
      <formula1>0</formula1>
    </dataValidation>
    <dataValidation type="whole" operator="greaterThanOrEqual" allowBlank="1" showInputMessage="1" showErrorMessage="1" errorTitle="Events" error="This input must be an integer greater than or equal to 0." sqref="C22:C26">
      <formula1>0</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70"/>
  <sheetViews>
    <sheetView zoomScale="70" zoomScaleNormal="70" workbookViewId="0"/>
  </sheetViews>
  <sheetFormatPr defaultRowHeight="14.4" x14ac:dyDescent="0.3"/>
  <cols>
    <col min="1" max="1" width="9.109375" style="2"/>
  </cols>
  <sheetData>
    <row r="1" spans="1:1" x14ac:dyDescent="0.3">
      <c r="A1" s="1" t="s">
        <v>0</v>
      </c>
    </row>
    <row r="2" spans="1:1" x14ac:dyDescent="0.3">
      <c r="A2" s="1" t="s">
        <v>1</v>
      </c>
    </row>
    <row r="4" spans="1:1" x14ac:dyDescent="0.3">
      <c r="A4" s="1" t="s">
        <v>2</v>
      </c>
    </row>
    <row r="5" spans="1:1" x14ac:dyDescent="0.3">
      <c r="A5" s="1" t="s">
        <v>3</v>
      </c>
    </row>
    <row r="6" spans="1:1" x14ac:dyDescent="0.3">
      <c r="A6" s="1" t="s">
        <v>4</v>
      </c>
    </row>
    <row r="7" spans="1:1" x14ac:dyDescent="0.3">
      <c r="A7" s="1" t="s">
        <v>5</v>
      </c>
    </row>
    <row r="8" spans="1:1" x14ac:dyDescent="0.3">
      <c r="A8" s="1" t="s">
        <v>6</v>
      </c>
    </row>
    <row r="10" spans="1:1" x14ac:dyDescent="0.3">
      <c r="A10" s="1" t="s">
        <v>7</v>
      </c>
    </row>
    <row r="11" spans="1:1" x14ac:dyDescent="0.3">
      <c r="A11" s="1" t="s">
        <v>4174</v>
      </c>
    </row>
    <row r="12" spans="1:1" x14ac:dyDescent="0.3">
      <c r="A12" s="1" t="s">
        <v>4175</v>
      </c>
    </row>
    <row r="13" spans="1:1" x14ac:dyDescent="0.3">
      <c r="A13" s="1" t="s">
        <v>4176</v>
      </c>
    </row>
    <row r="14" spans="1:1" x14ac:dyDescent="0.3">
      <c r="A14" s="1"/>
    </row>
    <row r="15" spans="1:1" x14ac:dyDescent="0.3">
      <c r="A15" s="1" t="s">
        <v>4180</v>
      </c>
    </row>
    <row r="16" spans="1:1" x14ac:dyDescent="0.3">
      <c r="A16" s="1" t="s">
        <v>4181</v>
      </c>
    </row>
    <row r="17" spans="1:1" x14ac:dyDescent="0.3">
      <c r="A17" s="1" t="s">
        <v>4176</v>
      </c>
    </row>
    <row r="19" spans="1:1" x14ac:dyDescent="0.3">
      <c r="A19" s="1" t="s">
        <v>9</v>
      </c>
    </row>
    <row r="20" spans="1:1" x14ac:dyDescent="0.3">
      <c r="A20" s="1" t="s">
        <v>10</v>
      </c>
    </row>
    <row r="21" spans="1:1" x14ac:dyDescent="0.3">
      <c r="A21" s="1" t="s">
        <v>11</v>
      </c>
    </row>
    <row r="22" spans="1:1" x14ac:dyDescent="0.3">
      <c r="A22" s="1" t="s">
        <v>12</v>
      </c>
    </row>
    <row r="23" spans="1:1" x14ac:dyDescent="0.3">
      <c r="A23" s="1" t="s">
        <v>13</v>
      </c>
    </row>
    <row r="24" spans="1:1" x14ac:dyDescent="0.3">
      <c r="A24" s="1" t="s">
        <v>4178</v>
      </c>
    </row>
    <row r="26" spans="1:1" x14ac:dyDescent="0.3">
      <c r="A26" s="5" t="s">
        <v>3941</v>
      </c>
    </row>
    <row r="27" spans="1:1" x14ac:dyDescent="0.3">
      <c r="A27" s="5" t="s">
        <v>3942</v>
      </c>
    </row>
    <row r="28" spans="1:1" x14ac:dyDescent="0.3">
      <c r="A28" s="5" t="s">
        <v>3886</v>
      </c>
    </row>
    <row r="29" spans="1:1" x14ac:dyDescent="0.3">
      <c r="A29" s="5" t="s">
        <v>3879</v>
      </c>
    </row>
    <row r="30" spans="1:1" x14ac:dyDescent="0.3">
      <c r="A30" s="5" t="s">
        <v>3943</v>
      </c>
    </row>
    <row r="31" spans="1:1" x14ac:dyDescent="0.3">
      <c r="A31" s="5"/>
    </row>
    <row r="32" spans="1:1" x14ac:dyDescent="0.3">
      <c r="A32" s="5" t="s">
        <v>3944</v>
      </c>
    </row>
    <row r="33" spans="1:1" x14ac:dyDescent="0.3">
      <c r="A33" s="5" t="s">
        <v>3945</v>
      </c>
    </row>
    <row r="34" spans="1:1" x14ac:dyDescent="0.3">
      <c r="A34" s="5" t="s">
        <v>3946</v>
      </c>
    </row>
    <row r="36" spans="1:1" x14ac:dyDescent="0.3">
      <c r="A36" t="s">
        <v>4740</v>
      </c>
    </row>
    <row r="37" spans="1:1" x14ac:dyDescent="0.3">
      <c r="A37" t="s">
        <v>4741</v>
      </c>
    </row>
    <row r="38" spans="1:1" x14ac:dyDescent="0.3">
      <c r="A38" t="s">
        <v>4742</v>
      </c>
    </row>
    <row r="39" spans="1:1" x14ac:dyDescent="0.3">
      <c r="A39" t="s">
        <v>4743</v>
      </c>
    </row>
    <row r="40" spans="1:1" x14ac:dyDescent="0.3">
      <c r="A40" t="s">
        <v>4744</v>
      </c>
    </row>
    <row r="41" spans="1:1" x14ac:dyDescent="0.3">
      <c r="A41" t="s">
        <v>4745</v>
      </c>
    </row>
    <row r="42" spans="1:1" x14ac:dyDescent="0.3">
      <c r="A42" t="s">
        <v>4746</v>
      </c>
    </row>
    <row r="43" spans="1:1" x14ac:dyDescent="0.3">
      <c r="A43" t="s">
        <v>4747</v>
      </c>
    </row>
    <row r="44" spans="1:1" x14ac:dyDescent="0.3">
      <c r="A44" t="s">
        <v>4748</v>
      </c>
    </row>
    <row r="45" spans="1:1" x14ac:dyDescent="0.3">
      <c r="A45" t="s">
        <v>4749</v>
      </c>
    </row>
    <row r="46" spans="1:1" x14ac:dyDescent="0.3">
      <c r="A46" t="s">
        <v>4985</v>
      </c>
    </row>
    <row r="47" spans="1:1" x14ac:dyDescent="0.3">
      <c r="A47" t="s">
        <v>4986</v>
      </c>
    </row>
    <row r="48" spans="1:1" x14ac:dyDescent="0.3">
      <c r="A48" t="s">
        <v>4987</v>
      </c>
    </row>
    <row r="49" spans="1:1" x14ac:dyDescent="0.3">
      <c r="A49" t="s">
        <v>4988</v>
      </c>
    </row>
    <row r="50" spans="1:1" x14ac:dyDescent="0.3">
      <c r="A50" t="s">
        <v>4989</v>
      </c>
    </row>
    <row r="51" spans="1:1" x14ac:dyDescent="0.3">
      <c r="A51" t="s">
        <v>4990</v>
      </c>
    </row>
    <row r="52" spans="1:1" x14ac:dyDescent="0.3">
      <c r="A52" t="s">
        <v>4991</v>
      </c>
    </row>
    <row r="53" spans="1:1" x14ac:dyDescent="0.3">
      <c r="A53" t="s">
        <v>4992</v>
      </c>
    </row>
    <row r="54" spans="1:1" x14ac:dyDescent="0.3">
      <c r="A54" t="s">
        <v>4993</v>
      </c>
    </row>
    <row r="55" spans="1:1" x14ac:dyDescent="0.3">
      <c r="A55" t="s">
        <v>4994</v>
      </c>
    </row>
    <row r="56" spans="1:1" x14ac:dyDescent="0.3">
      <c r="A56" t="s">
        <v>4750</v>
      </c>
    </row>
    <row r="57" spans="1:1" x14ac:dyDescent="0.3">
      <c r="A57" t="s">
        <v>4751</v>
      </c>
    </row>
    <row r="58" spans="1:1" x14ac:dyDescent="0.3">
      <c r="A58" t="s">
        <v>4752</v>
      </c>
    </row>
    <row r="59" spans="1:1" x14ac:dyDescent="0.3">
      <c r="A59" t="s">
        <v>4738</v>
      </c>
    </row>
    <row r="61" spans="1:1" x14ac:dyDescent="0.3">
      <c r="A61" s="1" t="s">
        <v>15</v>
      </c>
    </row>
    <row r="62" spans="1:1" x14ac:dyDescent="0.3">
      <c r="A62" s="1" t="s">
        <v>16</v>
      </c>
    </row>
    <row r="64" spans="1:1" x14ac:dyDescent="0.3">
      <c r="A64" s="1" t="s">
        <v>17</v>
      </c>
    </row>
    <row r="65" spans="1:1" x14ac:dyDescent="0.3">
      <c r="A65" s="1" t="s">
        <v>18</v>
      </c>
    </row>
    <row r="66" spans="1:1" x14ac:dyDescent="0.3">
      <c r="A66" s="1" t="s">
        <v>19</v>
      </c>
    </row>
    <row r="67" spans="1:1" x14ac:dyDescent="0.3">
      <c r="A67" s="1" t="s">
        <v>4143</v>
      </c>
    </row>
    <row r="68" spans="1:1" x14ac:dyDescent="0.3">
      <c r="A68" s="1" t="s">
        <v>4145</v>
      </c>
    </row>
    <row r="70" spans="1:1" x14ac:dyDescent="0.3">
      <c r="A70" s="1" t="s">
        <v>4044</v>
      </c>
    </row>
    <row r="71" spans="1:1" x14ac:dyDescent="0.3">
      <c r="A71" s="1" t="s">
        <v>4045</v>
      </c>
    </row>
    <row r="72" spans="1:1" x14ac:dyDescent="0.3">
      <c r="A72" s="1" t="s">
        <v>4199</v>
      </c>
    </row>
    <row r="73" spans="1:1" x14ac:dyDescent="0.3">
      <c r="A73" s="1" t="s">
        <v>4200</v>
      </c>
    </row>
    <row r="74" spans="1:1" x14ac:dyDescent="0.3">
      <c r="A74" s="1" t="s">
        <v>4046</v>
      </c>
    </row>
    <row r="75" spans="1:1" x14ac:dyDescent="0.3">
      <c r="A75" s="1" t="s">
        <v>4047</v>
      </c>
    </row>
    <row r="76" spans="1:1" x14ac:dyDescent="0.3">
      <c r="A76" s="1" t="s">
        <v>4048</v>
      </c>
    </row>
    <row r="77" spans="1:1" x14ac:dyDescent="0.3">
      <c r="A77" s="1" t="s">
        <v>4197</v>
      </c>
    </row>
    <row r="78" spans="1:1" x14ac:dyDescent="0.3">
      <c r="A78" s="1" t="s">
        <v>4049</v>
      </c>
    </row>
    <row r="80" spans="1:1" x14ac:dyDescent="0.3">
      <c r="A80" s="1" t="s">
        <v>21</v>
      </c>
    </row>
    <row r="81" spans="1:1" x14ac:dyDescent="0.3">
      <c r="A81" s="1" t="s">
        <v>22</v>
      </c>
    </row>
    <row r="82" spans="1:1" x14ac:dyDescent="0.3">
      <c r="A82" s="1" t="s">
        <v>4201</v>
      </c>
    </row>
    <row r="83" spans="1:1" x14ac:dyDescent="0.3">
      <c r="A83" s="1" t="s">
        <v>23</v>
      </c>
    </row>
    <row r="84" spans="1:1" x14ac:dyDescent="0.3">
      <c r="A84" s="1" t="s">
        <v>24</v>
      </c>
    </row>
    <row r="85" spans="1:1" x14ac:dyDescent="0.3">
      <c r="A85" s="1" t="s">
        <v>4060</v>
      </c>
    </row>
    <row r="87" spans="1:1" x14ac:dyDescent="0.3">
      <c r="A87" s="1" t="s">
        <v>27</v>
      </c>
    </row>
    <row r="88" spans="1:1" x14ac:dyDescent="0.3">
      <c r="A88" s="1" t="s">
        <v>28</v>
      </c>
    </row>
    <row r="89" spans="1:1" x14ac:dyDescent="0.3">
      <c r="A89" s="1" t="s">
        <v>29</v>
      </c>
    </row>
    <row r="90" spans="1:1" x14ac:dyDescent="0.3">
      <c r="A90" s="1" t="s">
        <v>30</v>
      </c>
    </row>
    <row r="92" spans="1:1" x14ac:dyDescent="0.3">
      <c r="A92" s="4" t="s">
        <v>33</v>
      </c>
    </row>
    <row r="93" spans="1:1" x14ac:dyDescent="0.3">
      <c r="A93" s="4" t="s">
        <v>34</v>
      </c>
    </row>
    <row r="94" spans="1:1" x14ac:dyDescent="0.3">
      <c r="A94" s="5" t="s">
        <v>35</v>
      </c>
    </row>
    <row r="95" spans="1:1" x14ac:dyDescent="0.3">
      <c r="A95" s="5" t="s">
        <v>36</v>
      </c>
    </row>
    <row r="96" spans="1:1" x14ac:dyDescent="0.3">
      <c r="A96" s="5" t="s">
        <v>37</v>
      </c>
    </row>
    <row r="97" spans="1:1" x14ac:dyDescent="0.3">
      <c r="A97" s="5" t="s">
        <v>38</v>
      </c>
    </row>
    <row r="98" spans="1:1" x14ac:dyDescent="0.3">
      <c r="A98" s="5" t="s">
        <v>39</v>
      </c>
    </row>
    <row r="99" spans="1:1" x14ac:dyDescent="0.3">
      <c r="A99" s="5" t="s">
        <v>40</v>
      </c>
    </row>
    <row r="100" spans="1:1" x14ac:dyDescent="0.3">
      <c r="A100" s="5" t="s">
        <v>41</v>
      </c>
    </row>
    <row r="101" spans="1:1" x14ac:dyDescent="0.3">
      <c r="A101" s="5" t="s">
        <v>42</v>
      </c>
    </row>
    <row r="102" spans="1:1" x14ac:dyDescent="0.3">
      <c r="A102" s="5" t="s">
        <v>43</v>
      </c>
    </row>
    <row r="103" spans="1:1" x14ac:dyDescent="0.3">
      <c r="A103" s="5" t="s">
        <v>44</v>
      </c>
    </row>
    <row r="104" spans="1:1" x14ac:dyDescent="0.3">
      <c r="A104" s="5" t="s">
        <v>45</v>
      </c>
    </row>
    <row r="105" spans="1:1" x14ac:dyDescent="0.3">
      <c r="A105" s="5" t="s">
        <v>46</v>
      </c>
    </row>
    <row r="106" spans="1:1" x14ac:dyDescent="0.3">
      <c r="A106" s="5" t="s">
        <v>47</v>
      </c>
    </row>
    <row r="107" spans="1:1" x14ac:dyDescent="0.3">
      <c r="A107" s="4" t="s">
        <v>48</v>
      </c>
    </row>
    <row r="108" spans="1:1" x14ac:dyDescent="0.3">
      <c r="A108" s="4" t="s">
        <v>49</v>
      </c>
    </row>
    <row r="109" spans="1:1" x14ac:dyDescent="0.3">
      <c r="A109" s="4" t="s">
        <v>50</v>
      </c>
    </row>
    <row r="110" spans="1:1" x14ac:dyDescent="0.3">
      <c r="A110" s="4" t="s">
        <v>51</v>
      </c>
    </row>
    <row r="111" spans="1:1" x14ac:dyDescent="0.3">
      <c r="A111" s="5" t="s">
        <v>52</v>
      </c>
    </row>
    <row r="112" spans="1:1" x14ac:dyDescent="0.3">
      <c r="A112" s="4" t="s">
        <v>53</v>
      </c>
    </row>
    <row r="113" spans="1:1" x14ac:dyDescent="0.3">
      <c r="A113" s="4" t="s">
        <v>54</v>
      </c>
    </row>
    <row r="114" spans="1:1" x14ac:dyDescent="0.3">
      <c r="A114" s="4" t="s">
        <v>55</v>
      </c>
    </row>
    <row r="115" spans="1:1" x14ac:dyDescent="0.3">
      <c r="A115" s="4" t="s">
        <v>56</v>
      </c>
    </row>
    <row r="116" spans="1:1" x14ac:dyDescent="0.3">
      <c r="A116" s="4" t="s">
        <v>57</v>
      </c>
    </row>
    <row r="117" spans="1:1" x14ac:dyDescent="0.3">
      <c r="A117" s="5" t="s">
        <v>58</v>
      </c>
    </row>
    <row r="118" spans="1:1" x14ac:dyDescent="0.3">
      <c r="A118" s="4" t="s">
        <v>59</v>
      </c>
    </row>
    <row r="119" spans="1:1" x14ac:dyDescent="0.3">
      <c r="A119" s="4" t="s">
        <v>60</v>
      </c>
    </row>
    <row r="120" spans="1:1" x14ac:dyDescent="0.3">
      <c r="A120" s="4" t="s">
        <v>61</v>
      </c>
    </row>
    <row r="121" spans="1:1" x14ac:dyDescent="0.3">
      <c r="A121" s="4" t="s">
        <v>62</v>
      </c>
    </row>
    <row r="122" spans="1:1" x14ac:dyDescent="0.3">
      <c r="A122" s="4" t="s">
        <v>63</v>
      </c>
    </row>
    <row r="123" spans="1:1" x14ac:dyDescent="0.3">
      <c r="A123" s="4" t="s">
        <v>64</v>
      </c>
    </row>
    <row r="124" spans="1:1" x14ac:dyDescent="0.3">
      <c r="A124" s="4" t="s">
        <v>65</v>
      </c>
    </row>
    <row r="125" spans="1:1" x14ac:dyDescent="0.3">
      <c r="A125" s="4" t="s">
        <v>66</v>
      </c>
    </row>
    <row r="126" spans="1:1" x14ac:dyDescent="0.3">
      <c r="A126" s="4" t="s">
        <v>67</v>
      </c>
    </row>
    <row r="127" spans="1:1" x14ac:dyDescent="0.3">
      <c r="A127" s="4" t="s">
        <v>68</v>
      </c>
    </row>
    <row r="128" spans="1:1" x14ac:dyDescent="0.3">
      <c r="A128" s="4" t="s">
        <v>69</v>
      </c>
    </row>
    <row r="129" spans="1:1" x14ac:dyDescent="0.3">
      <c r="A129" s="4" t="s">
        <v>70</v>
      </c>
    </row>
    <row r="130" spans="1:1" x14ac:dyDescent="0.3">
      <c r="A130" s="4" t="s">
        <v>71</v>
      </c>
    </row>
    <row r="131" spans="1:1" x14ac:dyDescent="0.3">
      <c r="A131" s="4" t="s">
        <v>72</v>
      </c>
    </row>
    <row r="132" spans="1:1" x14ac:dyDescent="0.3">
      <c r="A132" s="4" t="s">
        <v>73</v>
      </c>
    </row>
    <row r="133" spans="1:1" x14ac:dyDescent="0.3">
      <c r="A133" s="4" t="s">
        <v>74</v>
      </c>
    </row>
    <row r="134" spans="1:1" x14ac:dyDescent="0.3">
      <c r="A134" s="4" t="s">
        <v>75</v>
      </c>
    </row>
    <row r="135" spans="1:1" x14ac:dyDescent="0.3">
      <c r="A135" s="4" t="s">
        <v>76</v>
      </c>
    </row>
    <row r="136" spans="1:1" x14ac:dyDescent="0.3">
      <c r="A136" s="4" t="s">
        <v>77</v>
      </c>
    </row>
    <row r="137" spans="1:1" x14ac:dyDescent="0.3">
      <c r="A137" s="4" t="s">
        <v>78</v>
      </c>
    </row>
    <row r="138" spans="1:1" x14ac:dyDescent="0.3">
      <c r="A138" s="4" t="s">
        <v>79</v>
      </c>
    </row>
    <row r="139" spans="1:1" x14ac:dyDescent="0.3">
      <c r="A139" s="4" t="s">
        <v>80</v>
      </c>
    </row>
    <row r="140" spans="1:1" x14ac:dyDescent="0.3">
      <c r="A140" s="4" t="s">
        <v>81</v>
      </c>
    </row>
    <row r="141" spans="1:1" x14ac:dyDescent="0.3">
      <c r="A141" s="4" t="s">
        <v>82</v>
      </c>
    </row>
    <row r="142" spans="1:1" x14ac:dyDescent="0.3">
      <c r="A142" s="4" t="s">
        <v>83</v>
      </c>
    </row>
    <row r="143" spans="1:1" x14ac:dyDescent="0.3">
      <c r="A143" s="4" t="s">
        <v>84</v>
      </c>
    </row>
    <row r="144" spans="1:1" x14ac:dyDescent="0.3">
      <c r="A144" s="4" t="s">
        <v>85</v>
      </c>
    </row>
    <row r="145" spans="1:1" x14ac:dyDescent="0.3">
      <c r="A145" s="4" t="s">
        <v>86</v>
      </c>
    </row>
    <row r="146" spans="1:1" x14ac:dyDescent="0.3">
      <c r="A146" s="4" t="s">
        <v>87</v>
      </c>
    </row>
    <row r="147" spans="1:1" x14ac:dyDescent="0.3">
      <c r="A147" s="4" t="s">
        <v>88</v>
      </c>
    </row>
    <row r="148" spans="1:1" x14ac:dyDescent="0.3">
      <c r="A148" s="4" t="s">
        <v>89</v>
      </c>
    </row>
    <row r="149" spans="1:1" x14ac:dyDescent="0.3">
      <c r="A149" s="4" t="s">
        <v>90</v>
      </c>
    </row>
    <row r="150" spans="1:1" x14ac:dyDescent="0.3">
      <c r="A150" s="4" t="s">
        <v>91</v>
      </c>
    </row>
    <row r="151" spans="1:1" x14ac:dyDescent="0.3">
      <c r="A151" s="4" t="s">
        <v>92</v>
      </c>
    </row>
    <row r="152" spans="1:1" x14ac:dyDescent="0.3">
      <c r="A152" s="4" t="s">
        <v>93</v>
      </c>
    </row>
    <row r="153" spans="1:1" x14ac:dyDescent="0.3">
      <c r="A153" s="4" t="s">
        <v>94</v>
      </c>
    </row>
    <row r="154" spans="1:1" x14ac:dyDescent="0.3">
      <c r="A154" s="4" t="s">
        <v>95</v>
      </c>
    </row>
    <row r="155" spans="1:1" x14ac:dyDescent="0.3">
      <c r="A155" s="4" t="s">
        <v>96</v>
      </c>
    </row>
    <row r="156" spans="1:1" x14ac:dyDescent="0.3">
      <c r="A156" s="4" t="s">
        <v>97</v>
      </c>
    </row>
    <row r="157" spans="1:1" x14ac:dyDescent="0.3">
      <c r="A157" s="4" t="s">
        <v>98</v>
      </c>
    </row>
    <row r="158" spans="1:1" x14ac:dyDescent="0.3">
      <c r="A158" s="4" t="s">
        <v>99</v>
      </c>
    </row>
    <row r="159" spans="1:1" x14ac:dyDescent="0.3">
      <c r="A159" s="4" t="s">
        <v>100</v>
      </c>
    </row>
    <row r="160" spans="1:1" x14ac:dyDescent="0.3">
      <c r="A160" s="4" t="s">
        <v>101</v>
      </c>
    </row>
    <row r="161" spans="1:1" x14ac:dyDescent="0.3">
      <c r="A161" s="4" t="s">
        <v>102</v>
      </c>
    </row>
    <row r="162" spans="1:1" x14ac:dyDescent="0.3">
      <c r="A162" s="4" t="s">
        <v>103</v>
      </c>
    </row>
    <row r="163" spans="1:1" x14ac:dyDescent="0.3">
      <c r="A163" s="4" t="s">
        <v>104</v>
      </c>
    </row>
    <row r="164" spans="1:1" x14ac:dyDescent="0.3">
      <c r="A164" s="4" t="s">
        <v>105</v>
      </c>
    </row>
    <row r="165" spans="1:1" x14ac:dyDescent="0.3">
      <c r="A165" s="4" t="s">
        <v>106</v>
      </c>
    </row>
    <row r="166" spans="1:1" x14ac:dyDescent="0.3">
      <c r="A166" s="4" t="s">
        <v>107</v>
      </c>
    </row>
    <row r="167" spans="1:1" x14ac:dyDescent="0.3">
      <c r="A167" s="4" t="s">
        <v>108</v>
      </c>
    </row>
    <row r="168" spans="1:1" x14ac:dyDescent="0.3">
      <c r="A168" s="4" t="s">
        <v>109</v>
      </c>
    </row>
    <row r="169" spans="1:1" x14ac:dyDescent="0.3">
      <c r="A169" s="4" t="s">
        <v>110</v>
      </c>
    </row>
    <row r="170" spans="1:1" x14ac:dyDescent="0.3">
      <c r="A170" s="4" t="s">
        <v>111</v>
      </c>
    </row>
    <row r="171" spans="1:1" x14ac:dyDescent="0.3">
      <c r="A171" s="4" t="s">
        <v>112</v>
      </c>
    </row>
    <row r="172" spans="1:1" x14ac:dyDescent="0.3">
      <c r="A172" s="4" t="s">
        <v>113</v>
      </c>
    </row>
    <row r="173" spans="1:1" x14ac:dyDescent="0.3">
      <c r="A173" s="4" t="s">
        <v>114</v>
      </c>
    </row>
    <row r="174" spans="1:1" x14ac:dyDescent="0.3">
      <c r="A174" s="4" t="s">
        <v>115</v>
      </c>
    </row>
    <row r="175" spans="1:1" x14ac:dyDescent="0.3">
      <c r="A175" s="4" t="s">
        <v>116</v>
      </c>
    </row>
    <row r="176" spans="1:1" x14ac:dyDescent="0.3">
      <c r="A176" s="4" t="s">
        <v>117</v>
      </c>
    </row>
    <row r="177" spans="1:1" x14ac:dyDescent="0.3">
      <c r="A177" s="4" t="s">
        <v>118</v>
      </c>
    </row>
    <row r="178" spans="1:1" x14ac:dyDescent="0.3">
      <c r="A178" s="4" t="s">
        <v>119</v>
      </c>
    </row>
    <row r="179" spans="1:1" x14ac:dyDescent="0.3">
      <c r="A179" s="4" t="s">
        <v>120</v>
      </c>
    </row>
    <row r="180" spans="1:1" x14ac:dyDescent="0.3">
      <c r="A180" s="4" t="s">
        <v>121</v>
      </c>
    </row>
    <row r="181" spans="1:1" x14ac:dyDescent="0.3">
      <c r="A181" s="4" t="s">
        <v>122</v>
      </c>
    </row>
    <row r="182" spans="1:1" x14ac:dyDescent="0.3">
      <c r="A182" s="4" t="s">
        <v>123</v>
      </c>
    </row>
    <row r="183" spans="1:1" x14ac:dyDescent="0.3">
      <c r="A183" s="4" t="s">
        <v>124</v>
      </c>
    </row>
    <row r="184" spans="1:1" x14ac:dyDescent="0.3">
      <c r="A184" s="4" t="s">
        <v>125</v>
      </c>
    </row>
    <row r="185" spans="1:1" x14ac:dyDescent="0.3">
      <c r="A185" s="4" t="s">
        <v>126</v>
      </c>
    </row>
    <row r="186" spans="1:1" x14ac:dyDescent="0.3">
      <c r="A186" s="4" t="s">
        <v>127</v>
      </c>
    </row>
    <row r="187" spans="1:1" x14ac:dyDescent="0.3">
      <c r="A187" s="4" t="s">
        <v>128</v>
      </c>
    </row>
    <row r="188" spans="1:1" x14ac:dyDescent="0.3">
      <c r="A188" s="4" t="s">
        <v>129</v>
      </c>
    </row>
    <row r="189" spans="1:1" x14ac:dyDescent="0.3">
      <c r="A189" s="4" t="s">
        <v>130</v>
      </c>
    </row>
    <row r="190" spans="1:1" x14ac:dyDescent="0.3">
      <c r="A190" s="4" t="s">
        <v>131</v>
      </c>
    </row>
    <row r="191" spans="1:1" x14ac:dyDescent="0.3">
      <c r="A191" s="4" t="s">
        <v>132</v>
      </c>
    </row>
    <row r="192" spans="1:1" x14ac:dyDescent="0.3">
      <c r="A192" s="4" t="s">
        <v>133</v>
      </c>
    </row>
    <row r="193" spans="1:1" x14ac:dyDescent="0.3">
      <c r="A193" s="4" t="s">
        <v>134</v>
      </c>
    </row>
    <row r="194" spans="1:1" x14ac:dyDescent="0.3">
      <c r="A194" s="4" t="s">
        <v>135</v>
      </c>
    </row>
    <row r="195" spans="1:1" x14ac:dyDescent="0.3">
      <c r="A195" s="4" t="s">
        <v>136</v>
      </c>
    </row>
    <row r="196" spans="1:1" x14ac:dyDescent="0.3">
      <c r="A196" s="4" t="s">
        <v>137</v>
      </c>
    </row>
    <row r="197" spans="1:1" x14ac:dyDescent="0.3">
      <c r="A197" s="4" t="s">
        <v>138</v>
      </c>
    </row>
    <row r="198" spans="1:1" x14ac:dyDescent="0.3">
      <c r="A198" s="4" t="s">
        <v>139</v>
      </c>
    </row>
    <row r="199" spans="1:1" x14ac:dyDescent="0.3">
      <c r="A199" s="4" t="s">
        <v>140</v>
      </c>
    </row>
    <row r="200" spans="1:1" x14ac:dyDescent="0.3">
      <c r="A200" s="4" t="s">
        <v>141</v>
      </c>
    </row>
    <row r="201" spans="1:1" x14ac:dyDescent="0.3">
      <c r="A201" s="4" t="s">
        <v>142</v>
      </c>
    </row>
    <row r="202" spans="1:1" x14ac:dyDescent="0.3">
      <c r="A202" s="4" t="s">
        <v>143</v>
      </c>
    </row>
    <row r="203" spans="1:1" x14ac:dyDescent="0.3">
      <c r="A203" s="4" t="s">
        <v>144</v>
      </c>
    </row>
    <row r="205" spans="1:1" x14ac:dyDescent="0.3">
      <c r="A205" s="2" t="s">
        <v>4070</v>
      </c>
    </row>
    <row r="206" spans="1:1" x14ac:dyDescent="0.3">
      <c r="A206" s="2" t="s">
        <v>4753</v>
      </c>
    </row>
    <row r="207" spans="1:1" x14ac:dyDescent="0.3">
      <c r="A207" s="2" t="s">
        <v>4202</v>
      </c>
    </row>
    <row r="208" spans="1:1" x14ac:dyDescent="0.3">
      <c r="A208" s="2" t="s">
        <v>4203</v>
      </c>
    </row>
    <row r="209" spans="1:1" x14ac:dyDescent="0.3">
      <c r="A209" s="6" t="s">
        <v>4881</v>
      </c>
    </row>
    <row r="210" spans="1:1" x14ac:dyDescent="0.3">
      <c r="A210" s="6" t="s">
        <v>3987</v>
      </c>
    </row>
    <row r="211" spans="1:1" x14ac:dyDescent="0.3">
      <c r="A211" s="6" t="s">
        <v>3988</v>
      </c>
    </row>
    <row r="212" spans="1:1" x14ac:dyDescent="0.3">
      <c r="A212" s="6" t="s">
        <v>3989</v>
      </c>
    </row>
    <row r="213" spans="1:1" x14ac:dyDescent="0.3">
      <c r="A213" s="6" t="s">
        <v>3990</v>
      </c>
    </row>
    <row r="214" spans="1:1" x14ac:dyDescent="0.3">
      <c r="A214" s="2" t="s">
        <v>3991</v>
      </c>
    </row>
    <row r="215" spans="1:1" x14ac:dyDescent="0.3">
      <c r="A215" s="2" t="s">
        <v>3994</v>
      </c>
    </row>
    <row r="216" spans="1:1" x14ac:dyDescent="0.3">
      <c r="A216" s="2" t="s">
        <v>3995</v>
      </c>
    </row>
    <row r="218" spans="1:1" x14ac:dyDescent="0.3">
      <c r="A218" s="2" t="s">
        <v>17</v>
      </c>
    </row>
    <row r="219" spans="1:1" x14ac:dyDescent="0.3">
      <c r="A219" s="2" t="s">
        <v>18</v>
      </c>
    </row>
    <row r="220" spans="1:1" x14ac:dyDescent="0.3">
      <c r="A220" s="2" t="s">
        <v>19</v>
      </c>
    </row>
    <row r="221" spans="1:1" x14ac:dyDescent="0.3">
      <c r="A221" s="2" t="s">
        <v>27</v>
      </c>
    </row>
    <row r="223" spans="1:1" x14ac:dyDescent="0.3">
      <c r="A223" s="2" t="s">
        <v>149</v>
      </c>
    </row>
    <row r="224" spans="1:1" x14ac:dyDescent="0.3">
      <c r="A224" s="2" t="s">
        <v>5</v>
      </c>
    </row>
    <row r="225" spans="1:1" x14ac:dyDescent="0.3">
      <c r="A225" s="2" t="s">
        <v>150</v>
      </c>
    </row>
    <row r="226" spans="1:1" x14ac:dyDescent="0.3">
      <c r="A226" s="2" t="s">
        <v>151</v>
      </c>
    </row>
    <row r="227" spans="1:1" x14ac:dyDescent="0.3">
      <c r="A227" s="2" t="s">
        <v>299</v>
      </c>
    </row>
    <row r="229" spans="1:1" x14ac:dyDescent="0.3">
      <c r="A229" t="s">
        <v>4755</v>
      </c>
    </row>
    <row r="230" spans="1:1" x14ac:dyDescent="0.3">
      <c r="A230" s="2" t="s">
        <v>4756</v>
      </c>
    </row>
    <row r="231" spans="1:1" x14ac:dyDescent="0.3">
      <c r="A231" s="2" t="s">
        <v>4757</v>
      </c>
    </row>
    <row r="232" spans="1:1" x14ac:dyDescent="0.3">
      <c r="A232" s="6" t="s">
        <v>4210</v>
      </c>
    </row>
    <row r="233" spans="1:1" x14ac:dyDescent="0.3">
      <c r="A233" s="2" t="s">
        <v>164</v>
      </c>
    </row>
    <row r="234" spans="1:1" x14ac:dyDescent="0.3">
      <c r="A234" s="6" t="s">
        <v>4211</v>
      </c>
    </row>
    <row r="235" spans="1:1" x14ac:dyDescent="0.3">
      <c r="A235" s="2" t="s">
        <v>165</v>
      </c>
    </row>
    <row r="236" spans="1:1" x14ac:dyDescent="0.3">
      <c r="A236" s="2" t="s">
        <v>166</v>
      </c>
    </row>
    <row r="238" spans="1:1" x14ac:dyDescent="0.3">
      <c r="A238" s="2" t="s">
        <v>167</v>
      </c>
    </row>
    <row r="239" spans="1:1" x14ac:dyDescent="0.3">
      <c r="A239" s="2" t="s">
        <v>168</v>
      </c>
    </row>
    <row r="240" spans="1:1" x14ac:dyDescent="0.3">
      <c r="A240" s="2" t="s">
        <v>4375</v>
      </c>
    </row>
    <row r="241" spans="1:1" x14ac:dyDescent="0.3">
      <c r="A241" s="2" t="s">
        <v>169</v>
      </c>
    </row>
    <row r="242" spans="1:1" x14ac:dyDescent="0.3">
      <c r="A242" s="6" t="s">
        <v>4374</v>
      </c>
    </row>
    <row r="243" spans="1:1" x14ac:dyDescent="0.3">
      <c r="A243" s="6" t="s">
        <v>4212</v>
      </c>
    </row>
    <row r="244" spans="1:1" x14ac:dyDescent="0.3">
      <c r="A244" s="2" t="s">
        <v>170</v>
      </c>
    </row>
    <row r="245" spans="1:1" x14ac:dyDescent="0.3">
      <c r="A245" s="2" t="s">
        <v>8</v>
      </c>
    </row>
    <row r="247" spans="1:1" x14ac:dyDescent="0.3">
      <c r="A247" t="s">
        <v>4995</v>
      </c>
    </row>
    <row r="248" spans="1:1" x14ac:dyDescent="0.3">
      <c r="A248" t="s">
        <v>4996</v>
      </c>
    </row>
    <row r="249" spans="1:1" x14ac:dyDescent="0.3">
      <c r="A249" t="s">
        <v>4997</v>
      </c>
    </row>
    <row r="250" spans="1:1" x14ac:dyDescent="0.3">
      <c r="A250" t="s">
        <v>4998</v>
      </c>
    </row>
    <row r="251" spans="1:1" x14ac:dyDescent="0.3">
      <c r="A251" t="s">
        <v>174</v>
      </c>
    </row>
    <row r="252" spans="1:1" x14ac:dyDescent="0.3">
      <c r="A252" t="s">
        <v>175</v>
      </c>
    </row>
    <row r="253" spans="1:1" x14ac:dyDescent="0.3">
      <c r="A253" t="s">
        <v>176</v>
      </c>
    </row>
    <row r="254" spans="1:1" x14ac:dyDescent="0.3">
      <c r="A254" t="s">
        <v>177</v>
      </c>
    </row>
    <row r="255" spans="1:1" x14ac:dyDescent="0.3">
      <c r="A255" t="s">
        <v>178</v>
      </c>
    </row>
    <row r="257" spans="1:1" x14ac:dyDescent="0.3">
      <c r="A257" s="2" t="s">
        <v>180</v>
      </c>
    </row>
    <row r="258" spans="1:1" x14ac:dyDescent="0.3">
      <c r="A258" s="2" t="s">
        <v>181</v>
      </c>
    </row>
    <row r="259" spans="1:1" x14ac:dyDescent="0.3">
      <c r="A259" s="2" t="s">
        <v>182</v>
      </c>
    </row>
    <row r="260" spans="1:1" x14ac:dyDescent="0.3">
      <c r="A260" s="2" t="s">
        <v>178</v>
      </c>
    </row>
    <row r="262" spans="1:1" x14ac:dyDescent="0.3">
      <c r="A262" s="2" t="s">
        <v>27</v>
      </c>
    </row>
    <row r="263" spans="1:1" x14ac:dyDescent="0.3">
      <c r="A263" s="2" t="s">
        <v>183</v>
      </c>
    </row>
    <row r="264" spans="1:1" x14ac:dyDescent="0.3">
      <c r="A264" s="2" t="s">
        <v>184</v>
      </c>
    </row>
    <row r="265" spans="1:1" x14ac:dyDescent="0.3">
      <c r="A265" s="6" t="s">
        <v>4807</v>
      </c>
    </row>
    <row r="266" spans="1:1" x14ac:dyDescent="0.3">
      <c r="A266" s="6" t="s">
        <v>4808</v>
      </c>
    </row>
    <row r="267" spans="1:1" x14ac:dyDescent="0.3">
      <c r="A267" s="6" t="s">
        <v>4809</v>
      </c>
    </row>
    <row r="268" spans="1:1" x14ac:dyDescent="0.3">
      <c r="A268" s="2" t="s">
        <v>185</v>
      </c>
    </row>
    <row r="269" spans="1:1" x14ac:dyDescent="0.3">
      <c r="A269" s="2" t="s">
        <v>178</v>
      </c>
    </row>
    <row r="271" spans="1:1" x14ac:dyDescent="0.3">
      <c r="A271" s="2" t="s">
        <v>4223</v>
      </c>
    </row>
    <row r="272" spans="1:1" x14ac:dyDescent="0.3">
      <c r="A272" s="2" t="s">
        <v>193</v>
      </c>
    </row>
    <row r="273" spans="1:1" x14ac:dyDescent="0.3">
      <c r="A273" s="2" t="s">
        <v>194</v>
      </c>
    </row>
    <row r="274" spans="1:1" x14ac:dyDescent="0.3">
      <c r="A274" s="6" t="s">
        <v>4816</v>
      </c>
    </row>
    <row r="275" spans="1:1" x14ac:dyDescent="0.3">
      <c r="A275" s="2" t="s">
        <v>4784</v>
      </c>
    </row>
    <row r="276" spans="1:1" x14ac:dyDescent="0.3">
      <c r="A276" s="2" t="s">
        <v>4785</v>
      </c>
    </row>
    <row r="277" spans="1:1" x14ac:dyDescent="0.3">
      <c r="A277" s="2" t="s">
        <v>5004</v>
      </c>
    </row>
    <row r="278" spans="1:1" x14ac:dyDescent="0.3">
      <c r="A278" s="2" t="s">
        <v>178</v>
      </c>
    </row>
    <row r="280" spans="1:1" x14ac:dyDescent="0.3">
      <c r="A280" s="2" t="s">
        <v>195</v>
      </c>
    </row>
    <row r="281" spans="1:1" x14ac:dyDescent="0.3">
      <c r="A281" s="2" t="s">
        <v>196</v>
      </c>
    </row>
    <row r="282" spans="1:1" x14ac:dyDescent="0.3">
      <c r="A282" s="2" t="s">
        <v>197</v>
      </c>
    </row>
    <row r="283" spans="1:1" x14ac:dyDescent="0.3">
      <c r="A283" s="2" t="s">
        <v>178</v>
      </c>
    </row>
    <row r="285" spans="1:1" x14ac:dyDescent="0.3">
      <c r="A285" s="2" t="s">
        <v>198</v>
      </c>
    </row>
    <row r="286" spans="1:1" x14ac:dyDescent="0.3">
      <c r="A286" s="2" t="s">
        <v>199</v>
      </c>
    </row>
    <row r="287" spans="1:1" x14ac:dyDescent="0.3">
      <c r="A287" s="2" t="s">
        <v>200</v>
      </c>
    </row>
    <row r="288" spans="1:1" x14ac:dyDescent="0.3">
      <c r="A288" s="2" t="s">
        <v>178</v>
      </c>
    </row>
    <row r="290" spans="1:1" x14ac:dyDescent="0.3">
      <c r="A290" s="2" t="s">
        <v>27</v>
      </c>
    </row>
    <row r="291" spans="1:1" x14ac:dyDescent="0.3">
      <c r="A291" s="2" t="s">
        <v>201</v>
      </c>
    </row>
    <row r="292" spans="1:1" x14ac:dyDescent="0.3">
      <c r="A292" s="2" t="s">
        <v>202</v>
      </c>
    </row>
    <row r="293" spans="1:1" x14ac:dyDescent="0.3">
      <c r="A293" s="6" t="s">
        <v>4803</v>
      </c>
    </row>
    <row r="294" spans="1:1" x14ac:dyDescent="0.3">
      <c r="A294" s="2" t="s">
        <v>178</v>
      </c>
    </row>
    <row r="296" spans="1:1" x14ac:dyDescent="0.3">
      <c r="A296" s="2" t="s">
        <v>203</v>
      </c>
    </row>
    <row r="297" spans="1:1" x14ac:dyDescent="0.3">
      <c r="A297" s="2" t="s">
        <v>204</v>
      </c>
    </row>
    <row r="298" spans="1:1" x14ac:dyDescent="0.3">
      <c r="A298" s="2" t="s">
        <v>178</v>
      </c>
    </row>
    <row r="300" spans="1:1" x14ac:dyDescent="0.3">
      <c r="A300" t="s">
        <v>211</v>
      </c>
    </row>
    <row r="301" spans="1:1" x14ac:dyDescent="0.3">
      <c r="A301" t="s">
        <v>212</v>
      </c>
    </row>
    <row r="302" spans="1:1" x14ac:dyDescent="0.3">
      <c r="A302" t="s">
        <v>213</v>
      </c>
    </row>
    <row r="303" spans="1:1" x14ac:dyDescent="0.3">
      <c r="A303" t="s">
        <v>4729</v>
      </c>
    </row>
    <row r="304" spans="1:1" x14ac:dyDescent="0.3">
      <c r="A304" t="s">
        <v>4730</v>
      </c>
    </row>
    <row r="305" spans="1:1" x14ac:dyDescent="0.3">
      <c r="A305" t="s">
        <v>4731</v>
      </c>
    </row>
    <row r="306" spans="1:1" x14ac:dyDescent="0.3">
      <c r="A306" t="s">
        <v>4732</v>
      </c>
    </row>
    <row r="307" spans="1:1" x14ac:dyDescent="0.3">
      <c r="A307" t="s">
        <v>178</v>
      </c>
    </row>
    <row r="309" spans="1:1" x14ac:dyDescent="0.3">
      <c r="A309" s="2" t="s">
        <v>215</v>
      </c>
    </row>
    <row r="310" spans="1:1" x14ac:dyDescent="0.3">
      <c r="A310" s="2" t="s">
        <v>216</v>
      </c>
    </row>
    <row r="311" spans="1:1" x14ac:dyDescent="0.3">
      <c r="A311" s="2" t="s">
        <v>217</v>
      </c>
    </row>
    <row r="312" spans="1:1" x14ac:dyDescent="0.3">
      <c r="A312" s="2" t="s">
        <v>218</v>
      </c>
    </row>
    <row r="314" spans="1:1" x14ac:dyDescent="0.3">
      <c r="A314" s="2" t="s">
        <v>219</v>
      </c>
    </row>
    <row r="315" spans="1:1" x14ac:dyDescent="0.3">
      <c r="A315" s="2" t="s">
        <v>220</v>
      </c>
    </row>
    <row r="316" spans="1:1" x14ac:dyDescent="0.3">
      <c r="A316" s="2" t="s">
        <v>221</v>
      </c>
    </row>
    <row r="318" spans="1:1" x14ac:dyDescent="0.3">
      <c r="A318" s="2" t="s">
        <v>222</v>
      </c>
    </row>
    <row r="319" spans="1:1" x14ac:dyDescent="0.3">
      <c r="A319" s="2" t="s">
        <v>223</v>
      </c>
    </row>
    <row r="321" spans="1:1" x14ac:dyDescent="0.3">
      <c r="A321" s="2" t="s">
        <v>224</v>
      </c>
    </row>
    <row r="322" spans="1:1" x14ac:dyDescent="0.3">
      <c r="A322" s="2" t="s">
        <v>225</v>
      </c>
    </row>
    <row r="323" spans="1:1" x14ac:dyDescent="0.3">
      <c r="A323" s="2" t="s">
        <v>226</v>
      </c>
    </row>
    <row r="324" spans="1:1" x14ac:dyDescent="0.3">
      <c r="A324" s="2" t="s">
        <v>227</v>
      </c>
    </row>
    <row r="326" spans="1:1" x14ac:dyDescent="0.3">
      <c r="A326" s="2" t="s">
        <v>229</v>
      </c>
    </row>
    <row r="327" spans="1:1" x14ac:dyDescent="0.3">
      <c r="A327" s="2" t="s">
        <v>230</v>
      </c>
    </row>
    <row r="328" spans="1:1" x14ac:dyDescent="0.3">
      <c r="A328" s="2" t="s">
        <v>231</v>
      </c>
    </row>
    <row r="330" spans="1:1" x14ac:dyDescent="0.3">
      <c r="A330" s="6" t="s">
        <v>4360</v>
      </c>
    </row>
    <row r="331" spans="1:1" x14ac:dyDescent="0.3">
      <c r="A331" s="6" t="s">
        <v>4361</v>
      </c>
    </row>
    <row r="332" spans="1:1" x14ac:dyDescent="0.3">
      <c r="A332" s="6" t="s">
        <v>151</v>
      </c>
    </row>
    <row r="333" spans="1:1" x14ac:dyDescent="0.3">
      <c r="A333" s="6" t="s">
        <v>4362</v>
      </c>
    </row>
    <row r="334" spans="1:1" x14ac:dyDescent="0.3">
      <c r="A334" s="6" t="s">
        <v>4390</v>
      </c>
    </row>
    <row r="335" spans="1:1" x14ac:dyDescent="0.3">
      <c r="A335" s="6" t="s">
        <v>4363</v>
      </c>
    </row>
    <row r="336" spans="1:1" x14ac:dyDescent="0.3">
      <c r="A336" s="2" t="s">
        <v>4127</v>
      </c>
    </row>
    <row r="337" spans="1:1" x14ac:dyDescent="0.3">
      <c r="A337" s="2" t="s">
        <v>4364</v>
      </c>
    </row>
    <row r="338" spans="1:1" x14ac:dyDescent="0.3">
      <c r="A338" s="6" t="s">
        <v>4365</v>
      </c>
    </row>
    <row r="339" spans="1:1" x14ac:dyDescent="0.3">
      <c r="A339" s="6" t="s">
        <v>4739</v>
      </c>
    </row>
    <row r="341" spans="1:1" x14ac:dyDescent="0.3">
      <c r="A341" s="2" t="s">
        <v>241</v>
      </c>
    </row>
    <row r="342" spans="1:1" x14ac:dyDescent="0.3">
      <c r="A342" s="6" t="s">
        <v>4275</v>
      </c>
    </row>
    <row r="343" spans="1:1" x14ac:dyDescent="0.3">
      <c r="A343" s="2" t="s">
        <v>4274</v>
      </c>
    </row>
    <row r="344" spans="1:1" x14ac:dyDescent="0.3">
      <c r="A344" s="2" t="s">
        <v>4276</v>
      </c>
    </row>
    <row r="345" spans="1:1" x14ac:dyDescent="0.3">
      <c r="A345" s="2" t="s">
        <v>4277</v>
      </c>
    </row>
    <row r="346" spans="1:1" x14ac:dyDescent="0.3">
      <c r="A346" s="6" t="s">
        <v>4278</v>
      </c>
    </row>
    <row r="347" spans="1:1" x14ac:dyDescent="0.3">
      <c r="A347" s="2" t="s">
        <v>4279</v>
      </c>
    </row>
    <row r="348" spans="1:1" x14ac:dyDescent="0.3">
      <c r="A348" s="2" t="s">
        <v>178</v>
      </c>
    </row>
    <row r="350" spans="1:1" x14ac:dyDescent="0.3">
      <c r="A350" s="2" t="s">
        <v>242</v>
      </c>
    </row>
    <row r="351" spans="1:1" x14ac:dyDescent="0.3">
      <c r="A351" s="2" t="s">
        <v>243</v>
      </c>
    </row>
    <row r="352" spans="1:1" x14ac:dyDescent="0.3">
      <c r="A352" s="2" t="s">
        <v>244</v>
      </c>
    </row>
    <row r="354" spans="1:1" x14ac:dyDescent="0.3">
      <c r="A354" s="2" t="s">
        <v>245</v>
      </c>
    </row>
    <row r="355" spans="1:1" x14ac:dyDescent="0.3">
      <c r="A355" s="2" t="s">
        <v>246</v>
      </c>
    </row>
    <row r="356" spans="1:1" x14ac:dyDescent="0.3">
      <c r="A356" s="2" t="s">
        <v>4727</v>
      </c>
    </row>
    <row r="357" spans="1:1" x14ac:dyDescent="0.3">
      <c r="A357" s="2" t="s">
        <v>247</v>
      </c>
    </row>
    <row r="358" spans="1:1" x14ac:dyDescent="0.3">
      <c r="A358" s="2" t="s">
        <v>248</v>
      </c>
    </row>
    <row r="359" spans="1:1" x14ac:dyDescent="0.3">
      <c r="A359" s="2" t="s">
        <v>249</v>
      </c>
    </row>
    <row r="360" spans="1:1" x14ac:dyDescent="0.3">
      <c r="A360" s="6" t="s">
        <v>4728</v>
      </c>
    </row>
    <row r="361" spans="1:1" x14ac:dyDescent="0.3">
      <c r="A361" s="2" t="s">
        <v>4753</v>
      </c>
    </row>
    <row r="362" spans="1:1" x14ac:dyDescent="0.3">
      <c r="A362" s="2" t="s">
        <v>250</v>
      </c>
    </row>
    <row r="365" spans="1:1" x14ac:dyDescent="0.3">
      <c r="A365" s="2" t="s">
        <v>251</v>
      </c>
    </row>
    <row r="366" spans="1:1" x14ac:dyDescent="0.3">
      <c r="A366" s="2" t="s">
        <v>252</v>
      </c>
    </row>
    <row r="367" spans="1:1" x14ac:dyDescent="0.3">
      <c r="A367" s="2" t="s">
        <v>253</v>
      </c>
    </row>
    <row r="368" spans="1:1" x14ac:dyDescent="0.3">
      <c r="A368" s="2" t="s">
        <v>254</v>
      </c>
    </row>
    <row r="369" spans="1:1" x14ac:dyDescent="0.3">
      <c r="A369" s="2" t="s">
        <v>255</v>
      </c>
    </row>
    <row r="370" spans="1:1" x14ac:dyDescent="0.3">
      <c r="A370" s="2" t="s">
        <v>256</v>
      </c>
    </row>
    <row r="371" spans="1:1" x14ac:dyDescent="0.3">
      <c r="A371" s="2" t="s">
        <v>257</v>
      </c>
    </row>
    <row r="373" spans="1:1" x14ac:dyDescent="0.3">
      <c r="A373" s="2" t="s">
        <v>224</v>
      </c>
    </row>
    <row r="374" spans="1:1" x14ac:dyDescent="0.3">
      <c r="A374" s="2" t="s">
        <v>225</v>
      </c>
    </row>
    <row r="375" spans="1:1" x14ac:dyDescent="0.3">
      <c r="A375" s="2" t="s">
        <v>226</v>
      </c>
    </row>
    <row r="376" spans="1:1" x14ac:dyDescent="0.3">
      <c r="A376" s="2" t="s">
        <v>227</v>
      </c>
    </row>
    <row r="378" spans="1:1" x14ac:dyDescent="0.3">
      <c r="A378" s="6" t="s">
        <v>4616</v>
      </c>
    </row>
    <row r="379" spans="1:1" x14ac:dyDescent="0.3">
      <c r="A379" s="6" t="s">
        <v>4617</v>
      </c>
    </row>
    <row r="380" spans="1:1" x14ac:dyDescent="0.3">
      <c r="A380" s="6" t="s">
        <v>300</v>
      </c>
    </row>
    <row r="381" spans="1:1" x14ac:dyDescent="0.3">
      <c r="A381" s="6" t="s">
        <v>301</v>
      </c>
    </row>
    <row r="382" spans="1:1" x14ac:dyDescent="0.3">
      <c r="A382" s="6" t="s">
        <v>302</v>
      </c>
    </row>
    <row r="383" spans="1:1" x14ac:dyDescent="0.3">
      <c r="A383" s="6" t="s">
        <v>4021</v>
      </c>
    </row>
    <row r="384" spans="1:1" x14ac:dyDescent="0.3">
      <c r="A384" s="6"/>
    </row>
    <row r="385" spans="1:1" x14ac:dyDescent="0.3">
      <c r="A385" s="2">
        <v>1</v>
      </c>
    </row>
    <row r="386" spans="1:1" x14ac:dyDescent="0.3">
      <c r="A386" s="2">
        <v>2</v>
      </c>
    </row>
    <row r="387" spans="1:1" x14ac:dyDescent="0.3">
      <c r="A387" s="2">
        <v>3</v>
      </c>
    </row>
    <row r="388" spans="1:1" x14ac:dyDescent="0.3">
      <c r="A388" s="6">
        <v>4</v>
      </c>
    </row>
    <row r="390" spans="1:1" x14ac:dyDescent="0.3">
      <c r="A390" s="8" t="s">
        <v>4456</v>
      </c>
    </row>
    <row r="391" spans="1:1" x14ac:dyDescent="0.3">
      <c r="A391" s="8" t="s">
        <v>4457</v>
      </c>
    </row>
    <row r="392" spans="1:1" x14ac:dyDescent="0.3">
      <c r="A392" s="8" t="s">
        <v>4458</v>
      </c>
    </row>
    <row r="393" spans="1:1" x14ac:dyDescent="0.3">
      <c r="A393" s="8" t="s">
        <v>4539</v>
      </c>
    </row>
    <row r="394" spans="1:1" x14ac:dyDescent="0.3">
      <c r="A394" s="8" t="s">
        <v>4459</v>
      </c>
    </row>
    <row r="395" spans="1:1" x14ac:dyDescent="0.3">
      <c r="A395" s="8" t="s">
        <v>4540</v>
      </c>
    </row>
    <row r="396" spans="1:1" x14ac:dyDescent="0.3">
      <c r="A396" s="8" t="s">
        <v>4461</v>
      </c>
    </row>
    <row r="397" spans="1:1" x14ac:dyDescent="0.3">
      <c r="A397" s="8" t="s">
        <v>4541</v>
      </c>
    </row>
    <row r="398" spans="1:1" x14ac:dyDescent="0.3">
      <c r="A398" s="8" t="s">
        <v>4463</v>
      </c>
    </row>
    <row r="399" spans="1:1" x14ac:dyDescent="0.3">
      <c r="A399" s="8" t="s">
        <v>257</v>
      </c>
    </row>
    <row r="401" spans="1:1" x14ac:dyDescent="0.3">
      <c r="A401" t="s">
        <v>324</v>
      </c>
    </row>
    <row r="402" spans="1:1" x14ac:dyDescent="0.3">
      <c r="A402" t="s">
        <v>325</v>
      </c>
    </row>
    <row r="403" spans="1:1" x14ac:dyDescent="0.3">
      <c r="A403" t="s">
        <v>326</v>
      </c>
    </row>
    <row r="404" spans="1:1" x14ac:dyDescent="0.3">
      <c r="A404" t="s">
        <v>327</v>
      </c>
    </row>
    <row r="405" spans="1:1" x14ac:dyDescent="0.3">
      <c r="A405" t="s">
        <v>328</v>
      </c>
    </row>
    <row r="406" spans="1:1" x14ac:dyDescent="0.3">
      <c r="A406" t="s">
        <v>329</v>
      </c>
    </row>
    <row r="407" spans="1:1" x14ac:dyDescent="0.3">
      <c r="A407" t="s">
        <v>330</v>
      </c>
    </row>
    <row r="408" spans="1:1" x14ac:dyDescent="0.3">
      <c r="A408" t="s">
        <v>331</v>
      </c>
    </row>
    <row r="409" spans="1:1" x14ac:dyDescent="0.3">
      <c r="A409" t="s">
        <v>332</v>
      </c>
    </row>
    <row r="410" spans="1:1" x14ac:dyDescent="0.3">
      <c r="A410" t="s">
        <v>333</v>
      </c>
    </row>
    <row r="411" spans="1:1" x14ac:dyDescent="0.3">
      <c r="A411" t="s">
        <v>334</v>
      </c>
    </row>
    <row r="412" spans="1:1" x14ac:dyDescent="0.3">
      <c r="A412" t="s">
        <v>335</v>
      </c>
    </row>
    <row r="413" spans="1:1" x14ac:dyDescent="0.3">
      <c r="A413" t="s">
        <v>336</v>
      </c>
    </row>
    <row r="414" spans="1:1" x14ac:dyDescent="0.3">
      <c r="A414" t="s">
        <v>337</v>
      </c>
    </row>
    <row r="415" spans="1:1" x14ac:dyDescent="0.3">
      <c r="A415" t="s">
        <v>338</v>
      </c>
    </row>
    <row r="416" spans="1:1" x14ac:dyDescent="0.3">
      <c r="A416" t="s">
        <v>339</v>
      </c>
    </row>
    <row r="417" spans="1:1" x14ac:dyDescent="0.3">
      <c r="A417" t="s">
        <v>340</v>
      </c>
    </row>
    <row r="418" spans="1:1" x14ac:dyDescent="0.3">
      <c r="A418" t="s">
        <v>341</v>
      </c>
    </row>
    <row r="419" spans="1:1" x14ac:dyDescent="0.3">
      <c r="A419" t="s">
        <v>342</v>
      </c>
    </row>
    <row r="420" spans="1:1" x14ac:dyDescent="0.3">
      <c r="A420" t="s">
        <v>343</v>
      </c>
    </row>
    <row r="421" spans="1:1" x14ac:dyDescent="0.3">
      <c r="A421" t="s">
        <v>344</v>
      </c>
    </row>
    <row r="422" spans="1:1" x14ac:dyDescent="0.3">
      <c r="A422" t="s">
        <v>345</v>
      </c>
    </row>
    <row r="423" spans="1:1" x14ac:dyDescent="0.3">
      <c r="A423" t="s">
        <v>346</v>
      </c>
    </row>
    <row r="424" spans="1:1" x14ac:dyDescent="0.3">
      <c r="A424" t="s">
        <v>347</v>
      </c>
    </row>
    <row r="425" spans="1:1" x14ac:dyDescent="0.3">
      <c r="A425" t="s">
        <v>348</v>
      </c>
    </row>
    <row r="426" spans="1:1" x14ac:dyDescent="0.3">
      <c r="A426" t="s">
        <v>349</v>
      </c>
    </row>
    <row r="427" spans="1:1" x14ac:dyDescent="0.3">
      <c r="A427" t="s">
        <v>350</v>
      </c>
    </row>
    <row r="428" spans="1:1" x14ac:dyDescent="0.3">
      <c r="A428" t="s">
        <v>351</v>
      </c>
    </row>
    <row r="429" spans="1:1" x14ac:dyDescent="0.3">
      <c r="A429" t="s">
        <v>352</v>
      </c>
    </row>
    <row r="430" spans="1:1" x14ac:dyDescent="0.3">
      <c r="A430" t="s">
        <v>353</v>
      </c>
    </row>
    <row r="431" spans="1:1" x14ac:dyDescent="0.3">
      <c r="A431" t="s">
        <v>354</v>
      </c>
    </row>
    <row r="432" spans="1:1" x14ac:dyDescent="0.3">
      <c r="A432" t="s">
        <v>355</v>
      </c>
    </row>
    <row r="433" spans="1:1" x14ac:dyDescent="0.3">
      <c r="A433" t="s">
        <v>356</v>
      </c>
    </row>
    <row r="434" spans="1:1" x14ac:dyDescent="0.3">
      <c r="A434" t="s">
        <v>357</v>
      </c>
    </row>
    <row r="435" spans="1:1" x14ac:dyDescent="0.3">
      <c r="A435" t="s">
        <v>358</v>
      </c>
    </row>
    <row r="436" spans="1:1" x14ac:dyDescent="0.3">
      <c r="A436" t="s">
        <v>359</v>
      </c>
    </row>
    <row r="437" spans="1:1" x14ac:dyDescent="0.3">
      <c r="A437" t="s">
        <v>360</v>
      </c>
    </row>
    <row r="438" spans="1:1" x14ac:dyDescent="0.3">
      <c r="A438" t="s">
        <v>361</v>
      </c>
    </row>
    <row r="439" spans="1:1" x14ac:dyDescent="0.3">
      <c r="A439" t="s">
        <v>362</v>
      </c>
    </row>
    <row r="440" spans="1:1" x14ac:dyDescent="0.3">
      <c r="A440" t="s">
        <v>363</v>
      </c>
    </row>
    <row r="441" spans="1:1" x14ac:dyDescent="0.3">
      <c r="A441" t="s">
        <v>364</v>
      </c>
    </row>
    <row r="442" spans="1:1" x14ac:dyDescent="0.3">
      <c r="A442" t="s">
        <v>365</v>
      </c>
    </row>
    <row r="443" spans="1:1" x14ac:dyDescent="0.3">
      <c r="A443" t="s">
        <v>366</v>
      </c>
    </row>
    <row r="444" spans="1:1" x14ac:dyDescent="0.3">
      <c r="A444" t="s">
        <v>367</v>
      </c>
    </row>
    <row r="445" spans="1:1" x14ac:dyDescent="0.3">
      <c r="A445" t="s">
        <v>368</v>
      </c>
    </row>
    <row r="446" spans="1:1" x14ac:dyDescent="0.3">
      <c r="A446" t="s">
        <v>369</v>
      </c>
    </row>
    <row r="447" spans="1:1" x14ac:dyDescent="0.3">
      <c r="A447" t="s">
        <v>370</v>
      </c>
    </row>
    <row r="448" spans="1:1" x14ac:dyDescent="0.3">
      <c r="A448" t="s">
        <v>371</v>
      </c>
    </row>
    <row r="449" spans="1:1" x14ac:dyDescent="0.3">
      <c r="A449" t="s">
        <v>372</v>
      </c>
    </row>
    <row r="450" spans="1:1" x14ac:dyDescent="0.3">
      <c r="A450" t="s">
        <v>373</v>
      </c>
    </row>
    <row r="453" spans="1:1" x14ac:dyDescent="0.3">
      <c r="A453" s="2">
        <v>12</v>
      </c>
    </row>
    <row r="454" spans="1:1" x14ac:dyDescent="0.3">
      <c r="A454" s="2">
        <v>11</v>
      </c>
    </row>
    <row r="455" spans="1:1" x14ac:dyDescent="0.3">
      <c r="A455" s="2">
        <v>10</v>
      </c>
    </row>
    <row r="456" spans="1:1" x14ac:dyDescent="0.3">
      <c r="A456" s="2">
        <v>9</v>
      </c>
    </row>
    <row r="457" spans="1:1" x14ac:dyDescent="0.3">
      <c r="A457" s="2">
        <v>8</v>
      </c>
    </row>
    <row r="458" spans="1:1" x14ac:dyDescent="0.3">
      <c r="A458" s="2">
        <v>7</v>
      </c>
    </row>
    <row r="459" spans="1:1" x14ac:dyDescent="0.3">
      <c r="A459" s="2">
        <v>6</v>
      </c>
    </row>
    <row r="460" spans="1:1" x14ac:dyDescent="0.3">
      <c r="A460" s="2">
        <v>5</v>
      </c>
    </row>
    <row r="461" spans="1:1" x14ac:dyDescent="0.3">
      <c r="A461" s="2">
        <v>4</v>
      </c>
    </row>
    <row r="462" spans="1:1" x14ac:dyDescent="0.3">
      <c r="A462" s="2">
        <v>3</v>
      </c>
    </row>
    <row r="463" spans="1:1" x14ac:dyDescent="0.3">
      <c r="A463" s="2">
        <v>2</v>
      </c>
    </row>
    <row r="464" spans="1:1" x14ac:dyDescent="0.3">
      <c r="A464" s="2">
        <v>1</v>
      </c>
    </row>
    <row r="465" spans="1:1" x14ac:dyDescent="0.3">
      <c r="A465" s="2">
        <v>0</v>
      </c>
    </row>
    <row r="467" spans="1:1" x14ac:dyDescent="0.3">
      <c r="A467" s="2" t="s">
        <v>3752</v>
      </c>
    </row>
    <row r="468" spans="1:1" x14ac:dyDescent="0.3">
      <c r="A468" s="2" t="s">
        <v>3753</v>
      </c>
    </row>
    <row r="470" spans="1:1" x14ac:dyDescent="0.3">
      <c r="A470" s="2" t="s">
        <v>3772</v>
      </c>
    </row>
    <row r="471" spans="1:1" x14ac:dyDescent="0.3">
      <c r="A471" s="6" t="s">
        <v>4637</v>
      </c>
    </row>
    <row r="472" spans="1:1" x14ac:dyDescent="0.3">
      <c r="A472" s="2" t="s">
        <v>3774</v>
      </c>
    </row>
    <row r="473" spans="1:1" x14ac:dyDescent="0.3">
      <c r="A473" s="2" t="s">
        <v>3773</v>
      </c>
    </row>
    <row r="474" spans="1:1" x14ac:dyDescent="0.3">
      <c r="A474" s="2" t="s">
        <v>3775</v>
      </c>
    </row>
    <row r="475" spans="1:1" x14ac:dyDescent="0.3">
      <c r="A475" s="2" t="s">
        <v>3776</v>
      </c>
    </row>
    <row r="476" spans="1:1" x14ac:dyDescent="0.3">
      <c r="A476" s="2" t="s">
        <v>3777</v>
      </c>
    </row>
    <row r="477" spans="1:1" x14ac:dyDescent="0.3">
      <c r="A477" s="2" t="s">
        <v>3778</v>
      </c>
    </row>
    <row r="478" spans="1:1" x14ac:dyDescent="0.3">
      <c r="A478" s="2" t="s">
        <v>3769</v>
      </c>
    </row>
    <row r="479" spans="1:1" x14ac:dyDescent="0.3">
      <c r="A479" s="2" t="s">
        <v>3770</v>
      </c>
    </row>
    <row r="480" spans="1:1" x14ac:dyDescent="0.3">
      <c r="A480" s="2" t="s">
        <v>3771</v>
      </c>
    </row>
    <row r="481" spans="1:1" x14ac:dyDescent="0.3">
      <c r="A481" s="2" t="s">
        <v>257</v>
      </c>
    </row>
    <row r="483" spans="1:1" x14ac:dyDescent="0.3">
      <c r="A483" s="6" t="s">
        <v>3933</v>
      </c>
    </row>
    <row r="484" spans="1:1" x14ac:dyDescent="0.3">
      <c r="A484" s="6" t="s">
        <v>3934</v>
      </c>
    </row>
    <row r="485" spans="1:1" x14ac:dyDescent="0.3">
      <c r="A485" s="6" t="s">
        <v>3935</v>
      </c>
    </row>
    <row r="486" spans="1:1" x14ac:dyDescent="0.3">
      <c r="A486" s="6" t="s">
        <v>3780</v>
      </c>
    </row>
    <row r="487" spans="1:1" x14ac:dyDescent="0.3">
      <c r="A487" s="6" t="s">
        <v>3781</v>
      </c>
    </row>
    <row r="488" spans="1:1" x14ac:dyDescent="0.3">
      <c r="A488" s="6" t="s">
        <v>3782</v>
      </c>
    </row>
    <row r="489" spans="1:1" x14ac:dyDescent="0.3">
      <c r="A489" s="6" t="s">
        <v>4858</v>
      </c>
    </row>
    <row r="490" spans="1:1" x14ac:dyDescent="0.3">
      <c r="A490" s="6" t="s">
        <v>4859</v>
      </c>
    </row>
    <row r="491" spans="1:1" x14ac:dyDescent="0.3">
      <c r="A491" s="6" t="s">
        <v>4860</v>
      </c>
    </row>
    <row r="492" spans="1:1" x14ac:dyDescent="0.3">
      <c r="A492" s="6" t="s">
        <v>178</v>
      </c>
    </row>
    <row r="494" spans="1:1" x14ac:dyDescent="0.3">
      <c r="A494" s="6" t="s">
        <v>3788</v>
      </c>
    </row>
    <row r="495" spans="1:1" x14ac:dyDescent="0.3">
      <c r="A495" s="6" t="s">
        <v>3787</v>
      </c>
    </row>
    <row r="497" spans="1:1" x14ac:dyDescent="0.3">
      <c r="A497" s="6" t="s">
        <v>3936</v>
      </c>
    </row>
    <row r="498" spans="1:1" x14ac:dyDescent="0.3">
      <c r="A498" s="6" t="s">
        <v>3937</v>
      </c>
    </row>
    <row r="499" spans="1:1" x14ac:dyDescent="0.3">
      <c r="A499" s="6" t="s">
        <v>3938</v>
      </c>
    </row>
    <row r="500" spans="1:1" x14ac:dyDescent="0.3">
      <c r="A500" s="6" t="s">
        <v>3939</v>
      </c>
    </row>
    <row r="502" spans="1:1" x14ac:dyDescent="0.3">
      <c r="A502" s="15" t="s">
        <v>3950</v>
      </c>
    </row>
    <row r="503" spans="1:1" x14ac:dyDescent="0.3">
      <c r="A503" s="15" t="s">
        <v>3949</v>
      </c>
    </row>
    <row r="504" spans="1:1" x14ac:dyDescent="0.3">
      <c r="A504" t="s">
        <v>4733</v>
      </c>
    </row>
    <row r="505" spans="1:1" x14ac:dyDescent="0.3">
      <c r="A505" s="15" t="s">
        <v>4352</v>
      </c>
    </row>
    <row r="506" spans="1:1" x14ac:dyDescent="0.3">
      <c r="A506" s="15" t="s">
        <v>3948</v>
      </c>
    </row>
    <row r="508" spans="1:1" x14ac:dyDescent="0.3">
      <c r="A508" s="16" t="s">
        <v>3958</v>
      </c>
    </row>
    <row r="509" spans="1:1" x14ac:dyDescent="0.3">
      <c r="A509" s="16" t="s">
        <v>3959</v>
      </c>
    </row>
    <row r="511" spans="1:1" x14ac:dyDescent="0.3">
      <c r="A511" s="16" t="s">
        <v>3979</v>
      </c>
    </row>
    <row r="512" spans="1:1" x14ac:dyDescent="0.3">
      <c r="A512" s="16" t="s">
        <v>3977</v>
      </c>
    </row>
    <row r="514" spans="1:1" x14ac:dyDescent="0.3">
      <c r="A514" s="16" t="s">
        <v>4027</v>
      </c>
    </row>
    <row r="515" spans="1:1" x14ac:dyDescent="0.3">
      <c r="A515" s="16" t="s">
        <v>4028</v>
      </c>
    </row>
    <row r="516" spans="1:1" x14ac:dyDescent="0.3">
      <c r="A516" s="16" t="s">
        <v>4029</v>
      </c>
    </row>
    <row r="517" spans="1:1" x14ac:dyDescent="0.3">
      <c r="A517" s="16" t="s">
        <v>4193</v>
      </c>
    </row>
    <row r="518" spans="1:1" x14ac:dyDescent="0.3">
      <c r="A518" s="16"/>
    </row>
    <row r="519" spans="1:1" x14ac:dyDescent="0.3">
      <c r="A519" s="16" t="s">
        <v>4029</v>
      </c>
    </row>
    <row r="520" spans="1:1" x14ac:dyDescent="0.3">
      <c r="A520" s="16" t="s">
        <v>4193</v>
      </c>
    </row>
    <row r="522" spans="1:1" x14ac:dyDescent="0.3">
      <c r="A522" s="2" t="s">
        <v>3777</v>
      </c>
    </row>
    <row r="523" spans="1:1" x14ac:dyDescent="0.3">
      <c r="A523" s="2" t="s">
        <v>3778</v>
      </c>
    </row>
    <row r="524" spans="1:1" x14ac:dyDescent="0.3">
      <c r="A524" s="6" t="s">
        <v>257</v>
      </c>
    </row>
    <row r="526" spans="1:1" x14ac:dyDescent="0.3">
      <c r="A526" s="6" t="s">
        <v>4665</v>
      </c>
    </row>
    <row r="527" spans="1:1" x14ac:dyDescent="0.3">
      <c r="A527" s="6" t="s">
        <v>4666</v>
      </c>
    </row>
    <row r="528" spans="1:1" x14ac:dyDescent="0.3">
      <c r="A528" s="6" t="s">
        <v>4667</v>
      </c>
    </row>
    <row r="529" spans="1:1" x14ac:dyDescent="0.3">
      <c r="A529" s="6" t="s">
        <v>4668</v>
      </c>
    </row>
    <row r="530" spans="1:1" x14ac:dyDescent="0.3">
      <c r="A530" s="6" t="s">
        <v>3802</v>
      </c>
    </row>
    <row r="531" spans="1:1" x14ac:dyDescent="0.3">
      <c r="A531" s="6" t="s">
        <v>4669</v>
      </c>
    </row>
    <row r="532" spans="1:1" x14ac:dyDescent="0.3">
      <c r="A532" s="6" t="s">
        <v>4204</v>
      </c>
    </row>
    <row r="533" spans="1:1" x14ac:dyDescent="0.3">
      <c r="A533" s="6" t="s">
        <v>4670</v>
      </c>
    </row>
    <row r="534" spans="1:1" x14ac:dyDescent="0.3">
      <c r="A534" s="6" t="s">
        <v>178</v>
      </c>
    </row>
    <row r="536" spans="1:1" x14ac:dyDescent="0.3">
      <c r="A536" s="6" t="s">
        <v>4073</v>
      </c>
    </row>
    <row r="537" spans="1:1" x14ac:dyDescent="0.3">
      <c r="A537" s="6" t="s">
        <v>4074</v>
      </c>
    </row>
    <row r="538" spans="1:1" x14ac:dyDescent="0.3">
      <c r="A538" s="6" t="s">
        <v>4075</v>
      </c>
    </row>
    <row r="539" spans="1:1" x14ac:dyDescent="0.3">
      <c r="A539" s="6" t="s">
        <v>4076</v>
      </c>
    </row>
    <row r="540" spans="1:1" x14ac:dyDescent="0.3">
      <c r="A540" s="6" t="s">
        <v>4077</v>
      </c>
    </row>
    <row r="541" spans="1:1" x14ac:dyDescent="0.3">
      <c r="A541" s="6" t="s">
        <v>4078</v>
      </c>
    </row>
    <row r="543" spans="1:1" x14ac:dyDescent="0.3">
      <c r="A543" s="6" t="s">
        <v>4102</v>
      </c>
    </row>
    <row r="544" spans="1:1" x14ac:dyDescent="0.3">
      <c r="A544" s="6" t="s">
        <v>4103</v>
      </c>
    </row>
    <row r="545" spans="1:1" x14ac:dyDescent="0.3">
      <c r="A545" s="6" t="s">
        <v>4104</v>
      </c>
    </row>
    <row r="546" spans="1:1" x14ac:dyDescent="0.3">
      <c r="A546" s="6" t="s">
        <v>4106</v>
      </c>
    </row>
    <row r="547" spans="1:1" x14ac:dyDescent="0.3">
      <c r="A547" s="6" t="s">
        <v>4105</v>
      </c>
    </row>
    <row r="548" spans="1:1" x14ac:dyDescent="0.3">
      <c r="A548" s="6" t="s">
        <v>4108</v>
      </c>
    </row>
    <row r="549" spans="1:1" x14ac:dyDescent="0.3">
      <c r="A549" s="6" t="s">
        <v>178</v>
      </c>
    </row>
    <row r="551" spans="1:1" x14ac:dyDescent="0.3">
      <c r="A551" s="6" t="s">
        <v>4164</v>
      </c>
    </row>
    <row r="552" spans="1:1" x14ac:dyDescent="0.3">
      <c r="A552" s="6" t="s">
        <v>4165</v>
      </c>
    </row>
    <row r="553" spans="1:1" x14ac:dyDescent="0.3">
      <c r="A553" s="6" t="s">
        <v>4166</v>
      </c>
    </row>
    <row r="554" spans="1:1" x14ac:dyDescent="0.3">
      <c r="A554" s="6" t="s">
        <v>4167</v>
      </c>
    </row>
    <row r="555" spans="1:1" x14ac:dyDescent="0.3">
      <c r="A555" s="6" t="s">
        <v>4168</v>
      </c>
    </row>
    <row r="556" spans="1:1" x14ac:dyDescent="0.3">
      <c r="A556" s="6" t="s">
        <v>4169</v>
      </c>
    </row>
    <row r="557" spans="1:1" x14ac:dyDescent="0.3">
      <c r="A557" s="6" t="s">
        <v>4198</v>
      </c>
    </row>
    <row r="558" spans="1:1" x14ac:dyDescent="0.3">
      <c r="A558" s="6" t="s">
        <v>4880</v>
      </c>
    </row>
    <row r="559" spans="1:1" x14ac:dyDescent="0.3">
      <c r="A559" s="6"/>
    </row>
    <row r="560" spans="1:1" x14ac:dyDescent="0.3">
      <c r="A560" s="6" t="s">
        <v>4170</v>
      </c>
    </row>
    <row r="561" spans="1:1" x14ac:dyDescent="0.3">
      <c r="A561" s="6" t="s">
        <v>4171</v>
      </c>
    </row>
    <row r="562" spans="1:1" x14ac:dyDescent="0.3">
      <c r="A562" s="6" t="s">
        <v>4817</v>
      </c>
    </row>
    <row r="563" spans="1:1" x14ac:dyDescent="0.3">
      <c r="A563" s="6" t="s">
        <v>4172</v>
      </c>
    </row>
    <row r="564" spans="1:1" x14ac:dyDescent="0.3">
      <c r="A564" s="6" t="s">
        <v>4818</v>
      </c>
    </row>
    <row r="565" spans="1:1" x14ac:dyDescent="0.3">
      <c r="A565" s="6" t="s">
        <v>4819</v>
      </c>
    </row>
    <row r="566" spans="1:1" x14ac:dyDescent="0.3">
      <c r="A566" s="6" t="s">
        <v>4173</v>
      </c>
    </row>
    <row r="568" spans="1:1" x14ac:dyDescent="0.3">
      <c r="A568" s="6" t="s">
        <v>4184</v>
      </c>
    </row>
    <row r="569" spans="1:1" x14ac:dyDescent="0.3">
      <c r="A569" s="6" t="s">
        <v>4187</v>
      </c>
    </row>
    <row r="570" spans="1:1" x14ac:dyDescent="0.3">
      <c r="A570" s="6" t="s">
        <v>4185</v>
      </c>
    </row>
    <row r="571" spans="1:1" x14ac:dyDescent="0.3">
      <c r="A571" s="6" t="s">
        <v>4186</v>
      </c>
    </row>
    <row r="572" spans="1:1" x14ac:dyDescent="0.3">
      <c r="A572" s="6" t="s">
        <v>257</v>
      </c>
    </row>
    <row r="574" spans="1:1" x14ac:dyDescent="0.3">
      <c r="A574" s="6" t="s">
        <v>4190</v>
      </c>
    </row>
    <row r="575" spans="1:1" x14ac:dyDescent="0.3">
      <c r="A575" s="6" t="s">
        <v>4191</v>
      </c>
    </row>
    <row r="577" spans="1:1" x14ac:dyDescent="0.3">
      <c r="A577" s="6" t="s">
        <v>4206</v>
      </c>
    </row>
    <row r="578" spans="1:1" x14ac:dyDescent="0.3">
      <c r="A578" s="6" t="s">
        <v>4207</v>
      </c>
    </row>
    <row r="579" spans="1:1" x14ac:dyDescent="0.3">
      <c r="A579" s="6" t="s">
        <v>4208</v>
      </c>
    </row>
    <row r="580" spans="1:1" x14ac:dyDescent="0.3">
      <c r="A580" s="6" t="s">
        <v>257</v>
      </c>
    </row>
    <row r="582" spans="1:1" x14ac:dyDescent="0.3">
      <c r="A582" s="6" t="s">
        <v>4217</v>
      </c>
    </row>
    <row r="583" spans="1:1" x14ac:dyDescent="0.3">
      <c r="A583" s="6" t="s">
        <v>4218</v>
      </c>
    </row>
    <row r="584" spans="1:1" x14ac:dyDescent="0.3">
      <c r="A584" s="6" t="s">
        <v>4219</v>
      </c>
    </row>
    <row r="585" spans="1:1" x14ac:dyDescent="0.3">
      <c r="A585" s="6" t="s">
        <v>4220</v>
      </c>
    </row>
    <row r="586" spans="1:1" x14ac:dyDescent="0.3">
      <c r="A586" s="6" t="s">
        <v>170</v>
      </c>
    </row>
    <row r="589" spans="1:1" x14ac:dyDescent="0.3">
      <c r="A589" s="6" t="s">
        <v>4238</v>
      </c>
    </row>
    <row r="590" spans="1:1" x14ac:dyDescent="0.3">
      <c r="A590" s="6" t="s">
        <v>4234</v>
      </c>
    </row>
    <row r="591" spans="1:1" x14ac:dyDescent="0.3">
      <c r="A591" s="6" t="s">
        <v>4239</v>
      </c>
    </row>
    <row r="594" spans="1:1" x14ac:dyDescent="0.3">
      <c r="A594" s="6" t="s">
        <v>4242</v>
      </c>
    </row>
    <row r="595" spans="1:1" x14ac:dyDescent="0.3">
      <c r="A595" s="6" t="s">
        <v>4240</v>
      </c>
    </row>
    <row r="596" spans="1:1" x14ac:dyDescent="0.3">
      <c r="A596" s="6" t="s">
        <v>4241</v>
      </c>
    </row>
    <row r="597" spans="1:1" x14ac:dyDescent="0.3">
      <c r="A597" s="6" t="s">
        <v>4243</v>
      </c>
    </row>
    <row r="598" spans="1:1" x14ac:dyDescent="0.3">
      <c r="A598" t="s">
        <v>4734</v>
      </c>
    </row>
    <row r="600" spans="1:1" x14ac:dyDescent="0.3">
      <c r="A600" s="6" t="s">
        <v>4244</v>
      </c>
    </row>
    <row r="601" spans="1:1" x14ac:dyDescent="0.3">
      <c r="A601" s="6" t="s">
        <v>4245</v>
      </c>
    </row>
    <row r="602" spans="1:1" x14ac:dyDescent="0.3">
      <c r="A602" s="6" t="s">
        <v>3838</v>
      </c>
    </row>
    <row r="603" spans="1:1" x14ac:dyDescent="0.3">
      <c r="A603" s="6" t="s">
        <v>4261</v>
      </c>
    </row>
    <row r="604" spans="1:1" x14ac:dyDescent="0.3">
      <c r="A604" s="6" t="s">
        <v>4246</v>
      </c>
    </row>
    <row r="606" spans="1:1" x14ac:dyDescent="0.3">
      <c r="A606" s="6" t="s">
        <v>4255</v>
      </c>
    </row>
    <row r="607" spans="1:1" x14ac:dyDescent="0.3">
      <c r="A607" s="6" t="s">
        <v>4256</v>
      </c>
    </row>
    <row r="608" spans="1:1" x14ac:dyDescent="0.3">
      <c r="A608" s="6" t="s">
        <v>4257</v>
      </c>
    </row>
    <row r="609" spans="1:1" x14ac:dyDescent="0.3">
      <c r="A609" s="6" t="s">
        <v>4258</v>
      </c>
    </row>
    <row r="610" spans="1:1" x14ac:dyDescent="0.3">
      <c r="A610" s="6" t="s">
        <v>4259</v>
      </c>
    </row>
    <row r="611" spans="1:1" x14ac:dyDescent="0.3">
      <c r="A611" s="6" t="s">
        <v>4246</v>
      </c>
    </row>
    <row r="613" spans="1:1" x14ac:dyDescent="0.3">
      <c r="A613" s="167" t="s">
        <v>4266</v>
      </c>
    </row>
    <row r="614" spans="1:1" x14ac:dyDescent="0.3">
      <c r="A614" s="167" t="s">
        <v>4267</v>
      </c>
    </row>
    <row r="616" spans="1:1" x14ac:dyDescent="0.3">
      <c r="A616" s="6" t="s">
        <v>4284</v>
      </c>
    </row>
    <row r="617" spans="1:1" x14ac:dyDescent="0.3">
      <c r="A617" s="6" t="s">
        <v>4302</v>
      </c>
    </row>
    <row r="618" spans="1:1" x14ac:dyDescent="0.3">
      <c r="A618" s="6" t="s">
        <v>178</v>
      </c>
    </row>
    <row r="620" spans="1:1" x14ac:dyDescent="0.3">
      <c r="A620" s="2" t="s">
        <v>4297</v>
      </c>
    </row>
    <row r="621" spans="1:1" x14ac:dyDescent="0.3">
      <c r="A621" s="2" t="s">
        <v>4291</v>
      </c>
    </row>
    <row r="622" spans="1:1" x14ac:dyDescent="0.3">
      <c r="A622" s="2" t="s">
        <v>4292</v>
      </c>
    </row>
    <row r="623" spans="1:1" x14ac:dyDescent="0.3">
      <c r="A623" s="2" t="s">
        <v>4293</v>
      </c>
    </row>
    <row r="624" spans="1:1" x14ac:dyDescent="0.3">
      <c r="A624" s="2" t="s">
        <v>4298</v>
      </c>
    </row>
    <row r="625" spans="1:1" x14ac:dyDescent="0.3">
      <c r="A625" s="2" t="s">
        <v>4305</v>
      </c>
    </row>
    <row r="626" spans="1:1" x14ac:dyDescent="0.3">
      <c r="A626" s="2" t="s">
        <v>4296</v>
      </c>
    </row>
    <row r="627" spans="1:1" x14ac:dyDescent="0.3">
      <c r="A627" s="2" t="s">
        <v>4306</v>
      </c>
    </row>
    <row r="628" spans="1:1" x14ac:dyDescent="0.3">
      <c r="A628" s="2" t="s">
        <v>4299</v>
      </c>
    </row>
    <row r="629" spans="1:1" x14ac:dyDescent="0.3">
      <c r="A629" s="2" t="s">
        <v>4307</v>
      </c>
    </row>
    <row r="630" spans="1:1" x14ac:dyDescent="0.3">
      <c r="A630" s="2" t="s">
        <v>4300</v>
      </c>
    </row>
    <row r="631" spans="1:1" x14ac:dyDescent="0.3">
      <c r="A631" s="2" t="s">
        <v>4301</v>
      </c>
    </row>
    <row r="632" spans="1:1" x14ac:dyDescent="0.3">
      <c r="A632" s="2" t="s">
        <v>4308</v>
      </c>
    </row>
    <row r="633" spans="1:1" x14ac:dyDescent="0.3">
      <c r="A633" s="2" t="s">
        <v>4309</v>
      </c>
    </row>
    <row r="634" spans="1:1" x14ac:dyDescent="0.3">
      <c r="A634" s="2" t="s">
        <v>4288</v>
      </c>
    </row>
    <row r="635" spans="1:1" x14ac:dyDescent="0.3">
      <c r="A635" s="2" t="s">
        <v>4294</v>
      </c>
    </row>
    <row r="636" spans="1:1" x14ac:dyDescent="0.3">
      <c r="A636" s="2" t="s">
        <v>4295</v>
      </c>
    </row>
    <row r="637" spans="1:1" x14ac:dyDescent="0.3">
      <c r="A637" s="2" t="s">
        <v>4320</v>
      </c>
    </row>
    <row r="638" spans="1:1" x14ac:dyDescent="0.3">
      <c r="A638" s="2" t="s">
        <v>4317</v>
      </c>
    </row>
    <row r="639" spans="1:1" x14ac:dyDescent="0.3">
      <c r="A639" s="2" t="s">
        <v>4318</v>
      </c>
    </row>
    <row r="640" spans="1:1" x14ac:dyDescent="0.3">
      <c r="A640" s="2" t="s">
        <v>4319</v>
      </c>
    </row>
    <row r="641" spans="1:1" x14ac:dyDescent="0.3">
      <c r="A641" s="2" t="s">
        <v>4310</v>
      </c>
    </row>
    <row r="642" spans="1:1" x14ac:dyDescent="0.3">
      <c r="A642" s="6" t="s">
        <v>4311</v>
      </c>
    </row>
    <row r="643" spans="1:1" x14ac:dyDescent="0.3">
      <c r="A643" s="6" t="s">
        <v>4312</v>
      </c>
    </row>
    <row r="644" spans="1:1" x14ac:dyDescent="0.3">
      <c r="A644" s="6" t="s">
        <v>4313</v>
      </c>
    </row>
    <row r="645" spans="1:1" x14ac:dyDescent="0.3">
      <c r="A645" s="6" t="s">
        <v>4295</v>
      </c>
    </row>
    <row r="646" spans="1:1" x14ac:dyDescent="0.3">
      <c r="A646" s="6" t="s">
        <v>4314</v>
      </c>
    </row>
    <row r="647" spans="1:1" x14ac:dyDescent="0.3">
      <c r="A647" s="6" t="s">
        <v>4315</v>
      </c>
    </row>
    <row r="648" spans="1:1" x14ac:dyDescent="0.3">
      <c r="A648" s="6" t="s">
        <v>4781</v>
      </c>
    </row>
    <row r="650" spans="1:1" x14ac:dyDescent="0.3">
      <c r="A650" s="6" t="s">
        <v>4326</v>
      </c>
    </row>
    <row r="651" spans="1:1" x14ac:dyDescent="0.3">
      <c r="A651" s="2" t="s">
        <v>4332</v>
      </c>
    </row>
    <row r="652" spans="1:1" x14ac:dyDescent="0.3">
      <c r="A652" s="2" t="s">
        <v>3792</v>
      </c>
    </row>
    <row r="653" spans="1:1" x14ac:dyDescent="0.3">
      <c r="A653" s="2" t="s">
        <v>4322</v>
      </c>
    </row>
    <row r="654" spans="1:1" x14ac:dyDescent="0.3">
      <c r="A654" s="2" t="s">
        <v>4323</v>
      </c>
    </row>
    <row r="655" spans="1:1" x14ac:dyDescent="0.3">
      <c r="A655" s="2" t="s">
        <v>3797</v>
      </c>
    </row>
    <row r="656" spans="1:1" x14ac:dyDescent="0.3">
      <c r="A656" s="2" t="s">
        <v>4324</v>
      </c>
    </row>
    <row r="657" spans="1:1" x14ac:dyDescent="0.3">
      <c r="A657" s="2" t="s">
        <v>4325</v>
      </c>
    </row>
    <row r="659" spans="1:1" x14ac:dyDescent="0.3">
      <c r="A659" s="6" t="s">
        <v>3843</v>
      </c>
    </row>
    <row r="660" spans="1:1" x14ac:dyDescent="0.3">
      <c r="A660" s="6" t="s">
        <v>3865</v>
      </c>
    </row>
    <row r="661" spans="1:1" x14ac:dyDescent="0.3">
      <c r="A661" s="6" t="s">
        <v>4330</v>
      </c>
    </row>
    <row r="662" spans="1:1" x14ac:dyDescent="0.3">
      <c r="A662" s="6" t="s">
        <v>4331</v>
      </c>
    </row>
    <row r="665" spans="1:1" x14ac:dyDescent="0.3">
      <c r="A665" s="6" t="s">
        <v>4350</v>
      </c>
    </row>
    <row r="666" spans="1:1" x14ac:dyDescent="0.3">
      <c r="A666" s="6" t="s">
        <v>4349</v>
      </c>
    </row>
    <row r="668" spans="1:1" x14ac:dyDescent="0.3">
      <c r="A668" s="2" t="s">
        <v>4354</v>
      </c>
    </row>
    <row r="669" spans="1:1" x14ac:dyDescent="0.3">
      <c r="A669" s="2" t="s">
        <v>4355</v>
      </c>
    </row>
    <row r="670" spans="1:1" x14ac:dyDescent="0.3">
      <c r="A670" s="2" t="s">
        <v>4356</v>
      </c>
    </row>
    <row r="671" spans="1:1" x14ac:dyDescent="0.3">
      <c r="A671" s="6" t="s">
        <v>4357</v>
      </c>
    </row>
    <row r="672" spans="1:1" x14ac:dyDescent="0.3">
      <c r="A672" s="6" t="s">
        <v>4353</v>
      </c>
    </row>
    <row r="674" spans="1:1" x14ac:dyDescent="0.3">
      <c r="A674" s="6" t="s">
        <v>4367</v>
      </c>
    </row>
    <row r="675" spans="1:1" x14ac:dyDescent="0.3">
      <c r="A675" s="6" t="s">
        <v>4368</v>
      </c>
    </row>
    <row r="676" spans="1:1" x14ac:dyDescent="0.3">
      <c r="A676" s="6" t="s">
        <v>4369</v>
      </c>
    </row>
    <row r="677" spans="1:1" x14ac:dyDescent="0.3">
      <c r="A677" s="6" t="s">
        <v>178</v>
      </c>
    </row>
    <row r="679" spans="1:1" x14ac:dyDescent="0.3">
      <c r="A679" s="6" t="s">
        <v>4373</v>
      </c>
    </row>
    <row r="680" spans="1:1" x14ac:dyDescent="0.3">
      <c r="A680" s="2" t="s">
        <v>149</v>
      </c>
    </row>
    <row r="681" spans="1:1" x14ac:dyDescent="0.3">
      <c r="A681" s="2" t="s">
        <v>5</v>
      </c>
    </row>
    <row r="682" spans="1:1" x14ac:dyDescent="0.3">
      <c r="A682" s="2" t="s">
        <v>150</v>
      </c>
    </row>
    <row r="683" spans="1:1" x14ac:dyDescent="0.3">
      <c r="A683" s="2" t="s">
        <v>151</v>
      </c>
    </row>
    <row r="684" spans="1:1" x14ac:dyDescent="0.3">
      <c r="A684" s="2" t="s">
        <v>299</v>
      </c>
    </row>
    <row r="686" spans="1:1" x14ac:dyDescent="0.3">
      <c r="A686" s="6" t="s">
        <v>4378</v>
      </c>
    </row>
    <row r="687" spans="1:1" x14ac:dyDescent="0.3">
      <c r="A687" s="6" t="s">
        <v>4379</v>
      </c>
    </row>
    <row r="689" spans="1:1" x14ac:dyDescent="0.3">
      <c r="A689" s="2" t="s">
        <v>4419</v>
      </c>
    </row>
    <row r="690" spans="1:1" x14ac:dyDescent="0.3">
      <c r="A690" s="2" t="s">
        <v>4420</v>
      </c>
    </row>
    <row r="691" spans="1:1" x14ac:dyDescent="0.3">
      <c r="A691" s="2" t="s">
        <v>4421</v>
      </c>
    </row>
    <row r="693" spans="1:1" x14ac:dyDescent="0.3">
      <c r="A693" s="6" t="s">
        <v>4423</v>
      </c>
    </row>
    <row r="694" spans="1:1" x14ac:dyDescent="0.3">
      <c r="A694" s="6" t="s">
        <v>4424</v>
      </c>
    </row>
    <row r="696" spans="1:1" x14ac:dyDescent="0.3">
      <c r="A696" s="6" t="s">
        <v>4425</v>
      </c>
    </row>
    <row r="697" spans="1:1" x14ac:dyDescent="0.3">
      <c r="A697" s="2" t="s">
        <v>4427</v>
      </c>
    </row>
    <row r="698" spans="1:1" x14ac:dyDescent="0.3">
      <c r="A698" s="6" t="s">
        <v>4426</v>
      </c>
    </row>
    <row r="700" spans="1:1" x14ac:dyDescent="0.3">
      <c r="A700" s="6" t="s">
        <v>4432</v>
      </c>
    </row>
    <row r="701" spans="1:1" x14ac:dyDescent="0.3">
      <c r="A701" s="6" t="s">
        <v>4433</v>
      </c>
    </row>
    <row r="702" spans="1:1" x14ac:dyDescent="0.3">
      <c r="A702" s="6" t="s">
        <v>4434</v>
      </c>
    </row>
    <row r="703" spans="1:1" x14ac:dyDescent="0.3">
      <c r="A703" s="6" t="s">
        <v>4435</v>
      </c>
    </row>
    <row r="704" spans="1:1" x14ac:dyDescent="0.3">
      <c r="A704" s="6" t="s">
        <v>4436</v>
      </c>
    </row>
    <row r="705" spans="1:1" x14ac:dyDescent="0.3">
      <c r="A705" s="6" t="s">
        <v>4437</v>
      </c>
    </row>
    <row r="706" spans="1:1" x14ac:dyDescent="0.3">
      <c r="A706" s="6" t="s">
        <v>4438</v>
      </c>
    </row>
    <row r="707" spans="1:1" x14ac:dyDescent="0.3">
      <c r="A707" s="6" t="s">
        <v>4439</v>
      </c>
    </row>
    <row r="708" spans="1:1" x14ac:dyDescent="0.3">
      <c r="A708" s="6" t="s">
        <v>4440</v>
      </c>
    </row>
    <row r="710" spans="1:1" x14ac:dyDescent="0.3">
      <c r="A710" s="6" t="s">
        <v>4443</v>
      </c>
    </row>
    <row r="711" spans="1:1" x14ac:dyDescent="0.3">
      <c r="A711" s="6" t="s">
        <v>4442</v>
      </c>
    </row>
    <row r="713" spans="1:1" x14ac:dyDescent="0.3">
      <c r="A713" s="6" t="s">
        <v>4444</v>
      </c>
    </row>
    <row r="714" spans="1:1" x14ac:dyDescent="0.3">
      <c r="A714" s="6" t="s">
        <v>4445</v>
      </c>
    </row>
    <row r="715" spans="1:1" x14ac:dyDescent="0.3">
      <c r="A715" s="6" t="s">
        <v>1</v>
      </c>
    </row>
    <row r="717" spans="1:1" x14ac:dyDescent="0.3">
      <c r="A717" s="6" t="s">
        <v>4452</v>
      </c>
    </row>
    <row r="718" spans="1:1" x14ac:dyDescent="0.3">
      <c r="A718" s="6" t="s">
        <v>4453</v>
      </c>
    </row>
    <row r="719" spans="1:1" x14ac:dyDescent="0.3">
      <c r="A719" s="6" t="s">
        <v>4302</v>
      </c>
    </row>
    <row r="720" spans="1:1" x14ac:dyDescent="0.3">
      <c r="A720" s="6" t="s">
        <v>178</v>
      </c>
    </row>
    <row r="722" spans="1:1" x14ac:dyDescent="0.3">
      <c r="A722" t="s">
        <v>4618</v>
      </c>
    </row>
    <row r="723" spans="1:1" x14ac:dyDescent="0.3">
      <c r="A723" t="s">
        <v>4619</v>
      </c>
    </row>
    <row r="724" spans="1:1" x14ac:dyDescent="0.3">
      <c r="A724" t="s">
        <v>4620</v>
      </c>
    </row>
    <row r="725" spans="1:1" x14ac:dyDescent="0.3">
      <c r="A725" t="s">
        <v>4621</v>
      </c>
    </row>
    <row r="726" spans="1:1" x14ac:dyDescent="0.3">
      <c r="A726" t="s">
        <v>4622</v>
      </c>
    </row>
    <row r="727" spans="1:1" x14ac:dyDescent="0.3">
      <c r="A727" t="s">
        <v>4623</v>
      </c>
    </row>
    <row r="728" spans="1:1" x14ac:dyDescent="0.3">
      <c r="A728" t="s">
        <v>4624</v>
      </c>
    </row>
    <row r="729" spans="1:1" x14ac:dyDescent="0.3">
      <c r="A729" t="s">
        <v>4625</v>
      </c>
    </row>
    <row r="730" spans="1:1" x14ac:dyDescent="0.3">
      <c r="A730" t="s">
        <v>4626</v>
      </c>
    </row>
    <row r="731" spans="1:1" x14ac:dyDescent="0.3">
      <c r="A731" t="s">
        <v>4627</v>
      </c>
    </row>
    <row r="732" spans="1:1" x14ac:dyDescent="0.3">
      <c r="A732" t="s">
        <v>4628</v>
      </c>
    </row>
    <row r="733" spans="1:1" x14ac:dyDescent="0.3">
      <c r="A733" s="6" t="s">
        <v>178</v>
      </c>
    </row>
    <row r="734" spans="1:1" x14ac:dyDescent="0.3">
      <c r="A734" s="6" t="s">
        <v>8</v>
      </c>
    </row>
    <row r="736" spans="1:1" x14ac:dyDescent="0.3">
      <c r="A736" s="6" t="s">
        <v>4629</v>
      </c>
    </row>
    <row r="737" spans="1:1" x14ac:dyDescent="0.3">
      <c r="A737" s="6" t="s">
        <v>4630</v>
      </c>
    </row>
    <row r="738" spans="1:1" x14ac:dyDescent="0.3">
      <c r="A738" s="6" t="s">
        <v>178</v>
      </c>
    </row>
    <row r="739" spans="1:1" x14ac:dyDescent="0.3">
      <c r="A739" s="6" t="s">
        <v>8</v>
      </c>
    </row>
    <row r="741" spans="1:1" x14ac:dyDescent="0.3">
      <c r="A741" s="2" t="s">
        <v>4649</v>
      </c>
    </row>
    <row r="742" spans="1:1" x14ac:dyDescent="0.3">
      <c r="A742" s="6" t="s">
        <v>4650</v>
      </c>
    </row>
    <row r="743" spans="1:1" x14ac:dyDescent="0.3">
      <c r="A743" s="2" t="s">
        <v>4651</v>
      </c>
    </row>
    <row r="744" spans="1:1" x14ac:dyDescent="0.3">
      <c r="A744" s="2" t="s">
        <v>4652</v>
      </c>
    </row>
    <row r="745" spans="1:1" x14ac:dyDescent="0.3">
      <c r="A745" s="2" t="s">
        <v>4653</v>
      </c>
    </row>
    <row r="746" spans="1:1" x14ac:dyDescent="0.3">
      <c r="A746" s="2" t="s">
        <v>4654</v>
      </c>
    </row>
    <row r="748" spans="1:1" x14ac:dyDescent="0.3">
      <c r="A748" s="2" t="s">
        <v>4655</v>
      </c>
    </row>
    <row r="749" spans="1:1" x14ac:dyDescent="0.3">
      <c r="A749" s="2" t="s">
        <v>4656</v>
      </c>
    </row>
    <row r="750" spans="1:1" x14ac:dyDescent="0.3">
      <c r="A750" s="2" t="s">
        <v>4657</v>
      </c>
    </row>
    <row r="751" spans="1:1" x14ac:dyDescent="0.3">
      <c r="A751" s="6" t="s">
        <v>178</v>
      </c>
    </row>
    <row r="753" spans="1:1" x14ac:dyDescent="0.3">
      <c r="A753" s="6" t="s">
        <v>4677</v>
      </c>
    </row>
    <row r="754" spans="1:1" x14ac:dyDescent="0.3">
      <c r="A754" s="6" t="s">
        <v>4678</v>
      </c>
    </row>
    <row r="755" spans="1:1" x14ac:dyDescent="0.3">
      <c r="A755" s="6" t="s">
        <v>4679</v>
      </c>
    </row>
    <row r="756" spans="1:1" x14ac:dyDescent="0.3">
      <c r="A756" s="6" t="s">
        <v>4680</v>
      </c>
    </row>
    <row r="757" spans="1:1" x14ac:dyDescent="0.3">
      <c r="A757" s="6" t="s">
        <v>4681</v>
      </c>
    </row>
    <row r="758" spans="1:1" x14ac:dyDescent="0.3">
      <c r="A758" s="6" t="s">
        <v>4682</v>
      </c>
    </row>
    <row r="759" spans="1:1" x14ac:dyDescent="0.3">
      <c r="A759" s="6" t="s">
        <v>3751</v>
      </c>
    </row>
    <row r="761" spans="1:1" x14ac:dyDescent="0.3">
      <c r="A761" s="6" t="s">
        <v>4688</v>
      </c>
    </row>
    <row r="762" spans="1:1" x14ac:dyDescent="0.3">
      <c r="A762" s="6" t="s">
        <v>4689</v>
      </c>
    </row>
    <row r="764" spans="1:1" x14ac:dyDescent="0.3">
      <c r="A764" s="2" t="s">
        <v>4021</v>
      </c>
    </row>
    <row r="765" spans="1:1" x14ac:dyDescent="0.3">
      <c r="A765" s="6" t="s">
        <v>4690</v>
      </c>
    </row>
    <row r="766" spans="1:1" x14ac:dyDescent="0.3">
      <c r="A766" s="6" t="s">
        <v>4691</v>
      </c>
    </row>
    <row r="768" spans="1:1" x14ac:dyDescent="0.3">
      <c r="A768" t="s">
        <v>4735</v>
      </c>
    </row>
    <row r="769" spans="1:1" x14ac:dyDescent="0.3">
      <c r="A769" t="s">
        <v>4736</v>
      </c>
    </row>
    <row r="770" spans="1:1" x14ac:dyDescent="0.3">
      <c r="A770" t="s">
        <v>4737</v>
      </c>
    </row>
  </sheetData>
  <sheetProtection password="CA05" sheet="1" objects="1" scenarios="1"/>
  <customSheetViews>
    <customSheetView guid="{77873A0A-440B-4CCC-A4C8-BBE1063693A8}" topLeftCell="A279">
      <selection activeCell="M300" sqref="M300"/>
      <pageMargins left="0.7" right="0.7" top="0.75" bottom="0.75" header="0.3" footer="0.3"/>
    </customSheetView>
  </customSheetView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H292"/>
  <sheetViews>
    <sheetView zoomScale="70" zoomScaleNormal="70" workbookViewId="0">
      <selection activeCell="A3" sqref="A3"/>
    </sheetView>
  </sheetViews>
  <sheetFormatPr defaultRowHeight="14.4" x14ac:dyDescent="0.3"/>
  <sheetData>
    <row r="2" spans="1:112" x14ac:dyDescent="0.3">
      <c r="A2" s="17" t="s">
        <v>4066</v>
      </c>
      <c r="B2" s="17" t="s">
        <v>4066</v>
      </c>
      <c r="C2" s="17" t="s">
        <v>4066</v>
      </c>
      <c r="D2" s="17" t="s">
        <v>4066</v>
      </c>
      <c r="E2" s="17" t="s">
        <v>4066</v>
      </c>
      <c r="F2" s="17" t="s">
        <v>4066</v>
      </c>
      <c r="G2" s="17" t="s">
        <v>4066</v>
      </c>
      <c r="H2" s="17" t="s">
        <v>4066</v>
      </c>
      <c r="I2" s="17" t="s">
        <v>4066</v>
      </c>
      <c r="J2" s="17" t="s">
        <v>4067</v>
      </c>
      <c r="K2" s="17" t="s">
        <v>4067</v>
      </c>
      <c r="L2" s="17" t="s">
        <v>4067</v>
      </c>
      <c r="M2" s="17" t="s">
        <v>4067</v>
      </c>
      <c r="N2" s="17" t="s">
        <v>4068</v>
      </c>
      <c r="O2" s="17" t="s">
        <v>4067</v>
      </c>
      <c r="P2" s="17" t="s">
        <v>4066</v>
      </c>
      <c r="Q2" s="17" t="s">
        <v>4066</v>
      </c>
      <c r="R2" s="17" t="s">
        <v>4066</v>
      </c>
      <c r="S2" s="17" t="s">
        <v>4066</v>
      </c>
      <c r="T2" s="17" t="s">
        <v>4067</v>
      </c>
      <c r="U2" s="17" t="s">
        <v>4067</v>
      </c>
      <c r="V2" s="17" t="s">
        <v>4067</v>
      </c>
      <c r="W2" s="17" t="s">
        <v>4067</v>
      </c>
      <c r="X2" s="17" t="s">
        <v>4067</v>
      </c>
      <c r="Y2" s="17" t="s">
        <v>4067</v>
      </c>
      <c r="Z2" s="17" t="s">
        <v>4067</v>
      </c>
      <c r="AA2" s="17" t="s">
        <v>4067</v>
      </c>
      <c r="AB2" s="17" t="s">
        <v>4067</v>
      </c>
      <c r="AC2" s="17" t="s">
        <v>4067</v>
      </c>
      <c r="AD2" s="17" t="s">
        <v>4067</v>
      </c>
      <c r="AE2" s="17" t="s">
        <v>4067</v>
      </c>
      <c r="AF2" s="17" t="s">
        <v>4067</v>
      </c>
      <c r="AG2" s="17" t="s">
        <v>4067</v>
      </c>
      <c r="AH2" s="17" t="s">
        <v>4067</v>
      </c>
      <c r="AI2" s="17" t="s">
        <v>4067</v>
      </c>
      <c r="AJ2" s="17" t="s">
        <v>4067</v>
      </c>
      <c r="AK2" s="17" t="s">
        <v>4067</v>
      </c>
      <c r="AL2" s="17" t="s">
        <v>4067</v>
      </c>
      <c r="AM2" s="17" t="s">
        <v>4067</v>
      </c>
      <c r="AN2" s="17" t="s">
        <v>4067</v>
      </c>
      <c r="AO2" s="17" t="s">
        <v>4067</v>
      </c>
      <c r="AP2" s="17" t="s">
        <v>4067</v>
      </c>
      <c r="AQ2" s="17" t="s">
        <v>4067</v>
      </c>
      <c r="AR2" s="17" t="s">
        <v>4067</v>
      </c>
      <c r="AS2" s="17" t="s">
        <v>4067</v>
      </c>
      <c r="AT2" s="17" t="s">
        <v>4067</v>
      </c>
      <c r="AU2" s="17" t="s">
        <v>4067</v>
      </c>
      <c r="AV2" s="17" t="s">
        <v>4067</v>
      </c>
      <c r="AW2" s="17" t="s">
        <v>4067</v>
      </c>
      <c r="AX2" s="17" t="s">
        <v>4067</v>
      </c>
      <c r="AY2" s="17" t="s">
        <v>4067</v>
      </c>
      <c r="AZ2" s="17" t="s">
        <v>4067</v>
      </c>
      <c r="BA2" s="17" t="s">
        <v>4067</v>
      </c>
      <c r="BB2" s="17" t="s">
        <v>4067</v>
      </c>
      <c r="BC2" s="17" t="s">
        <v>4067</v>
      </c>
      <c r="BD2" s="17" t="s">
        <v>4067</v>
      </c>
      <c r="BE2" s="17" t="s">
        <v>4067</v>
      </c>
      <c r="BF2" s="17" t="s">
        <v>4067</v>
      </c>
      <c r="BG2" s="17" t="s">
        <v>4067</v>
      </c>
      <c r="BH2" s="17" t="s">
        <v>4067</v>
      </c>
      <c r="BI2" s="17" t="s">
        <v>4067</v>
      </c>
      <c r="BJ2" s="17" t="s">
        <v>4067</v>
      </c>
      <c r="BK2" s="17" t="s">
        <v>4067</v>
      </c>
      <c r="BL2" s="17" t="s">
        <v>4067</v>
      </c>
      <c r="BM2" s="17" t="s">
        <v>4067</v>
      </c>
      <c r="BN2" s="17" t="s">
        <v>4067</v>
      </c>
      <c r="BO2" s="17" t="s">
        <v>4067</v>
      </c>
      <c r="BP2" s="17" t="s">
        <v>4067</v>
      </c>
      <c r="BQ2" s="17" t="s">
        <v>4067</v>
      </c>
      <c r="BR2" s="17" t="s">
        <v>4067</v>
      </c>
      <c r="BS2" s="17" t="s">
        <v>4067</v>
      </c>
      <c r="BT2" s="17" t="s">
        <v>4067</v>
      </c>
      <c r="BU2" s="17" t="s">
        <v>4067</v>
      </c>
      <c r="BV2" s="17" t="s">
        <v>4067</v>
      </c>
      <c r="BW2" s="17" t="s">
        <v>4067</v>
      </c>
      <c r="BX2" s="17" t="s">
        <v>4067</v>
      </c>
      <c r="BY2" s="17" t="s">
        <v>4067</v>
      </c>
      <c r="BZ2" s="17" t="s">
        <v>4067</v>
      </c>
      <c r="CA2" s="17" t="s">
        <v>4067</v>
      </c>
      <c r="CB2" s="17" t="s">
        <v>4067</v>
      </c>
      <c r="CC2" s="17" t="s">
        <v>4067</v>
      </c>
      <c r="CD2" s="17" t="s">
        <v>4067</v>
      </c>
      <c r="CE2" s="17" t="s">
        <v>4067</v>
      </c>
      <c r="CF2" s="17" t="s">
        <v>4067</v>
      </c>
      <c r="CG2" s="17" t="s">
        <v>4067</v>
      </c>
      <c r="CH2" s="17" t="s">
        <v>4067</v>
      </c>
      <c r="CI2" s="17" t="s">
        <v>4067</v>
      </c>
      <c r="CJ2" s="17" t="s">
        <v>4067</v>
      </c>
      <c r="CK2" s="17" t="s">
        <v>4067</v>
      </c>
      <c r="CL2" s="17" t="s">
        <v>4067</v>
      </c>
      <c r="CM2" s="17" t="s">
        <v>4067</v>
      </c>
      <c r="CN2" s="17" t="s">
        <v>4067</v>
      </c>
      <c r="CO2" s="17" t="s">
        <v>4067</v>
      </c>
      <c r="CP2" s="17" t="s">
        <v>4067</v>
      </c>
      <c r="CQ2" s="17" t="s">
        <v>4067</v>
      </c>
      <c r="CR2" s="17" t="s">
        <v>4067</v>
      </c>
      <c r="CS2" s="17" t="s">
        <v>4067</v>
      </c>
      <c r="CT2" s="17" t="s">
        <v>4067</v>
      </c>
      <c r="CU2" s="17" t="s">
        <v>4067</v>
      </c>
      <c r="CV2" s="17" t="s">
        <v>4067</v>
      </c>
      <c r="CW2" s="17" t="s">
        <v>4067</v>
      </c>
      <c r="CX2" s="17" t="s">
        <v>4067</v>
      </c>
      <c r="CY2" s="17" t="s">
        <v>4067</v>
      </c>
      <c r="CZ2" s="17" t="s">
        <v>4067</v>
      </c>
      <c r="DA2" s="17" t="s">
        <v>4067</v>
      </c>
      <c r="DB2" s="17" t="s">
        <v>4067</v>
      </c>
      <c r="DC2" s="17" t="s">
        <v>4067</v>
      </c>
      <c r="DD2" s="17" t="s">
        <v>4067</v>
      </c>
      <c r="DE2" s="17" t="s">
        <v>4067</v>
      </c>
      <c r="DF2" s="17" t="s">
        <v>4067</v>
      </c>
      <c r="DG2" s="17" t="s">
        <v>4067</v>
      </c>
      <c r="DH2" s="17" t="s">
        <v>4067</v>
      </c>
    </row>
    <row r="3" spans="1:112" x14ac:dyDescent="0.3">
      <c r="A3" s="103" t="s">
        <v>377</v>
      </c>
      <c r="B3" s="103" t="s">
        <v>378</v>
      </c>
      <c r="C3" s="103" t="s">
        <v>379</v>
      </c>
      <c r="D3" s="103" t="s">
        <v>380</v>
      </c>
      <c r="E3" s="103" t="s">
        <v>381</v>
      </c>
      <c r="F3" s="103" t="s">
        <v>382</v>
      </c>
      <c r="G3" s="103" t="s">
        <v>383</v>
      </c>
      <c r="H3" s="103" t="s">
        <v>384</v>
      </c>
      <c r="I3" s="103" t="s">
        <v>385</v>
      </c>
      <c r="J3" s="103" t="s">
        <v>386</v>
      </c>
      <c r="K3" s="103" t="s">
        <v>387</v>
      </c>
      <c r="L3" s="103" t="s">
        <v>388</v>
      </c>
      <c r="M3" s="103" t="s">
        <v>389</v>
      </c>
      <c r="N3" s="103" t="s">
        <v>390</v>
      </c>
      <c r="O3" s="103" t="s">
        <v>391</v>
      </c>
      <c r="P3" s="103" t="s">
        <v>392</v>
      </c>
      <c r="Q3" s="103" t="s">
        <v>393</v>
      </c>
      <c r="R3" s="103" t="s">
        <v>394</v>
      </c>
      <c r="S3" s="103" t="s">
        <v>395</v>
      </c>
      <c r="T3" s="103" t="s">
        <v>396</v>
      </c>
      <c r="U3" s="103" t="s">
        <v>397</v>
      </c>
      <c r="V3" s="103" t="s">
        <v>398</v>
      </c>
      <c r="W3" s="103" t="s">
        <v>399</v>
      </c>
      <c r="X3" s="103" t="s">
        <v>400</v>
      </c>
      <c r="Y3" s="103" t="s">
        <v>401</v>
      </c>
      <c r="Z3" s="103" t="s">
        <v>402</v>
      </c>
      <c r="AA3" s="103" t="s">
        <v>403</v>
      </c>
      <c r="AB3" s="103" t="s">
        <v>404</v>
      </c>
      <c r="AC3" s="103" t="s">
        <v>405</v>
      </c>
      <c r="AD3" s="103" t="s">
        <v>406</v>
      </c>
      <c r="AE3" s="103" t="s">
        <v>407</v>
      </c>
      <c r="AF3" s="103" t="s">
        <v>408</v>
      </c>
      <c r="AG3" s="103" t="s">
        <v>409</v>
      </c>
      <c r="AH3" s="103" t="s">
        <v>410</v>
      </c>
      <c r="AI3" s="103" t="s">
        <v>411</v>
      </c>
      <c r="AJ3" s="103" t="s">
        <v>412</v>
      </c>
      <c r="AK3" s="103" t="s">
        <v>413</v>
      </c>
      <c r="AL3" s="103" t="s">
        <v>414</v>
      </c>
      <c r="AM3" s="103" t="s">
        <v>415</v>
      </c>
      <c r="AN3" s="103" t="s">
        <v>416</v>
      </c>
      <c r="AO3" s="103" t="s">
        <v>417</v>
      </c>
      <c r="AP3" s="103" t="s">
        <v>418</v>
      </c>
      <c r="AQ3" s="103" t="s">
        <v>419</v>
      </c>
      <c r="AR3" s="103" t="s">
        <v>420</v>
      </c>
      <c r="AS3" s="103" t="s">
        <v>421</v>
      </c>
      <c r="AT3" s="103" t="s">
        <v>422</v>
      </c>
      <c r="AU3" s="103" t="s">
        <v>423</v>
      </c>
      <c r="AV3" s="103" t="s">
        <v>424</v>
      </c>
      <c r="AW3" s="103" t="s">
        <v>425</v>
      </c>
      <c r="AX3" s="103" t="s">
        <v>426</v>
      </c>
      <c r="AY3" s="103" t="s">
        <v>427</v>
      </c>
      <c r="AZ3" s="103" t="s">
        <v>428</v>
      </c>
      <c r="BA3" s="103" t="s">
        <v>429</v>
      </c>
      <c r="BB3" s="103" t="s">
        <v>430</v>
      </c>
      <c r="BC3" s="103" t="s">
        <v>431</v>
      </c>
      <c r="BD3" s="103" t="s">
        <v>432</v>
      </c>
      <c r="BE3" s="103" t="s">
        <v>433</v>
      </c>
      <c r="BF3" s="103" t="s">
        <v>434</v>
      </c>
      <c r="BG3" s="103" t="s">
        <v>435</v>
      </c>
      <c r="BH3" s="103" t="s">
        <v>436</v>
      </c>
      <c r="BI3" s="103" t="s">
        <v>437</v>
      </c>
      <c r="BJ3" s="103" t="s">
        <v>438</v>
      </c>
      <c r="BK3" s="103" t="s">
        <v>439</v>
      </c>
      <c r="BL3" s="103" t="s">
        <v>440</v>
      </c>
      <c r="BM3" s="103" t="s">
        <v>441</v>
      </c>
      <c r="BN3" s="103" t="s">
        <v>442</v>
      </c>
      <c r="BO3" s="103" t="s">
        <v>443</v>
      </c>
      <c r="BP3" s="103" t="s">
        <v>444</v>
      </c>
      <c r="BQ3" s="103" t="s">
        <v>445</v>
      </c>
      <c r="BR3" s="103" t="s">
        <v>446</v>
      </c>
      <c r="BS3" s="103" t="s">
        <v>447</v>
      </c>
      <c r="BT3" s="103" t="s">
        <v>448</v>
      </c>
      <c r="BU3" s="103" t="s">
        <v>449</v>
      </c>
      <c r="BV3" s="103" t="s">
        <v>450</v>
      </c>
      <c r="BW3" s="103" t="s">
        <v>451</v>
      </c>
      <c r="BX3" s="103" t="s">
        <v>452</v>
      </c>
      <c r="BY3" s="103" t="s">
        <v>453</v>
      </c>
      <c r="BZ3" s="103" t="s">
        <v>454</v>
      </c>
      <c r="CA3" s="103" t="s">
        <v>455</v>
      </c>
      <c r="CB3" s="103" t="s">
        <v>456</v>
      </c>
      <c r="CC3" s="103" t="s">
        <v>457</v>
      </c>
      <c r="CD3" s="103" t="s">
        <v>458</v>
      </c>
      <c r="CE3" s="103" t="s">
        <v>459</v>
      </c>
      <c r="CF3" s="103" t="s">
        <v>460</v>
      </c>
      <c r="CG3" s="103" t="s">
        <v>461</v>
      </c>
      <c r="CH3" s="103" t="s">
        <v>462</v>
      </c>
      <c r="CI3" s="103" t="s">
        <v>463</v>
      </c>
      <c r="CJ3" s="103" t="s">
        <v>464</v>
      </c>
      <c r="CK3" s="103" t="s">
        <v>465</v>
      </c>
      <c r="CL3" s="103" t="s">
        <v>466</v>
      </c>
      <c r="CM3" s="103" t="s">
        <v>467</v>
      </c>
      <c r="CN3" s="103" t="s">
        <v>468</v>
      </c>
      <c r="CO3" s="103" t="s">
        <v>469</v>
      </c>
      <c r="CP3" s="103" t="s">
        <v>470</v>
      </c>
      <c r="CQ3" s="103" t="s">
        <v>471</v>
      </c>
      <c r="CR3" s="103" t="s">
        <v>472</v>
      </c>
      <c r="CS3" s="103" t="s">
        <v>473</v>
      </c>
      <c r="CT3" s="103" t="s">
        <v>474</v>
      </c>
      <c r="CU3" s="103" t="s">
        <v>475</v>
      </c>
      <c r="CV3" s="103" t="s">
        <v>476</v>
      </c>
      <c r="CW3" s="103" t="s">
        <v>477</v>
      </c>
      <c r="CX3" s="103" t="s">
        <v>478</v>
      </c>
      <c r="CY3" s="103" t="s">
        <v>479</v>
      </c>
      <c r="CZ3" s="103" t="s">
        <v>480</v>
      </c>
      <c r="DA3" s="103" t="s">
        <v>481</v>
      </c>
      <c r="DB3" s="103" t="s">
        <v>482</v>
      </c>
      <c r="DC3" s="103" t="s">
        <v>483</v>
      </c>
      <c r="DD3" s="103" t="s">
        <v>484</v>
      </c>
      <c r="DE3" s="103" t="s">
        <v>485</v>
      </c>
      <c r="DF3" s="103" t="s">
        <v>486</v>
      </c>
      <c r="DG3" s="103" t="s">
        <v>487</v>
      </c>
      <c r="DH3" s="103" t="s">
        <v>488</v>
      </c>
    </row>
    <row r="4" spans="1:112" x14ac:dyDescent="0.3">
      <c r="A4" s="104" t="s">
        <v>489</v>
      </c>
      <c r="B4" s="104" t="s">
        <v>490</v>
      </c>
      <c r="C4" s="104" t="s">
        <v>491</v>
      </c>
      <c r="D4" s="104" t="s">
        <v>492</v>
      </c>
      <c r="E4" s="104" t="s">
        <v>493</v>
      </c>
      <c r="F4" s="104" t="s">
        <v>494</v>
      </c>
      <c r="G4" s="104" t="s">
        <v>495</v>
      </c>
      <c r="H4" s="104" t="s">
        <v>496</v>
      </c>
      <c r="I4" s="104" t="s">
        <v>497</v>
      </c>
      <c r="J4" s="104" t="s">
        <v>498</v>
      </c>
      <c r="K4" s="104" t="s">
        <v>499</v>
      </c>
      <c r="L4" s="104" t="s">
        <v>500</v>
      </c>
      <c r="M4" s="104" t="s">
        <v>501</v>
      </c>
      <c r="N4" s="104" t="s">
        <v>502</v>
      </c>
      <c r="O4" s="104" t="s">
        <v>503</v>
      </c>
      <c r="P4" s="104" t="s">
        <v>504</v>
      </c>
      <c r="Q4" s="104" t="s">
        <v>505</v>
      </c>
      <c r="R4" s="104" t="s">
        <v>506</v>
      </c>
      <c r="S4" s="104" t="s">
        <v>507</v>
      </c>
      <c r="T4" s="104" t="s">
        <v>508</v>
      </c>
      <c r="U4" s="104" t="s">
        <v>509</v>
      </c>
      <c r="V4" s="104" t="s">
        <v>510</v>
      </c>
      <c r="W4" s="104" t="s">
        <v>511</v>
      </c>
      <c r="X4" s="104" t="s">
        <v>512</v>
      </c>
      <c r="Y4" s="104" t="s">
        <v>513</v>
      </c>
      <c r="Z4" s="104" t="s">
        <v>514</v>
      </c>
      <c r="AA4" s="104" t="s">
        <v>515</v>
      </c>
      <c r="AB4" s="104" t="s">
        <v>516</v>
      </c>
      <c r="AC4" s="104" t="s">
        <v>517</v>
      </c>
      <c r="AD4" s="104" t="s">
        <v>518</v>
      </c>
      <c r="AE4" s="104" t="s">
        <v>519</v>
      </c>
      <c r="AF4" s="104" t="s">
        <v>520</v>
      </c>
      <c r="AG4" s="104" t="s">
        <v>521</v>
      </c>
      <c r="AH4" s="104" t="s">
        <v>522</v>
      </c>
      <c r="AI4" s="104" t="s">
        <v>523</v>
      </c>
      <c r="AJ4" s="104" t="s">
        <v>524</v>
      </c>
      <c r="AK4" s="104" t="s">
        <v>525</v>
      </c>
      <c r="AL4" s="104" t="s">
        <v>526</v>
      </c>
      <c r="AM4" s="104" t="s">
        <v>527</v>
      </c>
      <c r="AN4" s="104" t="s">
        <v>528</v>
      </c>
      <c r="AO4" s="104" t="s">
        <v>529</v>
      </c>
      <c r="AP4" s="104" t="s">
        <v>530</v>
      </c>
      <c r="AQ4" s="104" t="s">
        <v>531</v>
      </c>
      <c r="AR4" s="104" t="s">
        <v>532</v>
      </c>
      <c r="AS4" s="104" t="s">
        <v>533</v>
      </c>
      <c r="AT4" s="104" t="s">
        <v>534</v>
      </c>
      <c r="AU4" s="104" t="s">
        <v>535</v>
      </c>
      <c r="AV4" s="104" t="s">
        <v>536</v>
      </c>
      <c r="AW4" s="104" t="s">
        <v>537</v>
      </c>
      <c r="AX4" s="104" t="s">
        <v>538</v>
      </c>
      <c r="AY4" s="104" t="s">
        <v>539</v>
      </c>
      <c r="AZ4" s="104" t="s">
        <v>540</v>
      </c>
      <c r="BA4" s="104" t="s">
        <v>541</v>
      </c>
      <c r="BB4" s="104" t="s">
        <v>542</v>
      </c>
      <c r="BC4" s="104" t="s">
        <v>543</v>
      </c>
      <c r="BD4" s="104" t="s">
        <v>544</v>
      </c>
      <c r="BE4" s="104" t="s">
        <v>545</v>
      </c>
      <c r="BF4" s="104" t="s">
        <v>546</v>
      </c>
      <c r="BG4" s="104" t="s">
        <v>547</v>
      </c>
      <c r="BH4" s="104" t="s">
        <v>548</v>
      </c>
      <c r="BI4" s="104" t="s">
        <v>549</v>
      </c>
      <c r="BJ4" s="104" t="s">
        <v>550</v>
      </c>
      <c r="BK4" s="104" t="s">
        <v>551</v>
      </c>
      <c r="BL4" s="104" t="s">
        <v>552</v>
      </c>
      <c r="BM4" s="104" t="s">
        <v>553</v>
      </c>
      <c r="BN4" s="104" t="s">
        <v>554</v>
      </c>
      <c r="BO4" s="104" t="s">
        <v>555</v>
      </c>
      <c r="BP4" s="104" t="s">
        <v>556</v>
      </c>
      <c r="BQ4" s="104" t="s">
        <v>557</v>
      </c>
      <c r="BR4" s="104" t="s">
        <v>558</v>
      </c>
      <c r="BS4" s="104" t="s">
        <v>559</v>
      </c>
      <c r="BT4" s="104" t="s">
        <v>560</v>
      </c>
      <c r="BU4" s="104" t="s">
        <v>561</v>
      </c>
      <c r="BV4" s="104" t="s">
        <v>562</v>
      </c>
      <c r="BW4" s="104" t="s">
        <v>563</v>
      </c>
      <c r="BX4" s="104" t="s">
        <v>564</v>
      </c>
      <c r="BY4" s="104" t="s">
        <v>565</v>
      </c>
      <c r="BZ4" s="104" t="s">
        <v>566</v>
      </c>
      <c r="CA4" s="104" t="s">
        <v>567</v>
      </c>
      <c r="CB4" s="104" t="s">
        <v>568</v>
      </c>
      <c r="CC4" s="104" t="s">
        <v>569</v>
      </c>
      <c r="CD4" s="104" t="s">
        <v>570</v>
      </c>
      <c r="CE4" s="104" t="s">
        <v>571</v>
      </c>
      <c r="CF4" s="104" t="s">
        <v>572</v>
      </c>
      <c r="CG4" s="104" t="s">
        <v>573</v>
      </c>
      <c r="CH4" s="104" t="s">
        <v>574</v>
      </c>
      <c r="CI4" s="104" t="s">
        <v>575</v>
      </c>
      <c r="CJ4" s="104" t="s">
        <v>576</v>
      </c>
      <c r="CK4" s="104" t="s">
        <v>577</v>
      </c>
      <c r="CL4" s="104" t="s">
        <v>578</v>
      </c>
      <c r="CM4" s="104" t="s">
        <v>579</v>
      </c>
      <c r="CN4" s="104" t="s">
        <v>580</v>
      </c>
      <c r="CO4" s="104" t="s">
        <v>581</v>
      </c>
      <c r="CP4" s="104" t="s">
        <v>582</v>
      </c>
      <c r="CQ4" s="104" t="s">
        <v>583</v>
      </c>
      <c r="CR4" s="104" t="s">
        <v>584</v>
      </c>
      <c r="CS4" s="104" t="s">
        <v>585</v>
      </c>
      <c r="CT4" s="104" t="s">
        <v>586</v>
      </c>
      <c r="CU4" s="104" t="s">
        <v>587</v>
      </c>
      <c r="CV4" s="104" t="s">
        <v>588</v>
      </c>
      <c r="CW4" s="104" t="s">
        <v>589</v>
      </c>
      <c r="CX4" s="104" t="s">
        <v>590</v>
      </c>
      <c r="CY4" s="104" t="s">
        <v>591</v>
      </c>
      <c r="CZ4" s="104" t="s">
        <v>592</v>
      </c>
      <c r="DA4" s="104" t="s">
        <v>593</v>
      </c>
      <c r="DB4" s="104" t="s">
        <v>594</v>
      </c>
      <c r="DC4" s="104" t="s">
        <v>595</v>
      </c>
      <c r="DD4" s="104" t="s">
        <v>596</v>
      </c>
      <c r="DE4" s="104" t="s">
        <v>597</v>
      </c>
      <c r="DF4" s="104" t="s">
        <v>598</v>
      </c>
      <c r="DG4" s="104" t="s">
        <v>599</v>
      </c>
      <c r="DH4" s="104" t="s">
        <v>600</v>
      </c>
    </row>
    <row r="5" spans="1:112" x14ac:dyDescent="0.3">
      <c r="A5" s="104" t="s">
        <v>601</v>
      </c>
      <c r="B5" s="104" t="s">
        <v>602</v>
      </c>
      <c r="C5" s="104" t="s">
        <v>603</v>
      </c>
      <c r="D5" s="104" t="s">
        <v>604</v>
      </c>
      <c r="E5" s="104" t="s">
        <v>605</v>
      </c>
      <c r="F5" s="104" t="s">
        <v>606</v>
      </c>
      <c r="G5" s="104" t="s">
        <v>607</v>
      </c>
      <c r="H5" s="104" t="s">
        <v>608</v>
      </c>
      <c r="I5" s="104" t="s">
        <v>609</v>
      </c>
      <c r="J5" s="104" t="s">
        <v>610</v>
      </c>
      <c r="K5" s="104" t="s">
        <v>611</v>
      </c>
      <c r="L5" s="104" t="s">
        <v>612</v>
      </c>
      <c r="M5" s="104" t="s">
        <v>613</v>
      </c>
      <c r="N5" s="104" t="s">
        <v>614</v>
      </c>
      <c r="O5" s="104" t="s">
        <v>615</v>
      </c>
      <c r="P5" s="104" t="s">
        <v>616</v>
      </c>
      <c r="Q5" s="104" t="s">
        <v>617</v>
      </c>
      <c r="R5" s="104" t="s">
        <v>618</v>
      </c>
      <c r="S5" s="104" t="s">
        <v>619</v>
      </c>
      <c r="T5" s="104" t="s">
        <v>620</v>
      </c>
      <c r="U5" s="104" t="s">
        <v>621</v>
      </c>
      <c r="V5" s="104" t="s">
        <v>622</v>
      </c>
      <c r="W5" s="104" t="s">
        <v>623</v>
      </c>
      <c r="X5" s="104" t="s">
        <v>624</v>
      </c>
      <c r="Y5" s="104" t="s">
        <v>625</v>
      </c>
      <c r="Z5" s="104" t="s">
        <v>626</v>
      </c>
      <c r="AA5" s="104" t="s">
        <v>627</v>
      </c>
      <c r="AB5" s="104" t="s">
        <v>628</v>
      </c>
      <c r="AC5" s="104" t="s">
        <v>629</v>
      </c>
      <c r="AD5" s="104" t="s">
        <v>630</v>
      </c>
      <c r="AE5" s="104" t="s">
        <v>631</v>
      </c>
      <c r="AF5" s="104" t="s">
        <v>632</v>
      </c>
      <c r="AG5" s="104" t="s">
        <v>633</v>
      </c>
      <c r="AH5" s="104" t="s">
        <v>634</v>
      </c>
      <c r="AI5" s="104" t="s">
        <v>635</v>
      </c>
      <c r="AJ5" s="104" t="s">
        <v>636</v>
      </c>
      <c r="AK5" s="104" t="s">
        <v>637</v>
      </c>
      <c r="AL5" s="104" t="s">
        <v>638</v>
      </c>
      <c r="AM5" s="104" t="s">
        <v>639</v>
      </c>
      <c r="AN5" s="104" t="s">
        <v>640</v>
      </c>
      <c r="AO5" s="104" t="s">
        <v>641</v>
      </c>
      <c r="AP5" s="104" t="s">
        <v>642</v>
      </c>
      <c r="AQ5" s="104" t="s">
        <v>643</v>
      </c>
      <c r="AR5" s="104" t="s">
        <v>644</v>
      </c>
      <c r="AS5" s="104" t="s">
        <v>645</v>
      </c>
      <c r="AT5" s="104" t="s">
        <v>646</v>
      </c>
      <c r="AU5" s="104" t="s">
        <v>647</v>
      </c>
      <c r="AV5" s="104" t="s">
        <v>648</v>
      </c>
      <c r="AW5" s="104" t="s">
        <v>649</v>
      </c>
      <c r="AX5" s="104" t="s">
        <v>650</v>
      </c>
      <c r="AY5" s="104" t="s">
        <v>651</v>
      </c>
      <c r="AZ5" s="104" t="s">
        <v>652</v>
      </c>
      <c r="BA5" s="104" t="s">
        <v>653</v>
      </c>
      <c r="BB5" s="104" t="s">
        <v>654</v>
      </c>
      <c r="BC5" s="104" t="s">
        <v>655</v>
      </c>
      <c r="BD5" s="104" t="s">
        <v>656</v>
      </c>
      <c r="BE5" s="104" t="s">
        <v>657</v>
      </c>
      <c r="BF5" s="104" t="s">
        <v>658</v>
      </c>
      <c r="BG5" s="104"/>
      <c r="BH5" s="104" t="s">
        <v>659</v>
      </c>
      <c r="BI5" s="104" t="s">
        <v>660</v>
      </c>
      <c r="BJ5" s="104" t="s">
        <v>661</v>
      </c>
      <c r="BK5" s="104" t="s">
        <v>662</v>
      </c>
      <c r="BL5" s="104"/>
      <c r="BM5" s="104" t="s">
        <v>663</v>
      </c>
      <c r="BN5" s="104" t="s">
        <v>664</v>
      </c>
      <c r="BO5" s="104" t="s">
        <v>665</v>
      </c>
      <c r="BP5" s="104" t="s">
        <v>666</v>
      </c>
      <c r="BQ5" s="104" t="s">
        <v>667</v>
      </c>
      <c r="BR5" s="104" t="s">
        <v>668</v>
      </c>
      <c r="BS5" s="104" t="s">
        <v>669</v>
      </c>
      <c r="BT5" s="104" t="s">
        <v>670</v>
      </c>
      <c r="BU5" s="104" t="s">
        <v>671</v>
      </c>
      <c r="BV5" s="104" t="s">
        <v>672</v>
      </c>
      <c r="BW5" s="104" t="s">
        <v>673</v>
      </c>
      <c r="BX5" s="104" t="s">
        <v>674</v>
      </c>
      <c r="BY5" s="104" t="s">
        <v>675</v>
      </c>
      <c r="BZ5" s="104" t="s">
        <v>676</v>
      </c>
      <c r="CA5" s="104" t="s">
        <v>677</v>
      </c>
      <c r="CB5" s="104" t="s">
        <v>678</v>
      </c>
      <c r="CC5" s="104"/>
      <c r="CD5" s="104" t="s">
        <v>679</v>
      </c>
      <c r="CE5" s="104" t="s">
        <v>680</v>
      </c>
      <c r="CF5" s="104"/>
      <c r="CG5" s="104" t="s">
        <v>681</v>
      </c>
      <c r="CH5" s="104" t="s">
        <v>682</v>
      </c>
      <c r="CI5" s="104" t="s">
        <v>683</v>
      </c>
      <c r="CJ5" s="104"/>
      <c r="CK5" s="104" t="s">
        <v>684</v>
      </c>
      <c r="CL5" s="104" t="s">
        <v>685</v>
      </c>
      <c r="CM5" s="104" t="s">
        <v>686</v>
      </c>
      <c r="CN5" s="104" t="s">
        <v>687</v>
      </c>
      <c r="CO5" s="104" t="s">
        <v>688</v>
      </c>
      <c r="CP5" s="104"/>
      <c r="CQ5" s="104"/>
      <c r="CR5" s="104" t="s">
        <v>689</v>
      </c>
      <c r="CS5" s="104"/>
      <c r="CT5" s="104" t="s">
        <v>690</v>
      </c>
      <c r="CU5" s="104" t="s">
        <v>691</v>
      </c>
      <c r="CV5" s="104" t="s">
        <v>692</v>
      </c>
      <c r="CW5" s="104" t="s">
        <v>693</v>
      </c>
      <c r="CX5" s="104" t="s">
        <v>694</v>
      </c>
      <c r="CY5" s="104" t="s">
        <v>695</v>
      </c>
      <c r="CZ5" s="104" t="s">
        <v>696</v>
      </c>
      <c r="DA5" s="104" t="s">
        <v>697</v>
      </c>
      <c r="DB5" s="104" t="s">
        <v>698</v>
      </c>
      <c r="DC5" s="104" t="s">
        <v>699</v>
      </c>
      <c r="DD5" s="104" t="s">
        <v>700</v>
      </c>
      <c r="DE5" s="104" t="s">
        <v>701</v>
      </c>
      <c r="DF5" s="104" t="s">
        <v>702</v>
      </c>
      <c r="DG5" s="104" t="s">
        <v>703</v>
      </c>
      <c r="DH5" s="104"/>
    </row>
    <row r="6" spans="1:112" x14ac:dyDescent="0.3">
      <c r="A6" s="105" t="s">
        <v>704</v>
      </c>
      <c r="B6" s="105" t="s">
        <v>705</v>
      </c>
      <c r="C6" s="105" t="s">
        <v>706</v>
      </c>
      <c r="D6" s="105" t="s">
        <v>707</v>
      </c>
      <c r="E6" s="105" t="s">
        <v>708</v>
      </c>
      <c r="F6" s="105" t="s">
        <v>709</v>
      </c>
      <c r="G6" s="105" t="s">
        <v>710</v>
      </c>
      <c r="H6" s="105" t="s">
        <v>711</v>
      </c>
      <c r="I6" s="105" t="s">
        <v>712</v>
      </c>
      <c r="J6" s="105" t="s">
        <v>713</v>
      </c>
      <c r="K6" s="105" t="s">
        <v>714</v>
      </c>
      <c r="L6" s="105" t="s">
        <v>715</v>
      </c>
      <c r="M6" s="105" t="s">
        <v>716</v>
      </c>
      <c r="N6" s="105" t="s">
        <v>717</v>
      </c>
      <c r="O6" s="105" t="s">
        <v>718</v>
      </c>
      <c r="P6" s="105" t="s">
        <v>719</v>
      </c>
      <c r="Q6" s="105" t="s">
        <v>720</v>
      </c>
      <c r="R6" s="105" t="s">
        <v>721</v>
      </c>
      <c r="S6" s="105" t="s">
        <v>722</v>
      </c>
      <c r="T6" s="105" t="s">
        <v>723</v>
      </c>
      <c r="U6" s="105" t="s">
        <v>724</v>
      </c>
      <c r="V6" s="105" t="s">
        <v>725</v>
      </c>
      <c r="W6" s="105" t="s">
        <v>726</v>
      </c>
      <c r="X6" s="105" t="s">
        <v>727</v>
      </c>
      <c r="Y6" s="105" t="s">
        <v>728</v>
      </c>
      <c r="Z6" s="105" t="s">
        <v>729</v>
      </c>
      <c r="AA6" s="105" t="s">
        <v>730</v>
      </c>
      <c r="AB6" s="105" t="s">
        <v>731</v>
      </c>
      <c r="AC6" s="105" t="s">
        <v>732</v>
      </c>
      <c r="AD6" s="105" t="s">
        <v>733</v>
      </c>
      <c r="AE6" s="105" t="s">
        <v>734</v>
      </c>
      <c r="AF6" s="105" t="s">
        <v>735</v>
      </c>
      <c r="AG6" s="105" t="s">
        <v>736</v>
      </c>
      <c r="AH6" s="105" t="s">
        <v>737</v>
      </c>
      <c r="AI6" s="105" t="s">
        <v>738</v>
      </c>
      <c r="AJ6" s="105" t="s">
        <v>739</v>
      </c>
      <c r="AK6" s="105" t="s">
        <v>740</v>
      </c>
      <c r="AL6" s="105" t="s">
        <v>741</v>
      </c>
      <c r="AM6" s="105" t="s">
        <v>742</v>
      </c>
      <c r="AN6" s="105" t="s">
        <v>743</v>
      </c>
      <c r="AO6" s="105" t="s">
        <v>744</v>
      </c>
      <c r="AP6" s="105" t="s">
        <v>745</v>
      </c>
      <c r="AQ6" s="105" t="s">
        <v>746</v>
      </c>
      <c r="AR6" s="105"/>
      <c r="AS6" s="105" t="s">
        <v>747</v>
      </c>
      <c r="AT6" s="105" t="s">
        <v>748</v>
      </c>
      <c r="AU6" s="105" t="s">
        <v>749</v>
      </c>
      <c r="AV6" s="105" t="s">
        <v>750</v>
      </c>
      <c r="AW6" s="105"/>
      <c r="AX6" s="105" t="s">
        <v>751</v>
      </c>
      <c r="AY6" s="105" t="s">
        <v>752</v>
      </c>
      <c r="AZ6" s="105"/>
      <c r="BA6" s="105" t="s">
        <v>753</v>
      </c>
      <c r="BB6" s="105" t="s">
        <v>754</v>
      </c>
      <c r="BC6" s="105" t="s">
        <v>755</v>
      </c>
      <c r="BD6" s="105" t="s">
        <v>756</v>
      </c>
      <c r="BE6" s="105" t="s">
        <v>757</v>
      </c>
      <c r="BF6" s="105" t="s">
        <v>758</v>
      </c>
      <c r="BG6" s="105"/>
      <c r="BH6" s="105"/>
      <c r="BI6" s="105" t="s">
        <v>759</v>
      </c>
      <c r="BJ6" s="105" t="s">
        <v>760</v>
      </c>
      <c r="BK6" s="105"/>
      <c r="BL6" s="105"/>
      <c r="BM6" s="105" t="s">
        <v>761</v>
      </c>
      <c r="BN6" s="105" t="s">
        <v>762</v>
      </c>
      <c r="BO6" s="105" t="s">
        <v>763</v>
      </c>
      <c r="BP6" s="105" t="s">
        <v>764</v>
      </c>
      <c r="BQ6" s="105" t="s">
        <v>765</v>
      </c>
      <c r="BR6" s="105" t="s">
        <v>766</v>
      </c>
      <c r="BS6" s="105"/>
      <c r="BT6" s="105" t="s">
        <v>767</v>
      </c>
      <c r="BU6" s="105" t="s">
        <v>768</v>
      </c>
      <c r="BV6" s="105" t="s">
        <v>769</v>
      </c>
      <c r="BW6" s="105" t="s">
        <v>770</v>
      </c>
      <c r="BX6" s="105" t="s">
        <v>771</v>
      </c>
      <c r="BY6" s="105" t="s">
        <v>772</v>
      </c>
      <c r="BZ6" s="105" t="s">
        <v>773</v>
      </c>
      <c r="CA6" s="105" t="s">
        <v>774</v>
      </c>
      <c r="CB6" s="105" t="s">
        <v>775</v>
      </c>
      <c r="CC6" s="105"/>
      <c r="CD6" s="105"/>
      <c r="CE6" s="105" t="s">
        <v>776</v>
      </c>
      <c r="CF6" s="105"/>
      <c r="CG6" s="105" t="s">
        <v>777</v>
      </c>
      <c r="CH6" s="105" t="s">
        <v>778</v>
      </c>
      <c r="CI6" s="105" t="s">
        <v>779</v>
      </c>
      <c r="CJ6" s="105"/>
      <c r="CK6" s="105" t="s">
        <v>780</v>
      </c>
      <c r="CL6" s="105" t="s">
        <v>781</v>
      </c>
      <c r="CM6" s="105" t="s">
        <v>782</v>
      </c>
      <c r="CN6" s="105"/>
      <c r="CO6" s="105" t="s">
        <v>783</v>
      </c>
      <c r="CP6" s="105"/>
      <c r="CQ6" s="105"/>
      <c r="CR6" s="105"/>
      <c r="CS6" s="105"/>
      <c r="CT6" s="105" t="s">
        <v>784</v>
      </c>
      <c r="CU6" s="105" t="s">
        <v>785</v>
      </c>
      <c r="CV6" s="105" t="s">
        <v>786</v>
      </c>
      <c r="CW6" s="105" t="s">
        <v>787</v>
      </c>
      <c r="CX6" s="105" t="s">
        <v>788</v>
      </c>
      <c r="CY6" s="105" t="s">
        <v>789</v>
      </c>
      <c r="CZ6" s="105" t="s">
        <v>790</v>
      </c>
      <c r="DA6" s="105" t="s">
        <v>791</v>
      </c>
      <c r="DB6" s="105" t="s">
        <v>792</v>
      </c>
      <c r="DC6" s="105" t="s">
        <v>793</v>
      </c>
      <c r="DD6" s="105" t="s">
        <v>794</v>
      </c>
      <c r="DE6" s="105" t="s">
        <v>795</v>
      </c>
      <c r="DF6" s="105"/>
      <c r="DG6" s="105" t="s">
        <v>796</v>
      </c>
      <c r="DH6" s="105"/>
    </row>
    <row r="7" spans="1:112" x14ac:dyDescent="0.3">
      <c r="A7" s="105" t="s">
        <v>797</v>
      </c>
      <c r="B7" s="105" t="s">
        <v>798</v>
      </c>
      <c r="C7" s="105" t="s">
        <v>799</v>
      </c>
      <c r="D7" s="105" t="s">
        <v>800</v>
      </c>
      <c r="E7" s="105" t="s">
        <v>801</v>
      </c>
      <c r="F7" s="105" t="s">
        <v>802</v>
      </c>
      <c r="G7" s="105" t="s">
        <v>803</v>
      </c>
      <c r="H7" s="105" t="s">
        <v>804</v>
      </c>
      <c r="I7" s="105" t="s">
        <v>805</v>
      </c>
      <c r="J7" s="105" t="s">
        <v>806</v>
      </c>
      <c r="K7" s="105" t="s">
        <v>807</v>
      </c>
      <c r="L7" s="105" t="s">
        <v>808</v>
      </c>
      <c r="M7" s="105" t="s">
        <v>809</v>
      </c>
      <c r="N7" s="105" t="s">
        <v>810</v>
      </c>
      <c r="O7" s="105" t="s">
        <v>811</v>
      </c>
      <c r="P7" s="105" t="s">
        <v>812</v>
      </c>
      <c r="Q7" s="105" t="s">
        <v>813</v>
      </c>
      <c r="R7" s="105" t="s">
        <v>814</v>
      </c>
      <c r="S7" s="105" t="s">
        <v>815</v>
      </c>
      <c r="T7" s="105" t="s">
        <v>816</v>
      </c>
      <c r="U7" s="105" t="s">
        <v>817</v>
      </c>
      <c r="V7" s="105" t="s">
        <v>818</v>
      </c>
      <c r="W7" s="105" t="s">
        <v>819</v>
      </c>
      <c r="X7" s="105" t="s">
        <v>820</v>
      </c>
      <c r="Y7" s="105" t="s">
        <v>821</v>
      </c>
      <c r="Z7" s="105" t="s">
        <v>822</v>
      </c>
      <c r="AA7" s="105" t="s">
        <v>823</v>
      </c>
      <c r="AB7" s="105" t="s">
        <v>824</v>
      </c>
      <c r="AC7" s="105" t="s">
        <v>825</v>
      </c>
      <c r="AD7" s="105" t="s">
        <v>826</v>
      </c>
      <c r="AE7" s="105" t="s">
        <v>827</v>
      </c>
      <c r="AF7" s="105" t="s">
        <v>828</v>
      </c>
      <c r="AG7" s="105" t="s">
        <v>829</v>
      </c>
      <c r="AH7" s="105" t="s">
        <v>830</v>
      </c>
      <c r="AI7" s="105" t="s">
        <v>831</v>
      </c>
      <c r="AJ7" s="105" t="s">
        <v>832</v>
      </c>
      <c r="AK7" s="105" t="s">
        <v>833</v>
      </c>
      <c r="AL7" s="105" t="s">
        <v>834</v>
      </c>
      <c r="AM7" s="105" t="s">
        <v>835</v>
      </c>
      <c r="AN7" s="105" t="s">
        <v>836</v>
      </c>
      <c r="AO7" s="105" t="s">
        <v>837</v>
      </c>
      <c r="AP7" s="105" t="s">
        <v>838</v>
      </c>
      <c r="AQ7" s="105" t="s">
        <v>839</v>
      </c>
      <c r="AR7" s="105"/>
      <c r="AS7" s="105" t="s">
        <v>840</v>
      </c>
      <c r="AT7" s="105" t="s">
        <v>841</v>
      </c>
      <c r="AU7" s="105"/>
      <c r="AV7" s="105" t="s">
        <v>842</v>
      </c>
      <c r="AW7" s="105"/>
      <c r="AX7" s="105" t="s">
        <v>843</v>
      </c>
      <c r="AY7" s="105" t="s">
        <v>844</v>
      </c>
      <c r="AZ7" s="105"/>
      <c r="BA7" s="105" t="s">
        <v>845</v>
      </c>
      <c r="BB7" s="105" t="s">
        <v>846</v>
      </c>
      <c r="BC7" s="105" t="s">
        <v>847</v>
      </c>
      <c r="BD7" s="105" t="s">
        <v>848</v>
      </c>
      <c r="BE7" s="105" t="s">
        <v>849</v>
      </c>
      <c r="BF7" s="105" t="s">
        <v>850</v>
      </c>
      <c r="BG7" s="105"/>
      <c r="BH7" s="105"/>
      <c r="BI7" s="105" t="s">
        <v>851</v>
      </c>
      <c r="BJ7" s="105" t="s">
        <v>852</v>
      </c>
      <c r="BK7" s="105"/>
      <c r="BL7" s="105"/>
      <c r="BM7" s="105" t="s">
        <v>853</v>
      </c>
      <c r="BN7" s="105" t="s">
        <v>854</v>
      </c>
      <c r="BO7" s="105" t="s">
        <v>855</v>
      </c>
      <c r="BP7" s="105" t="s">
        <v>856</v>
      </c>
      <c r="BQ7" s="105" t="s">
        <v>857</v>
      </c>
      <c r="BR7" s="105" t="s">
        <v>858</v>
      </c>
      <c r="BS7" s="105"/>
      <c r="BT7" s="105" t="s">
        <v>859</v>
      </c>
      <c r="BU7" s="105" t="s">
        <v>860</v>
      </c>
      <c r="BV7" s="105" t="s">
        <v>861</v>
      </c>
      <c r="BW7" s="105" t="s">
        <v>862</v>
      </c>
      <c r="BX7" s="105" t="s">
        <v>863</v>
      </c>
      <c r="BY7" s="105" t="s">
        <v>864</v>
      </c>
      <c r="BZ7" s="105" t="s">
        <v>865</v>
      </c>
      <c r="CA7" s="105" t="s">
        <v>866</v>
      </c>
      <c r="CB7" s="105"/>
      <c r="CC7" s="105"/>
      <c r="CD7" s="105"/>
      <c r="CE7" s="105" t="s">
        <v>867</v>
      </c>
      <c r="CF7" s="105"/>
      <c r="CG7" s="105" t="s">
        <v>868</v>
      </c>
      <c r="CH7" s="105" t="s">
        <v>869</v>
      </c>
      <c r="CI7" s="105" t="s">
        <v>870</v>
      </c>
      <c r="CJ7" s="105"/>
      <c r="CK7" s="105" t="s">
        <v>871</v>
      </c>
      <c r="CL7" s="105" t="s">
        <v>872</v>
      </c>
      <c r="CM7" s="105" t="s">
        <v>873</v>
      </c>
      <c r="CN7" s="105"/>
      <c r="CO7" s="105" t="s">
        <v>874</v>
      </c>
      <c r="CP7" s="105"/>
      <c r="CQ7" s="105"/>
      <c r="CR7" s="105"/>
      <c r="CS7" s="105"/>
      <c r="CT7" s="105" t="s">
        <v>875</v>
      </c>
      <c r="CU7" s="105" t="s">
        <v>876</v>
      </c>
      <c r="CV7" s="105" t="s">
        <v>877</v>
      </c>
      <c r="CW7" s="105" t="s">
        <v>878</v>
      </c>
      <c r="CX7" s="105" t="s">
        <v>879</v>
      </c>
      <c r="CY7" s="105" t="s">
        <v>880</v>
      </c>
      <c r="CZ7" s="105" t="s">
        <v>881</v>
      </c>
      <c r="DA7" s="105" t="s">
        <v>882</v>
      </c>
      <c r="DB7" s="105"/>
      <c r="DC7" s="105" t="s">
        <v>883</v>
      </c>
      <c r="DD7" s="105" t="s">
        <v>884</v>
      </c>
      <c r="DE7" s="105" t="s">
        <v>885</v>
      </c>
      <c r="DF7" s="105"/>
      <c r="DG7" s="105" t="s">
        <v>886</v>
      </c>
      <c r="DH7" s="105"/>
    </row>
    <row r="8" spans="1:112" x14ac:dyDescent="0.3">
      <c r="A8" s="105" t="s">
        <v>887</v>
      </c>
      <c r="B8" s="105" t="s">
        <v>888</v>
      </c>
      <c r="C8" s="105" t="s">
        <v>889</v>
      </c>
      <c r="D8" s="105" t="s">
        <v>890</v>
      </c>
      <c r="E8" s="105" t="s">
        <v>891</v>
      </c>
      <c r="F8" s="105" t="s">
        <v>892</v>
      </c>
      <c r="G8" s="105" t="s">
        <v>893</v>
      </c>
      <c r="H8" s="105" t="s">
        <v>894</v>
      </c>
      <c r="I8" s="105" t="s">
        <v>895</v>
      </c>
      <c r="J8" s="105" t="s">
        <v>896</v>
      </c>
      <c r="K8" s="105" t="s">
        <v>897</v>
      </c>
      <c r="L8" s="105" t="s">
        <v>898</v>
      </c>
      <c r="M8" s="105" t="s">
        <v>899</v>
      </c>
      <c r="N8" s="105" t="s">
        <v>900</v>
      </c>
      <c r="O8" s="105" t="s">
        <v>901</v>
      </c>
      <c r="P8" s="105" t="s">
        <v>902</v>
      </c>
      <c r="Q8" s="105" t="s">
        <v>903</v>
      </c>
      <c r="R8" s="105" t="s">
        <v>904</v>
      </c>
      <c r="S8" s="105" t="s">
        <v>905</v>
      </c>
      <c r="T8" s="105" t="s">
        <v>906</v>
      </c>
      <c r="U8" s="105" t="s">
        <v>907</v>
      </c>
      <c r="V8" s="105" t="s">
        <v>908</v>
      </c>
      <c r="W8" s="105" t="s">
        <v>909</v>
      </c>
      <c r="X8" s="105" t="s">
        <v>910</v>
      </c>
      <c r="Y8" s="105" t="s">
        <v>911</v>
      </c>
      <c r="Z8" s="105" t="s">
        <v>912</v>
      </c>
      <c r="AA8" s="105" t="s">
        <v>913</v>
      </c>
      <c r="AB8" s="105" t="s">
        <v>914</v>
      </c>
      <c r="AC8" s="105" t="s">
        <v>915</v>
      </c>
      <c r="AD8" s="105" t="s">
        <v>916</v>
      </c>
      <c r="AE8" s="105" t="s">
        <v>917</v>
      </c>
      <c r="AF8" s="105" t="s">
        <v>918</v>
      </c>
      <c r="AG8" s="105" t="s">
        <v>919</v>
      </c>
      <c r="AH8" s="105" t="s">
        <v>920</v>
      </c>
      <c r="AI8" s="105" t="s">
        <v>921</v>
      </c>
      <c r="AJ8" s="105" t="s">
        <v>922</v>
      </c>
      <c r="AK8" s="105"/>
      <c r="AL8" s="105" t="s">
        <v>923</v>
      </c>
      <c r="AM8" s="105" t="s">
        <v>924</v>
      </c>
      <c r="AN8" s="105" t="s">
        <v>925</v>
      </c>
      <c r="AO8" s="105" t="s">
        <v>926</v>
      </c>
      <c r="AP8" s="105" t="s">
        <v>927</v>
      </c>
      <c r="AQ8" s="105" t="s">
        <v>928</v>
      </c>
      <c r="AR8" s="105"/>
      <c r="AS8" s="105" t="s">
        <v>929</v>
      </c>
      <c r="AT8" s="105" t="s">
        <v>930</v>
      </c>
      <c r="AU8" s="105"/>
      <c r="AV8" s="105" t="s">
        <v>931</v>
      </c>
      <c r="AW8" s="105"/>
      <c r="AX8" s="105" t="s">
        <v>932</v>
      </c>
      <c r="AY8" s="105" t="s">
        <v>933</v>
      </c>
      <c r="AZ8" s="105"/>
      <c r="BA8" s="105" t="s">
        <v>934</v>
      </c>
      <c r="BB8" s="105" t="s">
        <v>935</v>
      </c>
      <c r="BC8" s="105" t="s">
        <v>936</v>
      </c>
      <c r="BD8" s="105" t="s">
        <v>937</v>
      </c>
      <c r="BE8" s="105" t="s">
        <v>938</v>
      </c>
      <c r="BF8" s="105" t="s">
        <v>939</v>
      </c>
      <c r="BG8" s="105"/>
      <c r="BH8" s="105"/>
      <c r="BI8" s="105" t="s">
        <v>940</v>
      </c>
      <c r="BJ8" s="105" t="s">
        <v>941</v>
      </c>
      <c r="BK8" s="105"/>
      <c r="BL8" s="105"/>
      <c r="BM8" s="105" t="s">
        <v>942</v>
      </c>
      <c r="BN8" s="105" t="s">
        <v>943</v>
      </c>
      <c r="BO8" s="105"/>
      <c r="BP8" s="105" t="s">
        <v>944</v>
      </c>
      <c r="BQ8" s="105" t="s">
        <v>945</v>
      </c>
      <c r="BR8" s="105" t="s">
        <v>946</v>
      </c>
      <c r="BS8" s="105"/>
      <c r="BT8" s="105" t="s">
        <v>947</v>
      </c>
      <c r="BU8" s="105" t="s">
        <v>948</v>
      </c>
      <c r="BV8" s="105" t="s">
        <v>949</v>
      </c>
      <c r="BW8" s="105" t="s">
        <v>950</v>
      </c>
      <c r="BX8" s="105" t="s">
        <v>951</v>
      </c>
      <c r="BY8" s="105" t="s">
        <v>952</v>
      </c>
      <c r="BZ8" s="105" t="s">
        <v>953</v>
      </c>
      <c r="CA8" s="105" t="s">
        <v>954</v>
      </c>
      <c r="CB8" s="105"/>
      <c r="CC8" s="105"/>
      <c r="CD8" s="105"/>
      <c r="CE8" s="105" t="s">
        <v>955</v>
      </c>
      <c r="CF8" s="105"/>
      <c r="CG8" s="105" t="s">
        <v>956</v>
      </c>
      <c r="CH8" s="105" t="s">
        <v>957</v>
      </c>
      <c r="CI8" s="105" t="s">
        <v>958</v>
      </c>
      <c r="CJ8" s="105"/>
      <c r="CK8" s="105" t="s">
        <v>959</v>
      </c>
      <c r="CL8" s="105" t="s">
        <v>960</v>
      </c>
      <c r="CM8" s="105"/>
      <c r="CN8" s="105"/>
      <c r="CO8" s="105" t="s">
        <v>961</v>
      </c>
      <c r="CP8" s="105"/>
      <c r="CQ8" s="105"/>
      <c r="CR8" s="105"/>
      <c r="CS8" s="105"/>
      <c r="CT8" s="105" t="s">
        <v>962</v>
      </c>
      <c r="CU8" s="105" t="s">
        <v>963</v>
      </c>
      <c r="CV8" s="105" t="s">
        <v>964</v>
      </c>
      <c r="CW8" s="105" t="s">
        <v>965</v>
      </c>
      <c r="CX8" s="105" t="s">
        <v>966</v>
      </c>
      <c r="CY8" s="105" t="s">
        <v>967</v>
      </c>
      <c r="CZ8" s="105" t="s">
        <v>968</v>
      </c>
      <c r="DA8" s="105" t="s">
        <v>969</v>
      </c>
      <c r="DB8" s="105"/>
      <c r="DC8" s="105" t="s">
        <v>970</v>
      </c>
      <c r="DD8" s="105" t="s">
        <v>971</v>
      </c>
      <c r="DE8" s="105" t="s">
        <v>972</v>
      </c>
      <c r="DF8" s="105"/>
      <c r="DG8" s="105" t="s">
        <v>973</v>
      </c>
      <c r="DH8" s="105"/>
    </row>
    <row r="9" spans="1:112" x14ac:dyDescent="0.3">
      <c r="A9" s="105" t="s">
        <v>974</v>
      </c>
      <c r="B9" s="105" t="s">
        <v>975</v>
      </c>
      <c r="C9" s="105" t="s">
        <v>976</v>
      </c>
      <c r="D9" s="105" t="s">
        <v>977</v>
      </c>
      <c r="E9" s="105" t="s">
        <v>978</v>
      </c>
      <c r="F9" s="105" t="s">
        <v>979</v>
      </c>
      <c r="G9" s="105" t="s">
        <v>980</v>
      </c>
      <c r="H9" s="105" t="s">
        <v>981</v>
      </c>
      <c r="I9" s="105" t="s">
        <v>982</v>
      </c>
      <c r="J9" s="105" t="s">
        <v>983</v>
      </c>
      <c r="K9" s="105" t="s">
        <v>984</v>
      </c>
      <c r="L9" s="105" t="s">
        <v>985</v>
      </c>
      <c r="M9" s="105" t="s">
        <v>986</v>
      </c>
      <c r="N9" s="105" t="s">
        <v>987</v>
      </c>
      <c r="O9" s="105" t="s">
        <v>988</v>
      </c>
      <c r="P9" s="105" t="s">
        <v>989</v>
      </c>
      <c r="Q9" s="105" t="s">
        <v>990</v>
      </c>
      <c r="R9" s="105" t="s">
        <v>991</v>
      </c>
      <c r="S9" s="105" t="s">
        <v>992</v>
      </c>
      <c r="T9" s="105" t="s">
        <v>993</v>
      </c>
      <c r="U9" s="105" t="s">
        <v>994</v>
      </c>
      <c r="V9" s="105" t="s">
        <v>995</v>
      </c>
      <c r="W9" s="105" t="s">
        <v>996</v>
      </c>
      <c r="X9" s="105" t="s">
        <v>997</v>
      </c>
      <c r="Y9" s="105" t="s">
        <v>998</v>
      </c>
      <c r="Z9" s="105" t="s">
        <v>999</v>
      </c>
      <c r="AA9" s="105" t="s">
        <v>1000</v>
      </c>
      <c r="AB9" s="105" t="s">
        <v>1001</v>
      </c>
      <c r="AC9" s="105" t="s">
        <v>1002</v>
      </c>
      <c r="AD9" s="105" t="s">
        <v>1003</v>
      </c>
      <c r="AE9" s="105" t="s">
        <v>1004</v>
      </c>
      <c r="AF9" s="105" t="s">
        <v>1005</v>
      </c>
      <c r="AG9" s="105" t="s">
        <v>1006</v>
      </c>
      <c r="AH9" s="105" t="s">
        <v>1007</v>
      </c>
      <c r="AI9" s="105" t="s">
        <v>1008</v>
      </c>
      <c r="AJ9" s="105" t="s">
        <v>1009</v>
      </c>
      <c r="AK9" s="105"/>
      <c r="AL9" s="105" t="s">
        <v>1010</v>
      </c>
      <c r="AM9" s="105" t="s">
        <v>1011</v>
      </c>
      <c r="AN9" s="105" t="s">
        <v>1012</v>
      </c>
      <c r="AO9" s="105" t="s">
        <v>1013</v>
      </c>
      <c r="AP9" s="105" t="s">
        <v>1014</v>
      </c>
      <c r="AQ9" s="105" t="s">
        <v>1015</v>
      </c>
      <c r="AR9" s="105"/>
      <c r="AS9" s="105" t="s">
        <v>1016</v>
      </c>
      <c r="AT9" s="105"/>
      <c r="AU9" s="105"/>
      <c r="AV9" s="105" t="s">
        <v>1017</v>
      </c>
      <c r="AW9" s="105"/>
      <c r="AX9" s="105" t="s">
        <v>1018</v>
      </c>
      <c r="AY9" s="105" t="s">
        <v>1019</v>
      </c>
      <c r="AZ9" s="105"/>
      <c r="BA9" s="105" t="s">
        <v>1020</v>
      </c>
      <c r="BB9" s="105" t="s">
        <v>1021</v>
      </c>
      <c r="BC9" s="105" t="s">
        <v>1022</v>
      </c>
      <c r="BD9" s="105" t="s">
        <v>1023</v>
      </c>
      <c r="BE9" s="105" t="s">
        <v>1024</v>
      </c>
      <c r="BF9" s="105"/>
      <c r="BG9" s="105"/>
      <c r="BH9" s="105"/>
      <c r="BI9" s="105" t="s">
        <v>1025</v>
      </c>
      <c r="BJ9" s="105" t="s">
        <v>1026</v>
      </c>
      <c r="BK9" s="105"/>
      <c r="BL9" s="105"/>
      <c r="BM9" s="105"/>
      <c r="BN9" s="105" t="s">
        <v>1027</v>
      </c>
      <c r="BO9" s="105"/>
      <c r="BP9" s="105"/>
      <c r="BQ9" s="105" t="s">
        <v>1028</v>
      </c>
      <c r="BR9" s="105" t="s">
        <v>1029</v>
      </c>
      <c r="BS9" s="105"/>
      <c r="BT9" s="105" t="s">
        <v>1030</v>
      </c>
      <c r="BU9" s="105" t="s">
        <v>1031</v>
      </c>
      <c r="BV9" s="105" t="s">
        <v>1032</v>
      </c>
      <c r="BW9" s="105" t="s">
        <v>1033</v>
      </c>
      <c r="BX9" s="105" t="s">
        <v>1034</v>
      </c>
      <c r="BY9" s="105" t="s">
        <v>1035</v>
      </c>
      <c r="BZ9" s="105" t="s">
        <v>1036</v>
      </c>
      <c r="CA9" s="105" t="s">
        <v>1037</v>
      </c>
      <c r="CB9" s="105"/>
      <c r="CC9" s="105"/>
      <c r="CD9" s="105"/>
      <c r="CE9" s="105" t="s">
        <v>1038</v>
      </c>
      <c r="CF9" s="105"/>
      <c r="CG9" s="105" t="s">
        <v>1039</v>
      </c>
      <c r="CH9" s="105" t="s">
        <v>1040</v>
      </c>
      <c r="CI9" s="105" t="s">
        <v>1041</v>
      </c>
      <c r="CJ9" s="105"/>
      <c r="CK9" s="105" t="s">
        <v>1042</v>
      </c>
      <c r="CL9" s="105" t="s">
        <v>1043</v>
      </c>
      <c r="CM9" s="105"/>
      <c r="CN9" s="105"/>
      <c r="CO9" s="105" t="s">
        <v>1044</v>
      </c>
      <c r="CP9" s="105"/>
      <c r="CQ9" s="105"/>
      <c r="CR9" s="105"/>
      <c r="CS9" s="105"/>
      <c r="CT9" s="105" t="s">
        <v>1045</v>
      </c>
      <c r="CU9" s="105"/>
      <c r="CV9" s="105"/>
      <c r="CW9" s="105" t="s">
        <v>1046</v>
      </c>
      <c r="CX9" s="105" t="s">
        <v>1047</v>
      </c>
      <c r="CY9" s="105" t="s">
        <v>1048</v>
      </c>
      <c r="CZ9" s="105" t="s">
        <v>1049</v>
      </c>
      <c r="DA9" s="105"/>
      <c r="DB9" s="105"/>
      <c r="DC9" s="105" t="s">
        <v>1050</v>
      </c>
      <c r="DD9" s="105" t="s">
        <v>1051</v>
      </c>
      <c r="DE9" s="105" t="s">
        <v>1052</v>
      </c>
      <c r="DF9" s="105"/>
      <c r="DG9" s="105" t="s">
        <v>1053</v>
      </c>
      <c r="DH9" s="105"/>
    </row>
    <row r="10" spans="1:112" x14ac:dyDescent="0.3">
      <c r="A10" s="105" t="s">
        <v>1054</v>
      </c>
      <c r="B10" s="105" t="s">
        <v>1055</v>
      </c>
      <c r="C10" s="105" t="s">
        <v>1056</v>
      </c>
      <c r="D10" s="105" t="s">
        <v>1057</v>
      </c>
      <c r="E10" s="105" t="s">
        <v>1058</v>
      </c>
      <c r="F10" s="105" t="s">
        <v>1059</v>
      </c>
      <c r="G10" s="105" t="s">
        <v>1060</v>
      </c>
      <c r="H10" s="105" t="s">
        <v>1061</v>
      </c>
      <c r="I10" s="105" t="s">
        <v>1062</v>
      </c>
      <c r="J10" s="105" t="s">
        <v>1063</v>
      </c>
      <c r="K10" s="105" t="s">
        <v>1064</v>
      </c>
      <c r="L10" s="105" t="s">
        <v>1065</v>
      </c>
      <c r="M10" s="105" t="s">
        <v>1066</v>
      </c>
      <c r="N10" s="105" t="s">
        <v>1067</v>
      </c>
      <c r="O10" s="105" t="s">
        <v>1068</v>
      </c>
      <c r="P10" s="105" t="s">
        <v>1069</v>
      </c>
      <c r="Q10" s="105" t="s">
        <v>1070</v>
      </c>
      <c r="R10" s="105" t="s">
        <v>1071</v>
      </c>
      <c r="S10" s="105" t="s">
        <v>1072</v>
      </c>
      <c r="T10" s="105" t="s">
        <v>1073</v>
      </c>
      <c r="U10" s="105" t="s">
        <v>1074</v>
      </c>
      <c r="V10" s="105" t="s">
        <v>1075</v>
      </c>
      <c r="W10" s="105" t="s">
        <v>1076</v>
      </c>
      <c r="X10" s="105" t="s">
        <v>1077</v>
      </c>
      <c r="Y10" s="105" t="s">
        <v>1078</v>
      </c>
      <c r="Z10" s="105" t="s">
        <v>1079</v>
      </c>
      <c r="AA10" s="105" t="s">
        <v>1080</v>
      </c>
      <c r="AB10" s="105" t="s">
        <v>1081</v>
      </c>
      <c r="AC10" s="105" t="s">
        <v>1082</v>
      </c>
      <c r="AD10" s="105" t="s">
        <v>1083</v>
      </c>
      <c r="AE10" s="105" t="s">
        <v>1084</v>
      </c>
      <c r="AF10" s="105" t="s">
        <v>1085</v>
      </c>
      <c r="AG10" s="105" t="s">
        <v>1086</v>
      </c>
      <c r="AH10" s="105" t="s">
        <v>1087</v>
      </c>
      <c r="AI10" s="105" t="s">
        <v>1088</v>
      </c>
      <c r="AJ10" s="105" t="s">
        <v>1089</v>
      </c>
      <c r="AK10" s="105"/>
      <c r="AL10" s="105" t="s">
        <v>1090</v>
      </c>
      <c r="AM10" s="105" t="s">
        <v>1091</v>
      </c>
      <c r="AN10" s="105"/>
      <c r="AO10" s="105" t="s">
        <v>1092</v>
      </c>
      <c r="AP10" s="105" t="s">
        <v>1093</v>
      </c>
      <c r="AQ10" s="105" t="s">
        <v>1094</v>
      </c>
      <c r="AR10" s="105"/>
      <c r="AS10" s="105" t="s">
        <v>1095</v>
      </c>
      <c r="AT10" s="105"/>
      <c r="AU10" s="105"/>
      <c r="AV10" s="105"/>
      <c r="AW10" s="105"/>
      <c r="AX10" s="105" t="s">
        <v>1096</v>
      </c>
      <c r="AY10" s="105" t="s">
        <v>1097</v>
      </c>
      <c r="AZ10" s="105"/>
      <c r="BA10" s="105" t="s">
        <v>1098</v>
      </c>
      <c r="BB10" s="105" t="s">
        <v>1099</v>
      </c>
      <c r="BC10" s="105" t="s">
        <v>1100</v>
      </c>
      <c r="BD10" s="105" t="s">
        <v>1101</v>
      </c>
      <c r="BE10" s="105" t="s">
        <v>1102</v>
      </c>
      <c r="BF10" s="105"/>
      <c r="BG10" s="105"/>
      <c r="BH10" s="105"/>
      <c r="BI10" s="105"/>
      <c r="BJ10" s="105" t="s">
        <v>1103</v>
      </c>
      <c r="BK10" s="105"/>
      <c r="BL10" s="105"/>
      <c r="BM10" s="105"/>
      <c r="BN10" s="105"/>
      <c r="BO10" s="105"/>
      <c r="BP10" s="105"/>
      <c r="BQ10" s="105" t="s">
        <v>1104</v>
      </c>
      <c r="BR10" s="105" t="s">
        <v>1105</v>
      </c>
      <c r="BS10" s="105"/>
      <c r="BT10" s="105"/>
      <c r="BU10" s="105" t="s">
        <v>1106</v>
      </c>
      <c r="BV10" s="105" t="s">
        <v>1107</v>
      </c>
      <c r="BW10" s="105" t="s">
        <v>1108</v>
      </c>
      <c r="BX10" s="105" t="s">
        <v>1109</v>
      </c>
      <c r="BY10" s="105" t="s">
        <v>1110</v>
      </c>
      <c r="BZ10" s="105" t="s">
        <v>1111</v>
      </c>
      <c r="CA10" s="105" t="s">
        <v>1112</v>
      </c>
      <c r="CB10" s="105"/>
      <c r="CC10" s="105"/>
      <c r="CD10" s="105"/>
      <c r="CE10" s="105" t="s">
        <v>1113</v>
      </c>
      <c r="CF10" s="105"/>
      <c r="CG10" s="105"/>
      <c r="CH10" s="105" t="s">
        <v>1114</v>
      </c>
      <c r="CI10" s="105"/>
      <c r="CJ10" s="105"/>
      <c r="CK10" s="105"/>
      <c r="CL10" s="105" t="s">
        <v>1115</v>
      </c>
      <c r="CM10" s="105"/>
      <c r="CN10" s="105"/>
      <c r="CO10" s="105" t="s">
        <v>1116</v>
      </c>
      <c r="CP10" s="105"/>
      <c r="CQ10" s="105"/>
      <c r="CR10" s="105"/>
      <c r="CS10" s="105"/>
      <c r="CT10" s="105" t="s">
        <v>1117</v>
      </c>
      <c r="CU10" s="105"/>
      <c r="CV10" s="105"/>
      <c r="CW10" s="105" t="s">
        <v>1118</v>
      </c>
      <c r="CX10" s="105"/>
      <c r="CY10" s="105" t="s">
        <v>1119</v>
      </c>
      <c r="CZ10" s="105" t="s">
        <v>1120</v>
      </c>
      <c r="DA10" s="105"/>
      <c r="DB10" s="105"/>
      <c r="DC10" s="105" t="s">
        <v>1121</v>
      </c>
      <c r="DD10" s="105" t="s">
        <v>1122</v>
      </c>
      <c r="DE10" s="105" t="s">
        <v>1123</v>
      </c>
      <c r="DF10" s="105"/>
      <c r="DG10" s="105" t="s">
        <v>1124</v>
      </c>
      <c r="DH10" s="105"/>
    </row>
    <row r="11" spans="1:112" x14ac:dyDescent="0.3">
      <c r="A11" s="105" t="s">
        <v>1125</v>
      </c>
      <c r="B11" s="105" t="s">
        <v>1126</v>
      </c>
      <c r="C11" s="105" t="s">
        <v>1127</v>
      </c>
      <c r="D11" s="105" t="s">
        <v>1128</v>
      </c>
      <c r="E11" s="105" t="s">
        <v>1129</v>
      </c>
      <c r="F11" s="105" t="s">
        <v>1130</v>
      </c>
      <c r="G11" s="105" t="s">
        <v>1131</v>
      </c>
      <c r="H11" s="105" t="s">
        <v>1132</v>
      </c>
      <c r="I11" s="105" t="s">
        <v>1133</v>
      </c>
      <c r="J11" s="105" t="s">
        <v>1134</v>
      </c>
      <c r="K11" s="105" t="s">
        <v>1135</v>
      </c>
      <c r="L11" s="105" t="s">
        <v>1136</v>
      </c>
      <c r="M11" s="105" t="s">
        <v>1137</v>
      </c>
      <c r="N11" s="105" t="s">
        <v>1138</v>
      </c>
      <c r="O11" s="105" t="s">
        <v>1139</v>
      </c>
      <c r="P11" s="105" t="s">
        <v>1140</v>
      </c>
      <c r="Q11" s="105" t="s">
        <v>1141</v>
      </c>
      <c r="R11" s="105" t="s">
        <v>1142</v>
      </c>
      <c r="S11" s="105" t="s">
        <v>1143</v>
      </c>
      <c r="T11" s="105" t="s">
        <v>1144</v>
      </c>
      <c r="U11" s="105" t="s">
        <v>1145</v>
      </c>
      <c r="V11" s="105" t="s">
        <v>1146</v>
      </c>
      <c r="W11" s="105" t="s">
        <v>1147</v>
      </c>
      <c r="X11" s="105" t="s">
        <v>1148</v>
      </c>
      <c r="Y11" s="105" t="s">
        <v>1149</v>
      </c>
      <c r="Z11" s="105" t="s">
        <v>1150</v>
      </c>
      <c r="AA11" s="105" t="s">
        <v>1151</v>
      </c>
      <c r="AB11" s="105" t="s">
        <v>1152</v>
      </c>
      <c r="AC11" s="105" t="s">
        <v>1153</v>
      </c>
      <c r="AD11" s="105" t="s">
        <v>1154</v>
      </c>
      <c r="AE11" s="105" t="s">
        <v>1155</v>
      </c>
      <c r="AF11" s="105" t="s">
        <v>1156</v>
      </c>
      <c r="AG11" s="105" t="s">
        <v>1157</v>
      </c>
      <c r="AH11" s="105" t="s">
        <v>1158</v>
      </c>
      <c r="AI11" s="105" t="s">
        <v>1159</v>
      </c>
      <c r="AJ11" s="105" t="s">
        <v>1160</v>
      </c>
      <c r="AK11" s="105"/>
      <c r="AL11" s="105"/>
      <c r="AM11" s="105" t="s">
        <v>1161</v>
      </c>
      <c r="AN11" s="105"/>
      <c r="AO11" s="105" t="s">
        <v>1162</v>
      </c>
      <c r="AP11" s="105" t="s">
        <v>1163</v>
      </c>
      <c r="AQ11" s="105" t="s">
        <v>1164</v>
      </c>
      <c r="AR11" s="105"/>
      <c r="AS11" s="105" t="s">
        <v>1165</v>
      </c>
      <c r="AT11" s="105"/>
      <c r="AU11" s="105"/>
      <c r="AV11" s="105"/>
      <c r="AW11" s="105"/>
      <c r="AX11" s="105" t="s">
        <v>1166</v>
      </c>
      <c r="AY11" s="105" t="s">
        <v>1167</v>
      </c>
      <c r="AZ11" s="105"/>
      <c r="BA11" s="105" t="s">
        <v>1168</v>
      </c>
      <c r="BB11" s="105" t="s">
        <v>1169</v>
      </c>
      <c r="BC11" s="105" t="s">
        <v>1170</v>
      </c>
      <c r="BD11" s="105" t="s">
        <v>1171</v>
      </c>
      <c r="BE11" s="105" t="s">
        <v>1172</v>
      </c>
      <c r="BF11" s="105"/>
      <c r="BG11" s="105"/>
      <c r="BH11" s="105"/>
      <c r="BI11" s="105"/>
      <c r="BJ11" s="105" t="s">
        <v>1173</v>
      </c>
      <c r="BK11" s="105"/>
      <c r="BL11" s="105"/>
      <c r="BM11" s="105"/>
      <c r="BN11" s="105"/>
      <c r="BO11" s="105"/>
      <c r="BP11" s="105"/>
      <c r="BQ11" s="105" t="s">
        <v>1174</v>
      </c>
      <c r="BR11" s="105" t="s">
        <v>1175</v>
      </c>
      <c r="BS11" s="105"/>
      <c r="BT11" s="105"/>
      <c r="BU11" s="105"/>
      <c r="BV11" s="105" t="s">
        <v>1176</v>
      </c>
      <c r="BW11" s="105" t="s">
        <v>1177</v>
      </c>
      <c r="BX11" s="105" t="s">
        <v>1178</v>
      </c>
      <c r="BY11" s="105"/>
      <c r="BZ11" s="105" t="s">
        <v>1179</v>
      </c>
      <c r="CA11" s="105"/>
      <c r="CB11" s="105"/>
      <c r="CC11" s="105"/>
      <c r="CD11" s="105"/>
      <c r="CE11" s="105" t="s">
        <v>1180</v>
      </c>
      <c r="CF11" s="105"/>
      <c r="CG11" s="105"/>
      <c r="CH11" s="105" t="s">
        <v>1181</v>
      </c>
      <c r="CI11" s="105"/>
      <c r="CJ11" s="105"/>
      <c r="CK11" s="105"/>
      <c r="CL11" s="105" t="s">
        <v>1182</v>
      </c>
      <c r="CM11" s="105"/>
      <c r="CN11" s="105"/>
      <c r="CO11" s="105" t="s">
        <v>1183</v>
      </c>
      <c r="CP11" s="105"/>
      <c r="CQ11" s="105"/>
      <c r="CR11" s="105"/>
      <c r="CS11" s="105"/>
      <c r="CT11" s="105" t="s">
        <v>1184</v>
      </c>
      <c r="CU11" s="105"/>
      <c r="CV11" s="105"/>
      <c r="CW11" s="105" t="s">
        <v>1185</v>
      </c>
      <c r="CX11" s="105"/>
      <c r="CY11" s="105" t="s">
        <v>1186</v>
      </c>
      <c r="CZ11" s="105" t="s">
        <v>1187</v>
      </c>
      <c r="DA11" s="105"/>
      <c r="DB11" s="105"/>
      <c r="DC11" s="105" t="s">
        <v>1188</v>
      </c>
      <c r="DD11" s="105" t="s">
        <v>1189</v>
      </c>
      <c r="DE11" s="105"/>
      <c r="DF11" s="105"/>
      <c r="DG11" s="105" t="s">
        <v>1190</v>
      </c>
      <c r="DH11" s="105"/>
    </row>
    <row r="12" spans="1:112" x14ac:dyDescent="0.3">
      <c r="A12" s="105" t="s">
        <v>1191</v>
      </c>
      <c r="B12" s="105"/>
      <c r="C12" s="105" t="s">
        <v>1192</v>
      </c>
      <c r="D12" s="105" t="s">
        <v>1193</v>
      </c>
      <c r="E12" s="105" t="s">
        <v>1194</v>
      </c>
      <c r="F12" s="105" t="s">
        <v>1195</v>
      </c>
      <c r="G12" s="105" t="s">
        <v>1196</v>
      </c>
      <c r="H12" s="105" t="s">
        <v>1197</v>
      </c>
      <c r="I12" s="105" t="s">
        <v>1198</v>
      </c>
      <c r="J12" s="105" t="s">
        <v>1199</v>
      </c>
      <c r="K12" s="105" t="s">
        <v>1200</v>
      </c>
      <c r="L12" s="105" t="s">
        <v>1201</v>
      </c>
      <c r="M12" s="105" t="s">
        <v>1202</v>
      </c>
      <c r="N12" s="105" t="s">
        <v>1203</v>
      </c>
      <c r="O12" s="105" t="s">
        <v>1204</v>
      </c>
      <c r="P12" s="105" t="s">
        <v>1205</v>
      </c>
      <c r="Q12" s="105" t="s">
        <v>1206</v>
      </c>
      <c r="R12" s="105" t="s">
        <v>1207</v>
      </c>
      <c r="S12" s="105" t="s">
        <v>1208</v>
      </c>
      <c r="T12" s="105" t="s">
        <v>1209</v>
      </c>
      <c r="U12" s="105" t="s">
        <v>1210</v>
      </c>
      <c r="V12" s="105" t="s">
        <v>1211</v>
      </c>
      <c r="W12" s="105" t="s">
        <v>1212</v>
      </c>
      <c r="X12" s="105" t="s">
        <v>1213</v>
      </c>
      <c r="Y12" s="105" t="s">
        <v>1214</v>
      </c>
      <c r="Z12" s="105" t="s">
        <v>1215</v>
      </c>
      <c r="AA12" s="105" t="s">
        <v>1216</v>
      </c>
      <c r="AB12" s="105" t="s">
        <v>1217</v>
      </c>
      <c r="AC12" s="105" t="s">
        <v>1218</v>
      </c>
      <c r="AD12" s="105" t="s">
        <v>1219</v>
      </c>
      <c r="AE12" s="105" t="s">
        <v>1220</v>
      </c>
      <c r="AF12" s="105" t="s">
        <v>1221</v>
      </c>
      <c r="AG12" s="105" t="s">
        <v>1222</v>
      </c>
      <c r="AH12" s="105" t="s">
        <v>1223</v>
      </c>
      <c r="AI12" s="105" t="s">
        <v>1224</v>
      </c>
      <c r="AJ12" s="105" t="s">
        <v>1225</v>
      </c>
      <c r="AK12" s="105"/>
      <c r="AL12" s="105"/>
      <c r="AM12" s="105"/>
      <c r="AN12" s="105"/>
      <c r="AO12" s="105" t="s">
        <v>1226</v>
      </c>
      <c r="AP12" s="105" t="s">
        <v>1227</v>
      </c>
      <c r="AQ12" s="105" t="s">
        <v>1228</v>
      </c>
      <c r="AR12" s="105"/>
      <c r="AS12" s="105" t="s">
        <v>1229</v>
      </c>
      <c r="AT12" s="105"/>
      <c r="AU12" s="105"/>
      <c r="AV12" s="105"/>
      <c r="AW12" s="105"/>
      <c r="AX12" s="105" t="s">
        <v>1230</v>
      </c>
      <c r="AY12" s="105" t="s">
        <v>1231</v>
      </c>
      <c r="AZ12" s="105"/>
      <c r="BA12" s="105" t="s">
        <v>1232</v>
      </c>
      <c r="BB12" s="105" t="s">
        <v>1233</v>
      </c>
      <c r="BC12" s="105"/>
      <c r="BD12" s="105" t="s">
        <v>1234</v>
      </c>
      <c r="BE12" s="105" t="s">
        <v>1235</v>
      </c>
      <c r="BF12" s="105"/>
      <c r="BG12" s="105"/>
      <c r="BH12" s="105"/>
      <c r="BI12" s="105"/>
      <c r="BJ12" s="105" t="s">
        <v>1236</v>
      </c>
      <c r="BK12" s="105"/>
      <c r="BL12" s="105"/>
      <c r="BM12" s="105"/>
      <c r="BN12" s="105"/>
      <c r="BO12" s="105"/>
      <c r="BP12" s="105"/>
      <c r="BQ12" s="105" t="s">
        <v>1237</v>
      </c>
      <c r="BR12" s="105" t="s">
        <v>1238</v>
      </c>
      <c r="BS12" s="105"/>
      <c r="BT12" s="105"/>
      <c r="BU12" s="105"/>
      <c r="BV12" s="105" t="s">
        <v>1239</v>
      </c>
      <c r="BW12" s="105" t="s">
        <v>1240</v>
      </c>
      <c r="BX12" s="105" t="s">
        <v>1241</v>
      </c>
      <c r="BY12" s="105"/>
      <c r="BZ12" s="105" t="s">
        <v>1242</v>
      </c>
      <c r="CA12" s="105"/>
      <c r="CB12" s="105"/>
      <c r="CC12" s="105"/>
      <c r="CD12" s="105"/>
      <c r="CE12" s="105" t="s">
        <v>1243</v>
      </c>
      <c r="CF12" s="105"/>
      <c r="CG12" s="105"/>
      <c r="CH12" s="105" t="s">
        <v>1244</v>
      </c>
      <c r="CI12" s="105"/>
      <c r="CJ12" s="105"/>
      <c r="CK12" s="105"/>
      <c r="CL12" s="105" t="s">
        <v>1245</v>
      </c>
      <c r="CM12" s="105"/>
      <c r="CN12" s="105"/>
      <c r="CO12" s="105"/>
      <c r="CP12" s="105"/>
      <c r="CQ12" s="105"/>
      <c r="CR12" s="105"/>
      <c r="CS12" s="105"/>
      <c r="CT12" s="105" t="s">
        <v>1246</v>
      </c>
      <c r="CU12" s="105"/>
      <c r="CV12" s="105"/>
      <c r="CW12" s="105" t="s">
        <v>1247</v>
      </c>
      <c r="CX12" s="105"/>
      <c r="CY12" s="105"/>
      <c r="CZ12" s="105" t="s">
        <v>1248</v>
      </c>
      <c r="DA12" s="105"/>
      <c r="DB12" s="105"/>
      <c r="DC12" s="105" t="s">
        <v>1249</v>
      </c>
      <c r="DD12" s="105"/>
      <c r="DE12" s="105"/>
      <c r="DF12" s="105"/>
      <c r="DG12" s="105" t="s">
        <v>1250</v>
      </c>
      <c r="DH12" s="105"/>
    </row>
    <row r="13" spans="1:112" x14ac:dyDescent="0.3">
      <c r="A13" s="105" t="s">
        <v>1251</v>
      </c>
      <c r="B13" s="105"/>
      <c r="C13" s="105" t="s">
        <v>1252</v>
      </c>
      <c r="D13" s="105" t="s">
        <v>1253</v>
      </c>
      <c r="E13" s="105" t="s">
        <v>1254</v>
      </c>
      <c r="F13" s="105" t="s">
        <v>1255</v>
      </c>
      <c r="G13" s="105" t="s">
        <v>1256</v>
      </c>
      <c r="H13" s="105" t="s">
        <v>1257</v>
      </c>
      <c r="I13" s="105" t="s">
        <v>1258</v>
      </c>
      <c r="J13" s="105" t="s">
        <v>1259</v>
      </c>
      <c r="K13" s="105" t="s">
        <v>1260</v>
      </c>
      <c r="L13" s="105" t="s">
        <v>1261</v>
      </c>
      <c r="M13" s="105"/>
      <c r="N13" s="105" t="s">
        <v>1262</v>
      </c>
      <c r="O13" s="105" t="s">
        <v>1263</v>
      </c>
      <c r="P13" s="105" t="s">
        <v>1264</v>
      </c>
      <c r="Q13" s="105" t="s">
        <v>1265</v>
      </c>
      <c r="R13" s="105" t="s">
        <v>1266</v>
      </c>
      <c r="S13" s="105" t="s">
        <v>1267</v>
      </c>
      <c r="T13" s="105" t="s">
        <v>1268</v>
      </c>
      <c r="U13" s="105" t="s">
        <v>1269</v>
      </c>
      <c r="V13" s="105" t="s">
        <v>1270</v>
      </c>
      <c r="W13" s="105" t="s">
        <v>1271</v>
      </c>
      <c r="X13" s="105" t="s">
        <v>1272</v>
      </c>
      <c r="Y13" s="105" t="s">
        <v>1273</v>
      </c>
      <c r="Z13" s="105" t="s">
        <v>1274</v>
      </c>
      <c r="AA13" s="105" t="s">
        <v>1275</v>
      </c>
      <c r="AB13" s="105" t="s">
        <v>1276</v>
      </c>
      <c r="AC13" s="105" t="s">
        <v>1277</v>
      </c>
      <c r="AD13" s="105" t="s">
        <v>1278</v>
      </c>
      <c r="AE13" s="105"/>
      <c r="AF13" s="105" t="s">
        <v>1279</v>
      </c>
      <c r="AG13" s="105" t="s">
        <v>1280</v>
      </c>
      <c r="AH13" s="105" t="s">
        <v>1281</v>
      </c>
      <c r="AI13" s="105" t="s">
        <v>1282</v>
      </c>
      <c r="AJ13" s="105" t="s">
        <v>1283</v>
      </c>
      <c r="AK13" s="105"/>
      <c r="AL13" s="105"/>
      <c r="AM13" s="105"/>
      <c r="AN13" s="105"/>
      <c r="AO13" s="105" t="s">
        <v>1284</v>
      </c>
      <c r="AP13" s="105" t="s">
        <v>1285</v>
      </c>
      <c r="AQ13" s="105" t="s">
        <v>1286</v>
      </c>
      <c r="AR13" s="105"/>
      <c r="AS13" s="105"/>
      <c r="AT13" s="105"/>
      <c r="AU13" s="105"/>
      <c r="AV13" s="105"/>
      <c r="AW13" s="105"/>
      <c r="AX13" s="105" t="s">
        <v>1287</v>
      </c>
      <c r="AY13" s="105"/>
      <c r="AZ13" s="105"/>
      <c r="BA13" s="105" t="s">
        <v>1288</v>
      </c>
      <c r="BB13" s="105" t="s">
        <v>1289</v>
      </c>
      <c r="BC13" s="105"/>
      <c r="BD13" s="105" t="s">
        <v>1290</v>
      </c>
      <c r="BE13" s="105" t="s">
        <v>1291</v>
      </c>
      <c r="BF13" s="105"/>
      <c r="BG13" s="105"/>
      <c r="BH13" s="105"/>
      <c r="BI13" s="105"/>
      <c r="BJ13" s="105" t="s">
        <v>1292</v>
      </c>
      <c r="BK13" s="105"/>
      <c r="BL13" s="105"/>
      <c r="BM13" s="105"/>
      <c r="BN13" s="105"/>
      <c r="BO13" s="105"/>
      <c r="BP13" s="105"/>
      <c r="BQ13" s="105"/>
      <c r="BR13" s="105"/>
      <c r="BS13" s="105"/>
      <c r="BT13" s="105"/>
      <c r="BU13" s="105"/>
      <c r="BV13" s="105" t="s">
        <v>1293</v>
      </c>
      <c r="BW13" s="105" t="s">
        <v>1294</v>
      </c>
      <c r="BX13" s="105" t="s">
        <v>1295</v>
      </c>
      <c r="BY13" s="105"/>
      <c r="BZ13" s="105" t="s">
        <v>1296</v>
      </c>
      <c r="CA13" s="105"/>
      <c r="CB13" s="105"/>
      <c r="CC13" s="105"/>
      <c r="CD13" s="105"/>
      <c r="CE13" s="105" t="s">
        <v>1297</v>
      </c>
      <c r="CF13" s="105"/>
      <c r="CG13" s="105"/>
      <c r="CH13" s="105" t="s">
        <v>1298</v>
      </c>
      <c r="CI13" s="105"/>
      <c r="CJ13" s="105"/>
      <c r="CK13" s="105"/>
      <c r="CL13" s="105" t="s">
        <v>1299</v>
      </c>
      <c r="CM13" s="105"/>
      <c r="CN13" s="105"/>
      <c r="CO13" s="105"/>
      <c r="CP13" s="105"/>
      <c r="CQ13" s="105"/>
      <c r="CR13" s="105"/>
      <c r="CS13" s="105"/>
      <c r="CT13" s="105" t="s">
        <v>1300</v>
      </c>
      <c r="CU13" s="105"/>
      <c r="CV13" s="105"/>
      <c r="CW13" s="105" t="s">
        <v>1301</v>
      </c>
      <c r="CX13" s="105"/>
      <c r="CY13" s="105"/>
      <c r="CZ13" s="105" t="s">
        <v>1302</v>
      </c>
      <c r="DA13" s="105"/>
      <c r="DB13" s="105"/>
      <c r="DC13" s="105" t="s">
        <v>1303</v>
      </c>
      <c r="DD13" s="105"/>
      <c r="DE13" s="105"/>
      <c r="DF13" s="105"/>
      <c r="DG13" s="105" t="s">
        <v>1304</v>
      </c>
      <c r="DH13" s="105"/>
    </row>
    <row r="14" spans="1:112" x14ac:dyDescent="0.3">
      <c r="A14" s="105" t="s">
        <v>1305</v>
      </c>
      <c r="B14" s="105"/>
      <c r="C14" s="105" t="s">
        <v>1306</v>
      </c>
      <c r="D14" s="105" t="s">
        <v>1307</v>
      </c>
      <c r="E14" s="105" t="s">
        <v>1308</v>
      </c>
      <c r="F14" s="105" t="s">
        <v>1309</v>
      </c>
      <c r="G14" s="105" t="s">
        <v>1310</v>
      </c>
      <c r="H14" s="105" t="s">
        <v>1311</v>
      </c>
      <c r="I14" s="105" t="s">
        <v>1312</v>
      </c>
      <c r="J14" s="105" t="s">
        <v>1313</v>
      </c>
      <c r="K14" s="105" t="s">
        <v>1314</v>
      </c>
      <c r="L14" s="105" t="s">
        <v>1315</v>
      </c>
      <c r="M14" s="105"/>
      <c r="N14" s="105" t="s">
        <v>1316</v>
      </c>
      <c r="O14" s="105" t="s">
        <v>1317</v>
      </c>
      <c r="P14" s="105" t="s">
        <v>1318</v>
      </c>
      <c r="Q14" s="105" t="s">
        <v>1319</v>
      </c>
      <c r="R14" s="105" t="s">
        <v>1320</v>
      </c>
      <c r="S14" s="105" t="s">
        <v>1321</v>
      </c>
      <c r="T14" s="105" t="s">
        <v>1322</v>
      </c>
      <c r="U14" s="105" t="s">
        <v>1323</v>
      </c>
      <c r="V14" s="105" t="s">
        <v>1324</v>
      </c>
      <c r="W14" s="105" t="s">
        <v>1325</v>
      </c>
      <c r="X14" s="105" t="s">
        <v>1326</v>
      </c>
      <c r="Y14" s="105" t="s">
        <v>1327</v>
      </c>
      <c r="Z14" s="105" t="s">
        <v>1328</v>
      </c>
      <c r="AA14" s="105" t="s">
        <v>1329</v>
      </c>
      <c r="AB14" s="105" t="s">
        <v>1330</v>
      </c>
      <c r="AC14" s="105" t="s">
        <v>1331</v>
      </c>
      <c r="AD14" s="105" t="s">
        <v>1332</v>
      </c>
      <c r="AE14" s="105"/>
      <c r="AF14" s="105" t="s">
        <v>1333</v>
      </c>
      <c r="AG14" s="105" t="s">
        <v>1334</v>
      </c>
      <c r="AH14" s="105" t="s">
        <v>1335</v>
      </c>
      <c r="AI14" s="105" t="s">
        <v>1336</v>
      </c>
      <c r="AJ14" s="105" t="s">
        <v>1337</v>
      </c>
      <c r="AK14" s="105"/>
      <c r="AL14" s="105"/>
      <c r="AM14" s="105"/>
      <c r="AN14" s="105"/>
      <c r="AO14" s="105" t="s">
        <v>1338</v>
      </c>
      <c r="AP14" s="105" t="s">
        <v>1339</v>
      </c>
      <c r="AQ14" s="105" t="s">
        <v>1340</v>
      </c>
      <c r="AR14" s="105"/>
      <c r="AS14" s="105"/>
      <c r="AT14" s="105"/>
      <c r="AU14" s="105"/>
      <c r="AV14" s="105"/>
      <c r="AW14" s="105"/>
      <c r="AX14" s="105" t="s">
        <v>1341</v>
      </c>
      <c r="AY14" s="105"/>
      <c r="AZ14" s="105"/>
      <c r="BA14" s="105" t="s">
        <v>1342</v>
      </c>
      <c r="BB14" s="105" t="s">
        <v>1343</v>
      </c>
      <c r="BC14" s="105"/>
      <c r="BD14" s="105" t="s">
        <v>1344</v>
      </c>
      <c r="BE14" s="105" t="s">
        <v>1345</v>
      </c>
      <c r="BF14" s="105"/>
      <c r="BG14" s="105"/>
      <c r="BH14" s="105"/>
      <c r="BI14" s="105"/>
      <c r="BJ14" s="105" t="s">
        <v>1346</v>
      </c>
      <c r="BK14" s="105"/>
      <c r="BL14" s="105"/>
      <c r="BM14" s="105"/>
      <c r="BN14" s="105"/>
      <c r="BO14" s="105"/>
      <c r="BP14" s="105"/>
      <c r="BQ14" s="105"/>
      <c r="BR14" s="105"/>
      <c r="BS14" s="105"/>
      <c r="BT14" s="105"/>
      <c r="BU14" s="105"/>
      <c r="BV14" s="105" t="s">
        <v>1347</v>
      </c>
      <c r="BW14" s="105" t="s">
        <v>1348</v>
      </c>
      <c r="BX14" s="105" t="s">
        <v>1349</v>
      </c>
      <c r="BY14" s="105"/>
      <c r="BZ14" s="105" t="s">
        <v>1350</v>
      </c>
      <c r="CA14" s="105"/>
      <c r="CB14" s="105"/>
      <c r="CC14" s="105"/>
      <c r="CD14" s="105"/>
      <c r="CE14" s="105" t="s">
        <v>1351</v>
      </c>
      <c r="CF14" s="105"/>
      <c r="CG14" s="105"/>
      <c r="CH14" s="105" t="s">
        <v>1352</v>
      </c>
      <c r="CI14" s="105"/>
      <c r="CJ14" s="105"/>
      <c r="CK14" s="105"/>
      <c r="CL14" s="105"/>
      <c r="CM14" s="105"/>
      <c r="CN14" s="105"/>
      <c r="CO14" s="105"/>
      <c r="CP14" s="105"/>
      <c r="CQ14" s="105"/>
      <c r="CR14" s="105"/>
      <c r="CS14" s="105"/>
      <c r="CT14" s="105" t="s">
        <v>1353</v>
      </c>
      <c r="CU14" s="105"/>
      <c r="CV14" s="105"/>
      <c r="CW14" s="105" t="s">
        <v>1354</v>
      </c>
      <c r="CX14" s="105"/>
      <c r="CY14" s="105"/>
      <c r="CZ14" s="105" t="s">
        <v>1355</v>
      </c>
      <c r="DA14" s="105"/>
      <c r="DB14" s="105"/>
      <c r="DC14" s="105" t="s">
        <v>1356</v>
      </c>
      <c r="DD14" s="105"/>
      <c r="DE14" s="105"/>
      <c r="DF14" s="105"/>
      <c r="DG14" s="105" t="s">
        <v>1357</v>
      </c>
      <c r="DH14" s="105"/>
    </row>
    <row r="15" spans="1:112" x14ac:dyDescent="0.3">
      <c r="A15" s="105" t="s">
        <v>1358</v>
      </c>
      <c r="B15" s="105"/>
      <c r="C15" s="105" t="s">
        <v>1359</v>
      </c>
      <c r="D15" s="105" t="s">
        <v>1360</v>
      </c>
      <c r="E15" s="105" t="s">
        <v>1361</v>
      </c>
      <c r="F15" s="105" t="s">
        <v>1362</v>
      </c>
      <c r="G15" s="105" t="s">
        <v>1363</v>
      </c>
      <c r="H15" s="105" t="s">
        <v>1364</v>
      </c>
      <c r="I15" s="105" t="s">
        <v>1365</v>
      </c>
      <c r="J15" s="105" t="s">
        <v>1366</v>
      </c>
      <c r="K15" s="105" t="s">
        <v>1367</v>
      </c>
      <c r="L15" s="105" t="s">
        <v>1368</v>
      </c>
      <c r="M15" s="105"/>
      <c r="N15" s="105" t="s">
        <v>1369</v>
      </c>
      <c r="O15" s="105" t="s">
        <v>1370</v>
      </c>
      <c r="P15" s="105" t="s">
        <v>1371</v>
      </c>
      <c r="Q15" s="105" t="s">
        <v>1372</v>
      </c>
      <c r="R15" s="105" t="s">
        <v>1373</v>
      </c>
      <c r="S15" s="105" t="s">
        <v>1374</v>
      </c>
      <c r="T15" s="105" t="s">
        <v>1375</v>
      </c>
      <c r="U15" s="105" t="s">
        <v>1376</v>
      </c>
      <c r="V15" s="105" t="s">
        <v>1377</v>
      </c>
      <c r="W15" s="105" t="s">
        <v>1378</v>
      </c>
      <c r="X15" s="105" t="s">
        <v>1379</v>
      </c>
      <c r="Y15" s="105" t="s">
        <v>1380</v>
      </c>
      <c r="Z15" s="105" t="s">
        <v>1381</v>
      </c>
      <c r="AA15" s="105" t="s">
        <v>1382</v>
      </c>
      <c r="AB15" s="105" t="s">
        <v>1383</v>
      </c>
      <c r="AC15" s="105" t="s">
        <v>1384</v>
      </c>
      <c r="AD15" s="105" t="s">
        <v>1385</v>
      </c>
      <c r="AE15" s="105"/>
      <c r="AF15" s="105" t="s">
        <v>1386</v>
      </c>
      <c r="AG15" s="105" t="s">
        <v>1387</v>
      </c>
      <c r="AH15" s="105" t="s">
        <v>1388</v>
      </c>
      <c r="AI15" s="105" t="s">
        <v>1389</v>
      </c>
      <c r="AJ15" s="105" t="s">
        <v>1390</v>
      </c>
      <c r="AK15" s="105"/>
      <c r="AL15" s="105"/>
      <c r="AM15" s="105"/>
      <c r="AN15" s="105"/>
      <c r="AO15" s="105" t="s">
        <v>1391</v>
      </c>
      <c r="AP15" s="105" t="s">
        <v>1392</v>
      </c>
      <c r="AQ15" s="105" t="s">
        <v>1393</v>
      </c>
      <c r="AR15" s="105"/>
      <c r="AS15" s="105"/>
      <c r="AT15" s="105"/>
      <c r="AU15" s="105"/>
      <c r="AV15" s="105"/>
      <c r="AW15" s="105"/>
      <c r="AX15" s="105" t="s">
        <v>1394</v>
      </c>
      <c r="AY15" s="105"/>
      <c r="AZ15" s="105"/>
      <c r="BA15" s="105" t="s">
        <v>1395</v>
      </c>
      <c r="BB15" s="105" t="s">
        <v>1396</v>
      </c>
      <c r="BC15" s="105"/>
      <c r="BD15" s="105"/>
      <c r="BE15" s="105" t="s">
        <v>1397</v>
      </c>
      <c r="BF15" s="105"/>
      <c r="BG15" s="105"/>
      <c r="BH15" s="105"/>
      <c r="BI15" s="105"/>
      <c r="BJ15" s="105" t="s">
        <v>1398</v>
      </c>
      <c r="BK15" s="105"/>
      <c r="BL15" s="105"/>
      <c r="BM15" s="105"/>
      <c r="BN15" s="105"/>
      <c r="BO15" s="105"/>
      <c r="BP15" s="105"/>
      <c r="BQ15" s="105"/>
      <c r="BR15" s="105"/>
      <c r="BS15" s="105"/>
      <c r="BT15" s="105"/>
      <c r="BU15" s="105"/>
      <c r="BV15" s="105" t="s">
        <v>1399</v>
      </c>
      <c r="BW15" s="105"/>
      <c r="BX15" s="105" t="s">
        <v>1400</v>
      </c>
      <c r="BY15" s="105"/>
      <c r="BZ15" s="105" t="s">
        <v>1401</v>
      </c>
      <c r="CA15" s="105"/>
      <c r="CB15" s="105"/>
      <c r="CC15" s="105"/>
      <c r="CD15" s="105"/>
      <c r="CE15" s="105"/>
      <c r="CF15" s="105"/>
      <c r="CG15" s="105"/>
      <c r="CH15" s="105" t="s">
        <v>1402</v>
      </c>
      <c r="CI15" s="105"/>
      <c r="CJ15" s="105"/>
      <c r="CK15" s="105"/>
      <c r="CL15" s="105"/>
      <c r="CM15" s="105"/>
      <c r="CN15" s="105"/>
      <c r="CO15" s="105"/>
      <c r="CP15" s="105"/>
      <c r="CQ15" s="105"/>
      <c r="CR15" s="105"/>
      <c r="CS15" s="105"/>
      <c r="CT15" s="105" t="s">
        <v>1403</v>
      </c>
      <c r="CU15" s="105"/>
      <c r="CV15" s="105"/>
      <c r="CW15" s="105" t="s">
        <v>1404</v>
      </c>
      <c r="CX15" s="105"/>
      <c r="CY15" s="105"/>
      <c r="CZ15" s="105" t="s">
        <v>1405</v>
      </c>
      <c r="DA15" s="105"/>
      <c r="DB15" s="105"/>
      <c r="DC15" s="105" t="s">
        <v>1406</v>
      </c>
      <c r="DD15" s="105"/>
      <c r="DE15" s="105"/>
      <c r="DF15" s="105"/>
      <c r="DG15" s="105" t="s">
        <v>1407</v>
      </c>
      <c r="DH15" s="105"/>
    </row>
    <row r="16" spans="1:112" x14ac:dyDescent="0.3">
      <c r="A16" s="105" t="s">
        <v>1408</v>
      </c>
      <c r="B16" s="105"/>
      <c r="C16" s="105" t="s">
        <v>1409</v>
      </c>
      <c r="D16" s="105" t="s">
        <v>1410</v>
      </c>
      <c r="E16" s="105" t="s">
        <v>1411</v>
      </c>
      <c r="F16" s="105" t="s">
        <v>1412</v>
      </c>
      <c r="G16" s="105" t="s">
        <v>1413</v>
      </c>
      <c r="H16" s="105" t="s">
        <v>1414</v>
      </c>
      <c r="I16" s="105" t="s">
        <v>1415</v>
      </c>
      <c r="J16" s="105" t="s">
        <v>1416</v>
      </c>
      <c r="K16" s="105" t="s">
        <v>1417</v>
      </c>
      <c r="L16" s="105" t="s">
        <v>1418</v>
      </c>
      <c r="M16" s="105"/>
      <c r="N16" s="105" t="s">
        <v>1419</v>
      </c>
      <c r="O16" s="105" t="s">
        <v>1420</v>
      </c>
      <c r="P16" s="105" t="s">
        <v>1421</v>
      </c>
      <c r="Q16" s="105" t="s">
        <v>1422</v>
      </c>
      <c r="R16" s="105" t="s">
        <v>1423</v>
      </c>
      <c r="S16" s="105" t="s">
        <v>1424</v>
      </c>
      <c r="T16" s="105" t="s">
        <v>1425</v>
      </c>
      <c r="U16" s="105" t="s">
        <v>1426</v>
      </c>
      <c r="V16" s="105" t="s">
        <v>1427</v>
      </c>
      <c r="W16" s="105" t="s">
        <v>1428</v>
      </c>
      <c r="X16" s="105" t="s">
        <v>1429</v>
      </c>
      <c r="Y16" s="105" t="s">
        <v>1430</v>
      </c>
      <c r="Z16" s="105" t="s">
        <v>1431</v>
      </c>
      <c r="AA16" s="105" t="s">
        <v>1432</v>
      </c>
      <c r="AB16" s="105" t="s">
        <v>1433</v>
      </c>
      <c r="AC16" s="105" t="s">
        <v>1434</v>
      </c>
      <c r="AD16" s="105" t="s">
        <v>1435</v>
      </c>
      <c r="AE16" s="105"/>
      <c r="AF16" s="105" t="s">
        <v>1436</v>
      </c>
      <c r="AG16" s="105" t="s">
        <v>1437</v>
      </c>
      <c r="AH16" s="105" t="s">
        <v>1438</v>
      </c>
      <c r="AI16" s="105" t="s">
        <v>1439</v>
      </c>
      <c r="AJ16" s="105" t="s">
        <v>1440</v>
      </c>
      <c r="AK16" s="105"/>
      <c r="AL16" s="105"/>
      <c r="AM16" s="105"/>
      <c r="AN16" s="105"/>
      <c r="AO16" s="105" t="s">
        <v>1441</v>
      </c>
      <c r="AP16" s="105" t="s">
        <v>1442</v>
      </c>
      <c r="AQ16" s="105" t="s">
        <v>1443</v>
      </c>
      <c r="AR16" s="105"/>
      <c r="AS16" s="105"/>
      <c r="AT16" s="105"/>
      <c r="AU16" s="105"/>
      <c r="AV16" s="105"/>
      <c r="AW16" s="105"/>
      <c r="AX16" s="105" t="s">
        <v>1444</v>
      </c>
      <c r="AY16" s="105"/>
      <c r="AZ16" s="105"/>
      <c r="BA16" s="105" t="s">
        <v>1445</v>
      </c>
      <c r="BB16" s="105" t="s">
        <v>1446</v>
      </c>
      <c r="BC16" s="105"/>
      <c r="BD16" s="105"/>
      <c r="BE16" s="105" t="s">
        <v>1447</v>
      </c>
      <c r="BF16" s="105"/>
      <c r="BG16" s="105"/>
      <c r="BH16" s="105"/>
      <c r="BI16" s="105"/>
      <c r="BJ16" s="105" t="s">
        <v>1448</v>
      </c>
      <c r="BK16" s="105"/>
      <c r="BL16" s="105"/>
      <c r="BM16" s="105"/>
      <c r="BN16" s="105"/>
      <c r="BO16" s="105"/>
      <c r="BP16" s="105"/>
      <c r="BQ16" s="105"/>
      <c r="BR16" s="105"/>
      <c r="BS16" s="105"/>
      <c r="BT16" s="105"/>
      <c r="BU16" s="105"/>
      <c r="BV16" s="105" t="s">
        <v>1449</v>
      </c>
      <c r="BW16" s="105"/>
      <c r="BX16" s="105" t="s">
        <v>1450</v>
      </c>
      <c r="BY16" s="105"/>
      <c r="BZ16" s="105" t="s">
        <v>1451</v>
      </c>
      <c r="CA16" s="105"/>
      <c r="CB16" s="105"/>
      <c r="CC16" s="105"/>
      <c r="CD16" s="105"/>
      <c r="CE16" s="105"/>
      <c r="CF16" s="105"/>
      <c r="CG16" s="105"/>
      <c r="CH16" s="105" t="s">
        <v>1452</v>
      </c>
      <c r="CI16" s="105"/>
      <c r="CJ16" s="105"/>
      <c r="CK16" s="105"/>
      <c r="CL16" s="105"/>
      <c r="CM16" s="105"/>
      <c r="CN16" s="105"/>
      <c r="CO16" s="105"/>
      <c r="CP16" s="105"/>
      <c r="CQ16" s="105"/>
      <c r="CR16" s="105"/>
      <c r="CS16" s="105"/>
      <c r="CT16" s="105" t="s">
        <v>1453</v>
      </c>
      <c r="CU16" s="105"/>
      <c r="CV16" s="105"/>
      <c r="CW16" s="105" t="s">
        <v>1454</v>
      </c>
      <c r="CX16" s="105"/>
      <c r="CY16" s="105"/>
      <c r="CZ16" s="105" t="s">
        <v>1455</v>
      </c>
      <c r="DA16" s="105"/>
      <c r="DB16" s="105"/>
      <c r="DC16" s="105" t="s">
        <v>1456</v>
      </c>
      <c r="DD16" s="105"/>
      <c r="DE16" s="105"/>
      <c r="DF16" s="105"/>
      <c r="DG16" s="105" t="s">
        <v>1457</v>
      </c>
      <c r="DH16" s="105"/>
    </row>
    <row r="17" spans="1:112" x14ac:dyDescent="0.3">
      <c r="A17" s="105" t="s">
        <v>1458</v>
      </c>
      <c r="B17" s="105"/>
      <c r="C17" s="105" t="s">
        <v>1459</v>
      </c>
      <c r="D17" s="105" t="s">
        <v>1460</v>
      </c>
      <c r="E17" s="105" t="s">
        <v>1461</v>
      </c>
      <c r="F17" s="105" t="s">
        <v>1462</v>
      </c>
      <c r="G17" s="105" t="s">
        <v>1463</v>
      </c>
      <c r="H17" s="105" t="s">
        <v>1464</v>
      </c>
      <c r="I17" s="105" t="s">
        <v>1465</v>
      </c>
      <c r="J17" s="105" t="s">
        <v>1466</v>
      </c>
      <c r="K17" s="105" t="s">
        <v>1467</v>
      </c>
      <c r="L17" s="105" t="s">
        <v>1468</v>
      </c>
      <c r="M17" s="105"/>
      <c r="N17" s="105" t="s">
        <v>1469</v>
      </c>
      <c r="O17" s="105" t="s">
        <v>1470</v>
      </c>
      <c r="P17" s="105" t="s">
        <v>1471</v>
      </c>
      <c r="Q17" s="105" t="s">
        <v>1472</v>
      </c>
      <c r="R17" s="105" t="s">
        <v>1473</v>
      </c>
      <c r="S17" s="105" t="s">
        <v>1474</v>
      </c>
      <c r="T17" s="105" t="s">
        <v>1475</v>
      </c>
      <c r="U17" s="105" t="s">
        <v>1476</v>
      </c>
      <c r="V17" s="105" t="s">
        <v>1477</v>
      </c>
      <c r="W17" s="105" t="s">
        <v>1478</v>
      </c>
      <c r="X17" s="105" t="s">
        <v>1479</v>
      </c>
      <c r="Y17" s="105" t="s">
        <v>1480</v>
      </c>
      <c r="Z17" s="105" t="s">
        <v>1481</v>
      </c>
      <c r="AA17" s="105" t="s">
        <v>1482</v>
      </c>
      <c r="AB17" s="105" t="s">
        <v>1483</v>
      </c>
      <c r="AC17" s="105" t="s">
        <v>1484</v>
      </c>
      <c r="AD17" s="105" t="s">
        <v>1485</v>
      </c>
      <c r="AE17" s="105"/>
      <c r="AF17" s="105" t="s">
        <v>1486</v>
      </c>
      <c r="AG17" s="105" t="s">
        <v>1487</v>
      </c>
      <c r="AH17" s="105" t="s">
        <v>1488</v>
      </c>
      <c r="AI17" s="105" t="s">
        <v>1489</v>
      </c>
      <c r="AJ17" s="105" t="s">
        <v>1490</v>
      </c>
      <c r="AK17" s="105"/>
      <c r="AL17" s="105"/>
      <c r="AM17" s="105"/>
      <c r="AN17" s="105"/>
      <c r="AO17" s="105" t="s">
        <v>1491</v>
      </c>
      <c r="AP17" s="105" t="s">
        <v>1492</v>
      </c>
      <c r="AQ17" s="105" t="s">
        <v>1493</v>
      </c>
      <c r="AR17" s="105"/>
      <c r="AS17" s="105"/>
      <c r="AT17" s="105"/>
      <c r="AU17" s="105"/>
      <c r="AV17" s="105"/>
      <c r="AW17" s="105"/>
      <c r="AX17" s="105"/>
      <c r="AY17" s="105"/>
      <c r="AZ17" s="105"/>
      <c r="BA17" s="105" t="s">
        <v>1494</v>
      </c>
      <c r="BB17" s="105"/>
      <c r="BC17" s="105"/>
      <c r="BD17" s="105"/>
      <c r="BE17" s="105"/>
      <c r="BF17" s="105"/>
      <c r="BG17" s="105"/>
      <c r="BH17" s="105"/>
      <c r="BI17" s="105"/>
      <c r="BJ17" s="105" t="s">
        <v>1495</v>
      </c>
      <c r="BK17" s="105"/>
      <c r="BL17" s="105"/>
      <c r="BM17" s="105"/>
      <c r="BN17" s="105"/>
      <c r="BO17" s="105"/>
      <c r="BP17" s="105"/>
      <c r="BQ17" s="105"/>
      <c r="BR17" s="105"/>
      <c r="BS17" s="105"/>
      <c r="BT17" s="105"/>
      <c r="BU17" s="105"/>
      <c r="BV17" s="105" t="s">
        <v>1496</v>
      </c>
      <c r="BW17" s="105"/>
      <c r="BX17" s="105" t="s">
        <v>1497</v>
      </c>
      <c r="BY17" s="105"/>
      <c r="BZ17" s="105" t="s">
        <v>1498</v>
      </c>
      <c r="CA17" s="105"/>
      <c r="CB17" s="105"/>
      <c r="CC17" s="105"/>
      <c r="CD17" s="105"/>
      <c r="CE17" s="105"/>
      <c r="CF17" s="105"/>
      <c r="CG17" s="105"/>
      <c r="CH17" s="105" t="s">
        <v>1499</v>
      </c>
      <c r="CI17" s="105"/>
      <c r="CJ17" s="105"/>
      <c r="CK17" s="105"/>
      <c r="CL17" s="105"/>
      <c r="CM17" s="105"/>
      <c r="CN17" s="105"/>
      <c r="CO17" s="105"/>
      <c r="CP17" s="105"/>
      <c r="CQ17" s="105"/>
      <c r="CR17" s="105"/>
      <c r="CS17" s="105"/>
      <c r="CT17" s="105" t="s">
        <v>1500</v>
      </c>
      <c r="CU17" s="105"/>
      <c r="CV17" s="105"/>
      <c r="CW17" s="105" t="s">
        <v>1501</v>
      </c>
      <c r="CX17" s="105"/>
      <c r="CY17" s="105"/>
      <c r="CZ17" s="105" t="s">
        <v>1502</v>
      </c>
      <c r="DA17" s="105"/>
      <c r="DB17" s="105"/>
      <c r="DC17" s="105" t="s">
        <v>1503</v>
      </c>
      <c r="DD17" s="105"/>
      <c r="DE17" s="105"/>
      <c r="DF17" s="105"/>
      <c r="DG17" s="105" t="s">
        <v>1504</v>
      </c>
      <c r="DH17" s="105"/>
    </row>
    <row r="18" spans="1:112" x14ac:dyDescent="0.3">
      <c r="A18" s="105" t="s">
        <v>1505</v>
      </c>
      <c r="B18" s="105"/>
      <c r="C18" s="105" t="s">
        <v>1506</v>
      </c>
      <c r="D18" s="105" t="s">
        <v>1507</v>
      </c>
      <c r="E18" s="105" t="s">
        <v>1508</v>
      </c>
      <c r="F18" s="105" t="s">
        <v>1509</v>
      </c>
      <c r="G18" s="105" t="s">
        <v>1510</v>
      </c>
      <c r="H18" s="105" t="s">
        <v>1511</v>
      </c>
      <c r="I18" s="105" t="s">
        <v>1512</v>
      </c>
      <c r="J18" s="105" t="s">
        <v>1513</v>
      </c>
      <c r="K18" s="105" t="s">
        <v>1514</v>
      </c>
      <c r="L18" s="105" t="s">
        <v>1515</v>
      </c>
      <c r="M18" s="105"/>
      <c r="N18" s="105" t="s">
        <v>1516</v>
      </c>
      <c r="O18" s="105" t="s">
        <v>1517</v>
      </c>
      <c r="P18" s="105" t="s">
        <v>1518</v>
      </c>
      <c r="Q18" s="105" t="s">
        <v>1519</v>
      </c>
      <c r="R18" s="105" t="s">
        <v>1520</v>
      </c>
      <c r="S18" s="105" t="s">
        <v>1521</v>
      </c>
      <c r="T18" s="105" t="s">
        <v>1522</v>
      </c>
      <c r="U18" s="105" t="s">
        <v>1523</v>
      </c>
      <c r="V18" s="105" t="s">
        <v>1524</v>
      </c>
      <c r="W18" s="105" t="s">
        <v>1525</v>
      </c>
      <c r="X18" s="105" t="s">
        <v>1526</v>
      </c>
      <c r="Y18" s="105" t="s">
        <v>1527</v>
      </c>
      <c r="Z18" s="105"/>
      <c r="AA18" s="105" t="s">
        <v>1528</v>
      </c>
      <c r="AB18" s="105" t="s">
        <v>1529</v>
      </c>
      <c r="AC18" s="105" t="s">
        <v>1530</v>
      </c>
      <c r="AD18" s="105" t="s">
        <v>1531</v>
      </c>
      <c r="AE18" s="105"/>
      <c r="AF18" s="105" t="s">
        <v>1532</v>
      </c>
      <c r="AG18" s="105" t="s">
        <v>1533</v>
      </c>
      <c r="AH18" s="105" t="s">
        <v>1534</v>
      </c>
      <c r="AI18" s="105" t="s">
        <v>1535</v>
      </c>
      <c r="AJ18" s="105" t="s">
        <v>1536</v>
      </c>
      <c r="AK18" s="105"/>
      <c r="AL18" s="105"/>
      <c r="AM18" s="105"/>
      <c r="AN18" s="105"/>
      <c r="AO18" s="105"/>
      <c r="AP18" s="105" t="s">
        <v>1537</v>
      </c>
      <c r="AQ18" s="105" t="s">
        <v>1538</v>
      </c>
      <c r="AR18" s="105"/>
      <c r="AS18" s="105"/>
      <c r="AT18" s="105"/>
      <c r="AU18" s="105"/>
      <c r="AV18" s="105"/>
      <c r="AW18" s="105"/>
      <c r="AX18" s="105"/>
      <c r="AY18" s="105"/>
      <c r="AZ18" s="105"/>
      <c r="BA18" s="105" t="s">
        <v>1539</v>
      </c>
      <c r="BB18" s="105"/>
      <c r="BC18" s="105"/>
      <c r="BD18" s="105"/>
      <c r="BE18" s="105"/>
      <c r="BF18" s="105"/>
      <c r="BG18" s="105"/>
      <c r="BH18" s="105"/>
      <c r="BI18" s="105"/>
      <c r="BJ18" s="105" t="s">
        <v>1540</v>
      </c>
      <c r="BK18" s="105"/>
      <c r="BL18" s="105"/>
      <c r="BM18" s="105"/>
      <c r="BN18" s="105"/>
      <c r="BO18" s="105"/>
      <c r="BP18" s="105"/>
      <c r="BQ18" s="105"/>
      <c r="BR18" s="105"/>
      <c r="BS18" s="105"/>
      <c r="BT18" s="105"/>
      <c r="BU18" s="105"/>
      <c r="BV18" s="105" t="s">
        <v>1541</v>
      </c>
      <c r="BW18" s="105"/>
      <c r="BX18" s="105" t="s">
        <v>1542</v>
      </c>
      <c r="BY18" s="105"/>
      <c r="BZ18" s="105" t="s">
        <v>1543</v>
      </c>
      <c r="CA18" s="105"/>
      <c r="CB18" s="105"/>
      <c r="CC18" s="105"/>
      <c r="CD18" s="105"/>
      <c r="CE18" s="105"/>
      <c r="CF18" s="105"/>
      <c r="CG18" s="105"/>
      <c r="CH18" s="105" t="s">
        <v>1544</v>
      </c>
      <c r="CI18" s="105"/>
      <c r="CJ18" s="105"/>
      <c r="CK18" s="105"/>
      <c r="CL18" s="105"/>
      <c r="CM18" s="105"/>
      <c r="CN18" s="105"/>
      <c r="CO18" s="105"/>
      <c r="CP18" s="105"/>
      <c r="CQ18" s="105"/>
      <c r="CR18" s="105"/>
      <c r="CS18" s="105"/>
      <c r="CT18" s="105"/>
      <c r="CU18" s="105"/>
      <c r="CV18" s="105"/>
      <c r="CW18" s="105" t="s">
        <v>1545</v>
      </c>
      <c r="CX18" s="105"/>
      <c r="CY18" s="105"/>
      <c r="CZ18" s="105" t="s">
        <v>1546</v>
      </c>
      <c r="DA18" s="105"/>
      <c r="DB18" s="105"/>
      <c r="DC18" s="105" t="s">
        <v>1547</v>
      </c>
      <c r="DD18" s="105"/>
      <c r="DE18" s="105"/>
      <c r="DF18" s="105"/>
      <c r="DG18" s="105"/>
      <c r="DH18" s="105"/>
    </row>
    <row r="19" spans="1:112" x14ac:dyDescent="0.3">
      <c r="A19" s="104" t="s">
        <v>1548</v>
      </c>
      <c r="B19" s="104"/>
      <c r="C19" s="104" t="s">
        <v>1549</v>
      </c>
      <c r="D19" s="104" t="s">
        <v>1550</v>
      </c>
      <c r="E19" s="104" t="s">
        <v>1551</v>
      </c>
      <c r="F19" s="104" t="s">
        <v>1552</v>
      </c>
      <c r="G19" s="104" t="s">
        <v>1553</v>
      </c>
      <c r="H19" s="104" t="s">
        <v>1554</v>
      </c>
      <c r="I19" s="104" t="s">
        <v>1555</v>
      </c>
      <c r="J19" s="104" t="s">
        <v>1556</v>
      </c>
      <c r="K19" s="104" t="s">
        <v>1557</v>
      </c>
      <c r="L19" s="104" t="s">
        <v>1558</v>
      </c>
      <c r="M19" s="104"/>
      <c r="N19" s="104" t="s">
        <v>1559</v>
      </c>
      <c r="O19" s="104" t="s">
        <v>1560</v>
      </c>
      <c r="P19" s="104" t="s">
        <v>1561</v>
      </c>
      <c r="Q19" s="104" t="s">
        <v>1562</v>
      </c>
      <c r="R19" s="104" t="s">
        <v>1563</v>
      </c>
      <c r="S19" s="104" t="s">
        <v>1564</v>
      </c>
      <c r="T19" s="104" t="s">
        <v>1565</v>
      </c>
      <c r="U19" s="104" t="s">
        <v>1566</v>
      </c>
      <c r="V19" s="104"/>
      <c r="W19" s="104" t="s">
        <v>1567</v>
      </c>
      <c r="X19" s="104" t="s">
        <v>1568</v>
      </c>
      <c r="Y19" s="104" t="s">
        <v>1569</v>
      </c>
      <c r="Z19" s="104"/>
      <c r="AA19" s="104" t="s">
        <v>1570</v>
      </c>
      <c r="AB19" s="104" t="s">
        <v>1571</v>
      </c>
      <c r="AC19" s="104" t="s">
        <v>1572</v>
      </c>
      <c r="AD19" s="104" t="s">
        <v>1573</v>
      </c>
      <c r="AE19" s="104"/>
      <c r="AF19" s="104" t="s">
        <v>1574</v>
      </c>
      <c r="AG19" s="104" t="s">
        <v>1575</v>
      </c>
      <c r="AH19" s="104" t="s">
        <v>1576</v>
      </c>
      <c r="AI19" s="104" t="s">
        <v>1577</v>
      </c>
      <c r="AJ19" s="104" t="s">
        <v>1578</v>
      </c>
      <c r="AK19" s="104"/>
      <c r="AL19" s="104"/>
      <c r="AM19" s="104"/>
      <c r="AN19" s="104"/>
      <c r="AO19" s="104"/>
      <c r="AP19" s="104" t="s">
        <v>1579</v>
      </c>
      <c r="AQ19" s="104" t="s">
        <v>1580</v>
      </c>
      <c r="AR19" s="104"/>
      <c r="AS19" s="104"/>
      <c r="AT19" s="104"/>
      <c r="AU19" s="104"/>
      <c r="AV19" s="104"/>
      <c r="AW19" s="104"/>
      <c r="AX19" s="104"/>
      <c r="AY19" s="104"/>
      <c r="AZ19" s="104"/>
      <c r="BA19" s="104" t="s">
        <v>1581</v>
      </c>
      <c r="BB19" s="104"/>
      <c r="BC19" s="104"/>
      <c r="BD19" s="104"/>
      <c r="BE19" s="104"/>
      <c r="BF19" s="104"/>
      <c r="BG19" s="104"/>
      <c r="BH19" s="104"/>
      <c r="BI19" s="104"/>
      <c r="BJ19" s="104" t="s">
        <v>1582</v>
      </c>
      <c r="BK19" s="104"/>
      <c r="BL19" s="104"/>
      <c r="BM19" s="104"/>
      <c r="BN19" s="104"/>
      <c r="BO19" s="104"/>
      <c r="BP19" s="104"/>
      <c r="BQ19" s="104"/>
      <c r="BR19" s="104"/>
      <c r="BS19" s="104"/>
      <c r="BT19" s="104"/>
      <c r="BU19" s="104"/>
      <c r="BV19" s="104" t="s">
        <v>1583</v>
      </c>
      <c r="BW19" s="104"/>
      <c r="BX19" s="104" t="s">
        <v>1584</v>
      </c>
      <c r="BY19" s="104"/>
      <c r="BZ19" s="104" t="s">
        <v>1585</v>
      </c>
      <c r="CA19" s="104"/>
      <c r="CB19" s="104"/>
      <c r="CC19" s="104"/>
      <c r="CD19" s="104"/>
      <c r="CE19" s="104"/>
      <c r="CF19" s="104"/>
      <c r="CG19" s="104"/>
      <c r="CH19" s="104" t="s">
        <v>1586</v>
      </c>
      <c r="CI19" s="104"/>
      <c r="CJ19" s="104"/>
      <c r="CK19" s="104"/>
      <c r="CL19" s="104"/>
      <c r="CM19" s="104"/>
      <c r="CN19" s="104"/>
      <c r="CO19" s="104"/>
      <c r="CP19" s="104"/>
      <c r="CQ19" s="104"/>
      <c r="CR19" s="104"/>
      <c r="CS19" s="104"/>
      <c r="CT19" s="104"/>
      <c r="CU19" s="104"/>
      <c r="CV19" s="104"/>
      <c r="CW19" s="104"/>
      <c r="CX19" s="104"/>
      <c r="CY19" s="104"/>
      <c r="CZ19" s="104" t="s">
        <v>1587</v>
      </c>
      <c r="DA19" s="104"/>
      <c r="DB19" s="104"/>
      <c r="DC19" s="104"/>
      <c r="DD19" s="104"/>
      <c r="DE19" s="104"/>
      <c r="DF19" s="104"/>
      <c r="DG19" s="104"/>
      <c r="DH19" s="104"/>
    </row>
    <row r="20" spans="1:112" x14ac:dyDescent="0.3">
      <c r="A20" s="104" t="s">
        <v>1588</v>
      </c>
      <c r="B20" s="104"/>
      <c r="C20" s="104" t="s">
        <v>1589</v>
      </c>
      <c r="D20" s="104" t="s">
        <v>1590</v>
      </c>
      <c r="E20" s="104" t="s">
        <v>1591</v>
      </c>
      <c r="F20" s="104" t="s">
        <v>1592</v>
      </c>
      <c r="G20" s="104" t="s">
        <v>1593</v>
      </c>
      <c r="H20" s="104" t="s">
        <v>1594</v>
      </c>
      <c r="I20" s="104" t="s">
        <v>1595</v>
      </c>
      <c r="J20" s="104" t="s">
        <v>1596</v>
      </c>
      <c r="K20" s="104" t="s">
        <v>1597</v>
      </c>
      <c r="L20" s="104" t="s">
        <v>1598</v>
      </c>
      <c r="M20" s="104"/>
      <c r="N20" s="104" t="s">
        <v>1599</v>
      </c>
      <c r="O20" s="104" t="s">
        <v>1600</v>
      </c>
      <c r="P20" s="104" t="s">
        <v>1601</v>
      </c>
      <c r="Q20" s="104" t="s">
        <v>1602</v>
      </c>
      <c r="R20" s="104" t="s">
        <v>1603</v>
      </c>
      <c r="S20" s="104" t="s">
        <v>1604</v>
      </c>
      <c r="T20" s="104" t="s">
        <v>1605</v>
      </c>
      <c r="U20" s="104" t="s">
        <v>1606</v>
      </c>
      <c r="V20" s="104"/>
      <c r="W20" s="104" t="s">
        <v>1607</v>
      </c>
      <c r="X20" s="104" t="s">
        <v>1608</v>
      </c>
      <c r="Y20" s="104" t="s">
        <v>1609</v>
      </c>
      <c r="Z20" s="104"/>
      <c r="AA20" s="104" t="s">
        <v>1610</v>
      </c>
      <c r="AB20" s="104" t="s">
        <v>1611</v>
      </c>
      <c r="AC20" s="104"/>
      <c r="AD20" s="104"/>
      <c r="AE20" s="104"/>
      <c r="AF20" s="104" t="s">
        <v>1612</v>
      </c>
      <c r="AG20" s="104"/>
      <c r="AH20" s="104" t="s">
        <v>1613</v>
      </c>
      <c r="AI20" s="104" t="s">
        <v>1614</v>
      </c>
      <c r="AJ20" s="104" t="s">
        <v>1615</v>
      </c>
      <c r="AK20" s="104"/>
      <c r="AL20" s="104"/>
      <c r="AM20" s="104"/>
      <c r="AN20" s="104"/>
      <c r="AO20" s="104"/>
      <c r="AP20" s="104" t="s">
        <v>1616</v>
      </c>
      <c r="AQ20" s="104" t="s">
        <v>1617</v>
      </c>
      <c r="AR20" s="104"/>
      <c r="AS20" s="104"/>
      <c r="AT20" s="104"/>
      <c r="AU20" s="104"/>
      <c r="AV20" s="104"/>
      <c r="AW20" s="104"/>
      <c r="AX20" s="104"/>
      <c r="AY20" s="104"/>
      <c r="AZ20" s="104"/>
      <c r="BA20" s="104" t="s">
        <v>1618</v>
      </c>
      <c r="BB20" s="104"/>
      <c r="BC20" s="104"/>
      <c r="BD20" s="104"/>
      <c r="BE20" s="104"/>
      <c r="BF20" s="104"/>
      <c r="BG20" s="104"/>
      <c r="BH20" s="104"/>
      <c r="BI20" s="104"/>
      <c r="BJ20" s="104" t="s">
        <v>1619</v>
      </c>
      <c r="BK20" s="104"/>
      <c r="BL20" s="104"/>
      <c r="BM20" s="104"/>
      <c r="BN20" s="104"/>
      <c r="BO20" s="104"/>
      <c r="BP20" s="104"/>
      <c r="BQ20" s="104"/>
      <c r="BR20" s="104"/>
      <c r="BS20" s="104"/>
      <c r="BT20" s="104"/>
      <c r="BU20" s="104"/>
      <c r="BV20" s="104" t="s">
        <v>1620</v>
      </c>
      <c r="BW20" s="104"/>
      <c r="BX20" s="104" t="s">
        <v>1621</v>
      </c>
      <c r="BY20" s="104"/>
      <c r="BZ20" s="104" t="s">
        <v>1622</v>
      </c>
      <c r="CA20" s="104"/>
      <c r="CB20" s="104"/>
      <c r="CC20" s="104"/>
      <c r="CD20" s="104"/>
      <c r="CE20" s="104"/>
      <c r="CF20" s="104"/>
      <c r="CG20" s="104"/>
      <c r="CH20" s="104" t="s">
        <v>1623</v>
      </c>
      <c r="CI20" s="104"/>
      <c r="CJ20" s="104"/>
      <c r="CK20" s="104"/>
      <c r="CL20" s="104"/>
      <c r="CM20" s="104"/>
      <c r="CN20" s="104"/>
      <c r="CO20" s="104"/>
      <c r="CP20" s="104"/>
      <c r="CQ20" s="104"/>
      <c r="CR20" s="104"/>
      <c r="CS20" s="104"/>
      <c r="CT20" s="104"/>
      <c r="CU20" s="104"/>
      <c r="CV20" s="104"/>
      <c r="CW20" s="104"/>
      <c r="CX20" s="104"/>
      <c r="CY20" s="104"/>
      <c r="CZ20" s="104" t="s">
        <v>1624</v>
      </c>
      <c r="DA20" s="104"/>
      <c r="DB20" s="104"/>
      <c r="DC20" s="104"/>
      <c r="DD20" s="104"/>
      <c r="DE20" s="104"/>
      <c r="DF20" s="104"/>
      <c r="DG20" s="104"/>
      <c r="DH20" s="104"/>
    </row>
    <row r="21" spans="1:112" x14ac:dyDescent="0.3">
      <c r="A21" s="104" t="s">
        <v>1625</v>
      </c>
      <c r="B21" s="104"/>
      <c r="C21" s="104" t="s">
        <v>1626</v>
      </c>
      <c r="D21" s="104" t="s">
        <v>1627</v>
      </c>
      <c r="E21" s="104" t="s">
        <v>1628</v>
      </c>
      <c r="F21" s="104" t="s">
        <v>1629</v>
      </c>
      <c r="G21" s="104" t="s">
        <v>1630</v>
      </c>
      <c r="H21" s="104" t="s">
        <v>1631</v>
      </c>
      <c r="I21" s="104" t="s">
        <v>1632</v>
      </c>
      <c r="J21" s="104" t="s">
        <v>1633</v>
      </c>
      <c r="K21" s="104" t="s">
        <v>1634</v>
      </c>
      <c r="L21" s="104" t="s">
        <v>1635</v>
      </c>
      <c r="M21" s="104"/>
      <c r="N21" s="104" t="s">
        <v>1636</v>
      </c>
      <c r="O21" s="104" t="s">
        <v>1637</v>
      </c>
      <c r="P21" s="104" t="s">
        <v>1638</v>
      </c>
      <c r="Q21" s="104" t="s">
        <v>1639</v>
      </c>
      <c r="R21" s="104" t="s">
        <v>1640</v>
      </c>
      <c r="S21" s="104" t="s">
        <v>1641</v>
      </c>
      <c r="T21" s="104" t="s">
        <v>1642</v>
      </c>
      <c r="U21" s="104" t="s">
        <v>1643</v>
      </c>
      <c r="V21" s="104"/>
      <c r="W21" s="104" t="s">
        <v>1644</v>
      </c>
      <c r="X21" s="104" t="s">
        <v>1645</v>
      </c>
      <c r="Y21" s="104" t="s">
        <v>1646</v>
      </c>
      <c r="Z21" s="104"/>
      <c r="AA21" s="104" t="s">
        <v>1647</v>
      </c>
      <c r="AB21" s="104" t="s">
        <v>1648</v>
      </c>
      <c r="AC21" s="104"/>
      <c r="AD21" s="104"/>
      <c r="AE21" s="104"/>
      <c r="AF21" s="104" t="s">
        <v>1649</v>
      </c>
      <c r="AG21" s="104"/>
      <c r="AH21" s="104" t="s">
        <v>1650</v>
      </c>
      <c r="AI21" s="104" t="s">
        <v>1651</v>
      </c>
      <c r="AJ21" s="104" t="s">
        <v>1652</v>
      </c>
      <c r="AK21" s="104"/>
      <c r="AL21" s="104"/>
      <c r="AM21" s="104"/>
      <c r="AN21" s="104"/>
      <c r="AO21" s="104"/>
      <c r="AP21" s="104" t="s">
        <v>1653</v>
      </c>
      <c r="AQ21" s="104" t="s">
        <v>1654</v>
      </c>
      <c r="AR21" s="104"/>
      <c r="AS21" s="104"/>
      <c r="AT21" s="104"/>
      <c r="AU21" s="104"/>
      <c r="AV21" s="104"/>
      <c r="AW21" s="104"/>
      <c r="AX21" s="104"/>
      <c r="AY21" s="104"/>
      <c r="AZ21" s="104"/>
      <c r="BA21" s="104"/>
      <c r="BB21" s="104"/>
      <c r="BC21" s="104"/>
      <c r="BD21" s="104"/>
      <c r="BE21" s="104"/>
      <c r="BF21" s="104"/>
      <c r="BG21" s="104"/>
      <c r="BH21" s="104"/>
      <c r="BI21" s="104"/>
      <c r="BJ21" s="104" t="s">
        <v>1655</v>
      </c>
      <c r="BK21" s="104"/>
      <c r="BL21" s="104"/>
      <c r="BM21" s="104"/>
      <c r="BN21" s="104"/>
      <c r="BO21" s="104"/>
      <c r="BP21" s="104"/>
      <c r="BQ21" s="104"/>
      <c r="BR21" s="104"/>
      <c r="BS21" s="104"/>
      <c r="BT21" s="104"/>
      <c r="BU21" s="104"/>
      <c r="BV21" s="104" t="s">
        <v>1656</v>
      </c>
      <c r="BW21" s="104"/>
      <c r="BX21" s="104" t="s">
        <v>1657</v>
      </c>
      <c r="BY21" s="104"/>
      <c r="BZ21" s="104" t="s">
        <v>1658</v>
      </c>
      <c r="CA21" s="104"/>
      <c r="CB21" s="104"/>
      <c r="CC21" s="104"/>
      <c r="CD21" s="104"/>
      <c r="CE21" s="104"/>
      <c r="CF21" s="104"/>
      <c r="CG21" s="104"/>
      <c r="CH21" s="104" t="s">
        <v>1659</v>
      </c>
      <c r="CI21" s="104"/>
      <c r="CJ21" s="104"/>
      <c r="CK21" s="104"/>
      <c r="CL21" s="104"/>
      <c r="CM21" s="104"/>
      <c r="CN21" s="104"/>
      <c r="CO21" s="104"/>
      <c r="CP21" s="104"/>
      <c r="CQ21" s="104"/>
      <c r="CR21" s="104"/>
      <c r="CS21" s="104"/>
      <c r="CT21" s="104"/>
      <c r="CU21" s="104"/>
      <c r="CV21" s="104"/>
      <c r="CW21" s="104"/>
      <c r="CX21" s="104"/>
      <c r="CY21" s="104"/>
      <c r="CZ21" s="104" t="s">
        <v>1660</v>
      </c>
      <c r="DA21" s="104"/>
      <c r="DB21" s="104"/>
      <c r="DC21" s="104"/>
      <c r="DD21" s="104"/>
      <c r="DE21" s="104"/>
      <c r="DF21" s="104"/>
      <c r="DG21" s="104"/>
      <c r="DH21" s="104"/>
    </row>
    <row r="22" spans="1:112" x14ac:dyDescent="0.3">
      <c r="A22" s="104" t="s">
        <v>1661</v>
      </c>
      <c r="B22" s="104"/>
      <c r="C22" s="104" t="s">
        <v>1662</v>
      </c>
      <c r="D22" s="104" t="s">
        <v>1663</v>
      </c>
      <c r="E22" s="104" t="s">
        <v>1664</v>
      </c>
      <c r="F22" s="104" t="s">
        <v>1665</v>
      </c>
      <c r="G22" s="104" t="s">
        <v>1666</v>
      </c>
      <c r="H22" s="104" t="s">
        <v>1667</v>
      </c>
      <c r="I22" s="104" t="s">
        <v>1668</v>
      </c>
      <c r="J22" s="104" t="s">
        <v>1669</v>
      </c>
      <c r="K22" s="104" t="s">
        <v>1670</v>
      </c>
      <c r="L22" s="104" t="s">
        <v>1671</v>
      </c>
      <c r="M22" s="104"/>
      <c r="N22" s="104" t="s">
        <v>1672</v>
      </c>
      <c r="O22" s="104" t="s">
        <v>1673</v>
      </c>
      <c r="P22" s="104" t="s">
        <v>1674</v>
      </c>
      <c r="Q22" s="104" t="s">
        <v>1675</v>
      </c>
      <c r="R22" s="104" t="s">
        <v>1676</v>
      </c>
      <c r="S22" s="104" t="s">
        <v>1677</v>
      </c>
      <c r="T22" s="104" t="s">
        <v>1678</v>
      </c>
      <c r="U22" s="104" t="s">
        <v>1679</v>
      </c>
      <c r="V22" s="104"/>
      <c r="W22" s="104" t="s">
        <v>1680</v>
      </c>
      <c r="X22" s="104" t="s">
        <v>1681</v>
      </c>
      <c r="Y22" s="104" t="s">
        <v>1682</v>
      </c>
      <c r="Z22" s="104"/>
      <c r="AA22" s="104" t="s">
        <v>1683</v>
      </c>
      <c r="AB22" s="104" t="s">
        <v>1684</v>
      </c>
      <c r="AC22" s="104"/>
      <c r="AD22" s="104"/>
      <c r="AE22" s="104"/>
      <c r="AF22" s="104" t="s">
        <v>1685</v>
      </c>
      <c r="AG22" s="104"/>
      <c r="AH22" s="104" t="s">
        <v>1686</v>
      </c>
      <c r="AI22" s="104" t="s">
        <v>1687</v>
      </c>
      <c r="AJ22" s="104" t="s">
        <v>1688</v>
      </c>
      <c r="AK22" s="104"/>
      <c r="AL22" s="104"/>
      <c r="AM22" s="104"/>
      <c r="AN22" s="104"/>
      <c r="AO22" s="104"/>
      <c r="AP22" s="104" t="s">
        <v>1689</v>
      </c>
      <c r="AQ22" s="104" t="s">
        <v>1690</v>
      </c>
      <c r="AR22" s="104"/>
      <c r="AS22" s="104"/>
      <c r="AT22" s="104"/>
      <c r="AU22" s="104"/>
      <c r="AV22" s="104"/>
      <c r="AW22" s="104"/>
      <c r="AX22" s="104"/>
      <c r="AY22" s="104"/>
      <c r="AZ22" s="104"/>
      <c r="BA22" s="104"/>
      <c r="BB22" s="104"/>
      <c r="BC22" s="104"/>
      <c r="BD22" s="104"/>
      <c r="BE22" s="104"/>
      <c r="BF22" s="104"/>
      <c r="BG22" s="104"/>
      <c r="BH22" s="104"/>
      <c r="BI22" s="104"/>
      <c r="BJ22" s="104" t="s">
        <v>1691</v>
      </c>
      <c r="BK22" s="104"/>
      <c r="BL22" s="104"/>
      <c r="BM22" s="104"/>
      <c r="BN22" s="104"/>
      <c r="BO22" s="104"/>
      <c r="BP22" s="104"/>
      <c r="BQ22" s="104"/>
      <c r="BR22" s="104"/>
      <c r="BS22" s="104"/>
      <c r="BT22" s="104"/>
      <c r="BU22" s="104"/>
      <c r="BV22" s="104" t="s">
        <v>1692</v>
      </c>
      <c r="BW22" s="104"/>
      <c r="BX22" s="104" t="s">
        <v>1693</v>
      </c>
      <c r="BY22" s="104"/>
      <c r="BZ22" s="104" t="s">
        <v>1694</v>
      </c>
      <c r="CA22" s="104"/>
      <c r="CB22" s="104"/>
      <c r="CC22" s="104"/>
      <c r="CD22" s="104"/>
      <c r="CE22" s="104"/>
      <c r="CF22" s="104"/>
      <c r="CG22" s="104"/>
      <c r="CH22" s="104" t="s">
        <v>1695</v>
      </c>
      <c r="CI22" s="104"/>
      <c r="CJ22" s="104"/>
      <c r="CK22" s="104"/>
      <c r="CL22" s="104"/>
      <c r="CM22" s="104"/>
      <c r="CN22" s="104"/>
      <c r="CO22" s="104"/>
      <c r="CP22" s="104"/>
      <c r="CQ22" s="104"/>
      <c r="CR22" s="104"/>
      <c r="CS22" s="104"/>
      <c r="CT22" s="104"/>
      <c r="CU22" s="104"/>
      <c r="CV22" s="104"/>
      <c r="CW22" s="104"/>
      <c r="CX22" s="104"/>
      <c r="CY22" s="104"/>
      <c r="CZ22" s="104" t="s">
        <v>1696</v>
      </c>
      <c r="DA22" s="104"/>
      <c r="DB22" s="104"/>
      <c r="DC22" s="104"/>
      <c r="DD22" s="104"/>
      <c r="DE22" s="104"/>
      <c r="DF22" s="104"/>
      <c r="DG22" s="104"/>
      <c r="DH22" s="104"/>
    </row>
    <row r="23" spans="1:112" x14ac:dyDescent="0.3">
      <c r="A23" s="105" t="s">
        <v>1697</v>
      </c>
      <c r="B23" s="105"/>
      <c r="C23" s="105" t="s">
        <v>1698</v>
      </c>
      <c r="D23" s="105" t="s">
        <v>1699</v>
      </c>
      <c r="E23" s="105" t="s">
        <v>1700</v>
      </c>
      <c r="F23" s="105" t="s">
        <v>1701</v>
      </c>
      <c r="G23" s="105" t="s">
        <v>1702</v>
      </c>
      <c r="H23" s="105" t="s">
        <v>1703</v>
      </c>
      <c r="I23" s="105" t="s">
        <v>1704</v>
      </c>
      <c r="J23" s="105" t="s">
        <v>1705</v>
      </c>
      <c r="K23" s="105" t="s">
        <v>1706</v>
      </c>
      <c r="L23" s="105" t="s">
        <v>1707</v>
      </c>
      <c r="M23" s="105"/>
      <c r="N23" s="105" t="s">
        <v>1708</v>
      </c>
      <c r="O23" s="105" t="s">
        <v>1709</v>
      </c>
      <c r="P23" s="105" t="s">
        <v>1710</v>
      </c>
      <c r="Q23" s="105" t="s">
        <v>1711</v>
      </c>
      <c r="R23" s="105" t="s">
        <v>1712</v>
      </c>
      <c r="S23" s="105" t="s">
        <v>1713</v>
      </c>
      <c r="T23" s="105" t="s">
        <v>1714</v>
      </c>
      <c r="U23" s="105" t="s">
        <v>1715</v>
      </c>
      <c r="V23" s="105"/>
      <c r="W23" s="105" t="s">
        <v>1716</v>
      </c>
      <c r="X23" s="105" t="s">
        <v>1717</v>
      </c>
      <c r="Y23" s="105" t="s">
        <v>1718</v>
      </c>
      <c r="Z23" s="105"/>
      <c r="AA23" s="105" t="s">
        <v>1719</v>
      </c>
      <c r="AB23" s="105" t="s">
        <v>1720</v>
      </c>
      <c r="AC23" s="105"/>
      <c r="AD23" s="105"/>
      <c r="AE23" s="105"/>
      <c r="AF23" s="105" t="s">
        <v>1721</v>
      </c>
      <c r="AG23" s="105"/>
      <c r="AH23" s="105" t="s">
        <v>1722</v>
      </c>
      <c r="AI23" s="105" t="s">
        <v>1723</v>
      </c>
      <c r="AJ23" s="105" t="s">
        <v>1724</v>
      </c>
      <c r="AK23" s="105"/>
      <c r="AL23" s="105"/>
      <c r="AM23" s="105"/>
      <c r="AN23" s="105"/>
      <c r="AO23" s="105"/>
      <c r="AP23" s="105" t="s">
        <v>1725</v>
      </c>
      <c r="AQ23" s="105" t="s">
        <v>1726</v>
      </c>
      <c r="AR23" s="105"/>
      <c r="AS23" s="105"/>
      <c r="AT23" s="105"/>
      <c r="AU23" s="105"/>
      <c r="AV23" s="105"/>
      <c r="AW23" s="105"/>
      <c r="AX23" s="105"/>
      <c r="AY23" s="105"/>
      <c r="AZ23" s="105"/>
      <c r="BA23" s="105"/>
      <c r="BB23" s="105"/>
      <c r="BC23" s="105"/>
      <c r="BD23" s="105"/>
      <c r="BE23" s="105"/>
      <c r="BF23" s="105"/>
      <c r="BG23" s="105"/>
      <c r="BH23" s="105"/>
      <c r="BI23" s="105"/>
      <c r="BJ23" s="105" t="s">
        <v>1727</v>
      </c>
      <c r="BK23" s="105"/>
      <c r="BL23" s="105"/>
      <c r="BM23" s="105"/>
      <c r="BN23" s="105"/>
      <c r="BO23" s="105"/>
      <c r="BP23" s="105"/>
      <c r="BQ23" s="105"/>
      <c r="BR23" s="105"/>
      <c r="BS23" s="105"/>
      <c r="BT23" s="105"/>
      <c r="BU23" s="105"/>
      <c r="BV23" s="105" t="s">
        <v>1728</v>
      </c>
      <c r="BW23" s="105"/>
      <c r="BX23" s="105" t="s">
        <v>1729</v>
      </c>
      <c r="BY23" s="105"/>
      <c r="BZ23" s="105" t="s">
        <v>1730</v>
      </c>
      <c r="CA23" s="105"/>
      <c r="CB23" s="105"/>
      <c r="CC23" s="105"/>
      <c r="CD23" s="105"/>
      <c r="CE23" s="105"/>
      <c r="CF23" s="105"/>
      <c r="CG23" s="105"/>
      <c r="CH23" s="105" t="s">
        <v>1731</v>
      </c>
      <c r="CI23" s="105"/>
      <c r="CJ23" s="105"/>
      <c r="CK23" s="105"/>
      <c r="CL23" s="105"/>
      <c r="CM23" s="105"/>
      <c r="CN23" s="105"/>
      <c r="CO23" s="105"/>
      <c r="CP23" s="105"/>
      <c r="CQ23" s="105"/>
      <c r="CR23" s="105"/>
      <c r="CS23" s="105"/>
      <c r="CT23" s="105"/>
      <c r="CU23" s="105"/>
      <c r="CV23" s="105"/>
      <c r="CW23" s="105"/>
      <c r="CX23" s="105"/>
      <c r="CY23" s="105"/>
      <c r="CZ23" s="105" t="s">
        <v>1732</v>
      </c>
      <c r="DA23" s="105"/>
      <c r="DB23" s="105"/>
      <c r="DC23" s="105"/>
      <c r="DD23" s="105"/>
      <c r="DE23" s="105"/>
      <c r="DF23" s="105"/>
      <c r="DG23" s="105"/>
      <c r="DH23" s="105"/>
    </row>
    <row r="24" spans="1:112" x14ac:dyDescent="0.3">
      <c r="A24" s="104" t="s">
        <v>1733</v>
      </c>
      <c r="B24" s="104"/>
      <c r="C24" s="104" t="s">
        <v>1734</v>
      </c>
      <c r="D24" s="104" t="s">
        <v>1735</v>
      </c>
      <c r="E24" s="104" t="s">
        <v>1736</v>
      </c>
      <c r="F24" s="104" t="s">
        <v>1737</v>
      </c>
      <c r="G24" s="104" t="s">
        <v>1738</v>
      </c>
      <c r="H24" s="104" t="s">
        <v>1739</v>
      </c>
      <c r="I24" s="104" t="s">
        <v>1740</v>
      </c>
      <c r="J24" s="104" t="s">
        <v>1741</v>
      </c>
      <c r="K24" s="104" t="s">
        <v>1742</v>
      </c>
      <c r="L24" s="104" t="s">
        <v>1743</v>
      </c>
      <c r="M24" s="104"/>
      <c r="N24" s="104" t="s">
        <v>1744</v>
      </c>
      <c r="O24" s="104" t="s">
        <v>1745</v>
      </c>
      <c r="P24" s="104" t="s">
        <v>1746</v>
      </c>
      <c r="Q24" s="104" t="s">
        <v>1747</v>
      </c>
      <c r="R24" s="104" t="s">
        <v>1748</v>
      </c>
      <c r="S24" s="104" t="s">
        <v>1749</v>
      </c>
      <c r="T24" s="104" t="s">
        <v>1750</v>
      </c>
      <c r="U24" s="104" t="s">
        <v>1751</v>
      </c>
      <c r="V24" s="104"/>
      <c r="W24" s="104" t="s">
        <v>1752</v>
      </c>
      <c r="X24" s="104" t="s">
        <v>1753</v>
      </c>
      <c r="Y24" s="104" t="s">
        <v>1754</v>
      </c>
      <c r="Z24" s="104"/>
      <c r="AA24" s="104" t="s">
        <v>1755</v>
      </c>
      <c r="AB24" s="104" t="s">
        <v>1756</v>
      </c>
      <c r="AC24" s="104"/>
      <c r="AD24" s="104"/>
      <c r="AE24" s="104"/>
      <c r="AF24" s="104" t="s">
        <v>1757</v>
      </c>
      <c r="AG24" s="104"/>
      <c r="AH24" s="104" t="s">
        <v>1758</v>
      </c>
      <c r="AI24" s="104" t="s">
        <v>1759</v>
      </c>
      <c r="AJ24" s="104" t="s">
        <v>1760</v>
      </c>
      <c r="AK24" s="104"/>
      <c r="AL24" s="104"/>
      <c r="AM24" s="104"/>
      <c r="AN24" s="104"/>
      <c r="AO24" s="104"/>
      <c r="AP24" s="104" t="s">
        <v>1761</v>
      </c>
      <c r="AQ24" s="104" t="s">
        <v>1762</v>
      </c>
      <c r="AR24" s="104"/>
      <c r="AS24" s="104"/>
      <c r="AT24" s="104"/>
      <c r="AU24" s="104"/>
      <c r="AV24" s="104"/>
      <c r="AW24" s="104"/>
      <c r="AX24" s="104"/>
      <c r="AY24" s="104"/>
      <c r="AZ24" s="104"/>
      <c r="BA24" s="104"/>
      <c r="BB24" s="104"/>
      <c r="BC24" s="104"/>
      <c r="BD24" s="104"/>
      <c r="BE24" s="104"/>
      <c r="BF24" s="104"/>
      <c r="BG24" s="104"/>
      <c r="BH24" s="104"/>
      <c r="BI24" s="104"/>
      <c r="BJ24" s="104" t="s">
        <v>1763</v>
      </c>
      <c r="BK24" s="104"/>
      <c r="BL24" s="104"/>
      <c r="BM24" s="104"/>
      <c r="BN24" s="104"/>
      <c r="BO24" s="104"/>
      <c r="BP24" s="104"/>
      <c r="BQ24" s="104"/>
      <c r="BR24" s="104"/>
      <c r="BS24" s="104"/>
      <c r="BT24" s="104"/>
      <c r="BU24" s="104"/>
      <c r="BV24" s="104" t="s">
        <v>1764</v>
      </c>
      <c r="BW24" s="104"/>
      <c r="BX24" s="104" t="s">
        <v>1765</v>
      </c>
      <c r="BY24" s="104"/>
      <c r="BZ24" s="104" t="s">
        <v>1766</v>
      </c>
      <c r="CA24" s="104"/>
      <c r="CB24" s="104"/>
      <c r="CC24" s="104"/>
      <c r="CD24" s="104"/>
      <c r="CE24" s="104"/>
      <c r="CF24" s="104"/>
      <c r="CG24" s="104"/>
      <c r="CH24" s="104" t="s">
        <v>1767</v>
      </c>
      <c r="CI24" s="104"/>
      <c r="CJ24" s="104"/>
      <c r="CK24" s="104"/>
      <c r="CL24" s="104"/>
      <c r="CM24" s="104"/>
      <c r="CN24" s="104"/>
      <c r="CO24" s="104"/>
      <c r="CP24" s="104"/>
      <c r="CQ24" s="104"/>
      <c r="CR24" s="104"/>
      <c r="CS24" s="104"/>
      <c r="CT24" s="104"/>
      <c r="CU24" s="104"/>
      <c r="CV24" s="104"/>
      <c r="CW24" s="104"/>
      <c r="CX24" s="104"/>
      <c r="CY24" s="104"/>
      <c r="CZ24" s="104" t="s">
        <v>1768</v>
      </c>
      <c r="DA24" s="104"/>
      <c r="DB24" s="104"/>
      <c r="DC24" s="104"/>
      <c r="DD24" s="104"/>
      <c r="DE24" s="104"/>
      <c r="DF24" s="104"/>
      <c r="DG24" s="104"/>
      <c r="DH24" s="104"/>
    </row>
    <row r="25" spans="1:112" x14ac:dyDescent="0.3">
      <c r="A25" s="104" t="s">
        <v>1769</v>
      </c>
      <c r="B25" s="104"/>
      <c r="C25" s="104" t="s">
        <v>1770</v>
      </c>
      <c r="D25" s="104" t="s">
        <v>1771</v>
      </c>
      <c r="E25" s="104" t="s">
        <v>1772</v>
      </c>
      <c r="F25" s="104" t="s">
        <v>1773</v>
      </c>
      <c r="G25" s="104" t="s">
        <v>1774</v>
      </c>
      <c r="H25" s="104" t="s">
        <v>1775</v>
      </c>
      <c r="I25" s="104" t="s">
        <v>1776</v>
      </c>
      <c r="J25" s="104" t="s">
        <v>1777</v>
      </c>
      <c r="K25" s="104" t="s">
        <v>1778</v>
      </c>
      <c r="L25" s="104" t="s">
        <v>1779</v>
      </c>
      <c r="M25" s="104"/>
      <c r="N25" s="104" t="s">
        <v>1780</v>
      </c>
      <c r="O25" s="104" t="s">
        <v>1781</v>
      </c>
      <c r="P25" s="104" t="s">
        <v>1782</v>
      </c>
      <c r="Q25" s="104" t="s">
        <v>1783</v>
      </c>
      <c r="R25" s="104" t="s">
        <v>1784</v>
      </c>
      <c r="S25" s="104" t="s">
        <v>1785</v>
      </c>
      <c r="T25" s="104" t="s">
        <v>1786</v>
      </c>
      <c r="U25" s="104" t="s">
        <v>1787</v>
      </c>
      <c r="V25" s="104"/>
      <c r="W25" s="104" t="s">
        <v>1788</v>
      </c>
      <c r="X25" s="104" t="s">
        <v>1789</v>
      </c>
      <c r="Y25" s="104" t="s">
        <v>1790</v>
      </c>
      <c r="Z25" s="104"/>
      <c r="AA25" s="104" t="s">
        <v>1791</v>
      </c>
      <c r="AB25" s="104" t="s">
        <v>1792</v>
      </c>
      <c r="AC25" s="104"/>
      <c r="AD25" s="104"/>
      <c r="AE25" s="104"/>
      <c r="AF25" s="104" t="s">
        <v>1793</v>
      </c>
      <c r="AG25" s="104"/>
      <c r="AH25" s="104" t="s">
        <v>1794</v>
      </c>
      <c r="AI25" s="104" t="s">
        <v>1795</v>
      </c>
      <c r="AJ25" s="104" t="s">
        <v>1796</v>
      </c>
      <c r="AK25" s="104"/>
      <c r="AL25" s="104"/>
      <c r="AM25" s="104"/>
      <c r="AN25" s="104"/>
      <c r="AO25" s="104"/>
      <c r="AP25" s="104" t="s">
        <v>1797</v>
      </c>
      <c r="AQ25" s="104" t="s">
        <v>1798</v>
      </c>
      <c r="AR25" s="104"/>
      <c r="AS25" s="104"/>
      <c r="AT25" s="104"/>
      <c r="AU25" s="104"/>
      <c r="AV25" s="104"/>
      <c r="AW25" s="104"/>
      <c r="AX25" s="104"/>
      <c r="AY25" s="104"/>
      <c r="AZ25" s="104"/>
      <c r="BA25" s="104"/>
      <c r="BB25" s="104"/>
      <c r="BC25" s="104"/>
      <c r="BD25" s="104"/>
      <c r="BE25" s="104"/>
      <c r="BF25" s="104"/>
      <c r="BG25" s="104"/>
      <c r="BH25" s="104"/>
      <c r="BI25" s="104"/>
      <c r="BJ25" s="104" t="s">
        <v>1799</v>
      </c>
      <c r="BK25" s="104"/>
      <c r="BL25" s="104"/>
      <c r="BM25" s="104"/>
      <c r="BN25" s="104"/>
      <c r="BO25" s="104"/>
      <c r="BP25" s="104"/>
      <c r="BQ25" s="104"/>
      <c r="BR25" s="104"/>
      <c r="BS25" s="104"/>
      <c r="BT25" s="104"/>
      <c r="BU25" s="104"/>
      <c r="BV25" s="104" t="s">
        <v>1800</v>
      </c>
      <c r="BW25" s="104"/>
      <c r="BX25" s="104" t="s">
        <v>1801</v>
      </c>
      <c r="BY25" s="104"/>
      <c r="BZ25" s="104"/>
      <c r="CA25" s="104"/>
      <c r="CB25" s="104"/>
      <c r="CC25" s="104"/>
      <c r="CD25" s="104"/>
      <c r="CE25" s="104"/>
      <c r="CF25" s="104"/>
      <c r="CG25" s="104"/>
      <c r="CH25" s="104" t="s">
        <v>1802</v>
      </c>
      <c r="CI25" s="104"/>
      <c r="CJ25" s="104"/>
      <c r="CK25" s="104"/>
      <c r="CL25" s="104"/>
      <c r="CM25" s="104"/>
      <c r="CN25" s="104"/>
      <c r="CO25" s="104"/>
      <c r="CP25" s="104"/>
      <c r="CQ25" s="104"/>
      <c r="CR25" s="104"/>
      <c r="CS25" s="104"/>
      <c r="CT25" s="104"/>
      <c r="CU25" s="104"/>
      <c r="CV25" s="104"/>
      <c r="CW25" s="104"/>
      <c r="CX25" s="104"/>
      <c r="CY25" s="104"/>
      <c r="CZ25" s="104" t="s">
        <v>1803</v>
      </c>
      <c r="DA25" s="104"/>
      <c r="DB25" s="104"/>
      <c r="DC25" s="104"/>
      <c r="DD25" s="104"/>
      <c r="DE25" s="104"/>
      <c r="DF25" s="104"/>
      <c r="DG25" s="104"/>
      <c r="DH25" s="104"/>
    </row>
    <row r="26" spans="1:112" x14ac:dyDescent="0.3">
      <c r="A26" s="104" t="s">
        <v>1804</v>
      </c>
      <c r="B26" s="104"/>
      <c r="C26" s="104" t="s">
        <v>1805</v>
      </c>
      <c r="D26" s="104" t="s">
        <v>1806</v>
      </c>
      <c r="E26" s="104" t="s">
        <v>1807</v>
      </c>
      <c r="F26" s="104" t="s">
        <v>1808</v>
      </c>
      <c r="G26" s="104" t="s">
        <v>1809</v>
      </c>
      <c r="H26" s="104" t="s">
        <v>1810</v>
      </c>
      <c r="I26" s="104" t="s">
        <v>1811</v>
      </c>
      <c r="J26" s="104" t="s">
        <v>1812</v>
      </c>
      <c r="K26" s="104" t="s">
        <v>1813</v>
      </c>
      <c r="L26" s="104" t="s">
        <v>1814</v>
      </c>
      <c r="M26" s="104"/>
      <c r="N26" s="104" t="s">
        <v>1815</v>
      </c>
      <c r="O26" s="104" t="s">
        <v>1816</v>
      </c>
      <c r="P26" s="104" t="s">
        <v>1817</v>
      </c>
      <c r="Q26" s="104" t="s">
        <v>1818</v>
      </c>
      <c r="R26" s="104" t="s">
        <v>1819</v>
      </c>
      <c r="S26" s="104" t="s">
        <v>1820</v>
      </c>
      <c r="T26" s="104" t="s">
        <v>1821</v>
      </c>
      <c r="U26" s="104" t="s">
        <v>1822</v>
      </c>
      <c r="V26" s="104"/>
      <c r="W26" s="104" t="s">
        <v>1823</v>
      </c>
      <c r="X26" s="104" t="s">
        <v>1824</v>
      </c>
      <c r="Y26" s="104" t="s">
        <v>1825</v>
      </c>
      <c r="Z26" s="104"/>
      <c r="AA26" s="104" t="s">
        <v>1826</v>
      </c>
      <c r="AB26" s="104" t="s">
        <v>1827</v>
      </c>
      <c r="AC26" s="104"/>
      <c r="AD26" s="104"/>
      <c r="AE26" s="104"/>
      <c r="AF26" s="104" t="s">
        <v>1828</v>
      </c>
      <c r="AG26" s="104"/>
      <c r="AH26" s="104" t="s">
        <v>1829</v>
      </c>
      <c r="AI26" s="104" t="s">
        <v>1830</v>
      </c>
      <c r="AJ26" s="104" t="s">
        <v>1831</v>
      </c>
      <c r="AK26" s="104"/>
      <c r="AL26" s="104"/>
      <c r="AM26" s="104"/>
      <c r="AN26" s="104"/>
      <c r="AO26" s="104"/>
      <c r="AP26" s="104" t="s">
        <v>1832</v>
      </c>
      <c r="AQ26" s="104" t="s">
        <v>1833</v>
      </c>
      <c r="AR26" s="104"/>
      <c r="AS26" s="104"/>
      <c r="AT26" s="104"/>
      <c r="AU26" s="104"/>
      <c r="AV26" s="104"/>
      <c r="AW26" s="104"/>
      <c r="AX26" s="104"/>
      <c r="AY26" s="104"/>
      <c r="AZ26" s="104"/>
      <c r="BA26" s="104"/>
      <c r="BB26" s="104"/>
      <c r="BC26" s="104"/>
      <c r="BD26" s="104"/>
      <c r="BE26" s="104"/>
      <c r="BF26" s="104"/>
      <c r="BG26" s="104"/>
      <c r="BH26" s="104"/>
      <c r="BI26" s="104"/>
      <c r="BJ26" s="104" t="s">
        <v>1834</v>
      </c>
      <c r="BK26" s="104"/>
      <c r="BL26" s="104"/>
      <c r="BM26" s="104"/>
      <c r="BN26" s="104"/>
      <c r="BO26" s="104"/>
      <c r="BP26" s="104"/>
      <c r="BQ26" s="104"/>
      <c r="BR26" s="104"/>
      <c r="BS26" s="104"/>
      <c r="BT26" s="104"/>
      <c r="BU26" s="104"/>
      <c r="BV26" s="104" t="s">
        <v>1835</v>
      </c>
      <c r="BW26" s="104"/>
      <c r="BX26" s="104"/>
      <c r="BY26" s="104"/>
      <c r="BZ26" s="104"/>
      <c r="CA26" s="104"/>
      <c r="CB26" s="104"/>
      <c r="CC26" s="104"/>
      <c r="CD26" s="104"/>
      <c r="CE26" s="104"/>
      <c r="CF26" s="104"/>
      <c r="CG26" s="104"/>
      <c r="CH26" s="104" t="s">
        <v>1836</v>
      </c>
      <c r="CI26" s="104"/>
      <c r="CJ26" s="104"/>
      <c r="CK26" s="104"/>
      <c r="CL26" s="104"/>
      <c r="CM26" s="104"/>
      <c r="CN26" s="104"/>
      <c r="CO26" s="104"/>
      <c r="CP26" s="104"/>
      <c r="CQ26" s="104"/>
      <c r="CR26" s="104"/>
      <c r="CS26" s="104"/>
      <c r="CT26" s="104"/>
      <c r="CU26" s="104"/>
      <c r="CV26" s="104"/>
      <c r="CW26" s="104"/>
      <c r="CX26" s="104"/>
      <c r="CY26" s="104"/>
      <c r="CZ26" s="104" t="s">
        <v>1837</v>
      </c>
      <c r="DA26" s="104"/>
      <c r="DB26" s="104"/>
      <c r="DC26" s="104"/>
      <c r="DD26" s="104"/>
      <c r="DE26" s="104"/>
      <c r="DF26" s="104"/>
      <c r="DG26" s="104"/>
      <c r="DH26" s="104"/>
    </row>
    <row r="27" spans="1:112" x14ac:dyDescent="0.3">
      <c r="A27" s="104" t="s">
        <v>1838</v>
      </c>
      <c r="B27" s="104"/>
      <c r="C27" s="104" t="s">
        <v>1839</v>
      </c>
      <c r="D27" s="104" t="s">
        <v>1840</v>
      </c>
      <c r="E27" s="104" t="s">
        <v>1841</v>
      </c>
      <c r="F27" s="104" t="s">
        <v>1842</v>
      </c>
      <c r="G27" s="104" t="s">
        <v>1843</v>
      </c>
      <c r="H27" s="104" t="s">
        <v>1844</v>
      </c>
      <c r="I27" s="104" t="s">
        <v>1845</v>
      </c>
      <c r="J27" s="104" t="s">
        <v>1846</v>
      </c>
      <c r="K27" s="104" t="s">
        <v>1847</v>
      </c>
      <c r="L27" s="104" t="s">
        <v>1848</v>
      </c>
      <c r="M27" s="104"/>
      <c r="N27" s="104" t="s">
        <v>1849</v>
      </c>
      <c r="O27" s="104" t="s">
        <v>1850</v>
      </c>
      <c r="P27" s="104" t="s">
        <v>1851</v>
      </c>
      <c r="Q27" s="104" t="s">
        <v>1852</v>
      </c>
      <c r="R27" s="104" t="s">
        <v>1853</v>
      </c>
      <c r="S27" s="104" t="s">
        <v>1854</v>
      </c>
      <c r="T27" s="104" t="s">
        <v>1855</v>
      </c>
      <c r="U27" s="104" t="s">
        <v>1856</v>
      </c>
      <c r="V27" s="104"/>
      <c r="W27" s="104" t="s">
        <v>1857</v>
      </c>
      <c r="X27" s="104" t="s">
        <v>1858</v>
      </c>
      <c r="Y27" s="104" t="s">
        <v>1859</v>
      </c>
      <c r="Z27" s="104"/>
      <c r="AA27" s="104" t="s">
        <v>1860</v>
      </c>
      <c r="AB27" s="104" t="s">
        <v>1861</v>
      </c>
      <c r="AC27" s="104"/>
      <c r="AD27" s="104"/>
      <c r="AE27" s="104"/>
      <c r="AF27" s="104" t="s">
        <v>1862</v>
      </c>
      <c r="AG27" s="104"/>
      <c r="AH27" s="104"/>
      <c r="AI27" s="104" t="s">
        <v>1863</v>
      </c>
      <c r="AJ27" s="104" t="s">
        <v>1864</v>
      </c>
      <c r="AK27" s="104"/>
      <c r="AL27" s="104"/>
      <c r="AM27" s="104"/>
      <c r="AN27" s="104"/>
      <c r="AO27" s="104"/>
      <c r="AP27" s="104" t="s">
        <v>1865</v>
      </c>
      <c r="AQ27" s="104" t="s">
        <v>1866</v>
      </c>
      <c r="AR27" s="104"/>
      <c r="AS27" s="104"/>
      <c r="AT27" s="104"/>
      <c r="AU27" s="104"/>
      <c r="AV27" s="104"/>
      <c r="AW27" s="104"/>
      <c r="AX27" s="104"/>
      <c r="AY27" s="104"/>
      <c r="AZ27" s="104"/>
      <c r="BA27" s="104"/>
      <c r="BB27" s="104"/>
      <c r="BC27" s="104"/>
      <c r="BD27" s="104"/>
      <c r="BE27" s="104"/>
      <c r="BF27" s="104"/>
      <c r="BG27" s="104"/>
      <c r="BH27" s="104"/>
      <c r="BI27" s="104"/>
      <c r="BJ27" s="104" t="s">
        <v>1867</v>
      </c>
      <c r="BK27" s="104"/>
      <c r="BL27" s="104"/>
      <c r="BM27" s="104"/>
      <c r="BN27" s="104"/>
      <c r="BO27" s="104"/>
      <c r="BP27" s="104"/>
      <c r="BQ27" s="104"/>
      <c r="BR27" s="104"/>
      <c r="BS27" s="104"/>
      <c r="BT27" s="104"/>
      <c r="BU27" s="104"/>
      <c r="BV27" s="104" t="s">
        <v>1868</v>
      </c>
      <c r="BW27" s="104"/>
      <c r="BX27" s="104"/>
      <c r="BY27" s="104"/>
      <c r="BZ27" s="104"/>
      <c r="CA27" s="104"/>
      <c r="CB27" s="104"/>
      <c r="CC27" s="104"/>
      <c r="CD27" s="104"/>
      <c r="CE27" s="104"/>
      <c r="CF27" s="104"/>
      <c r="CG27" s="104"/>
      <c r="CH27" s="104" t="s">
        <v>1869</v>
      </c>
      <c r="CI27" s="104"/>
      <c r="CJ27" s="104"/>
      <c r="CK27" s="104"/>
      <c r="CL27" s="104"/>
      <c r="CM27" s="104"/>
      <c r="CN27" s="104"/>
      <c r="CO27" s="104"/>
      <c r="CP27" s="104"/>
      <c r="CQ27" s="104"/>
      <c r="CR27" s="104"/>
      <c r="CS27" s="104"/>
      <c r="CT27" s="104"/>
      <c r="CU27" s="104"/>
      <c r="CV27" s="104"/>
      <c r="CW27" s="104"/>
      <c r="CX27" s="104"/>
      <c r="CY27" s="104"/>
      <c r="CZ27" s="104" t="s">
        <v>1870</v>
      </c>
      <c r="DA27" s="104"/>
      <c r="DB27" s="104"/>
      <c r="DC27" s="104"/>
      <c r="DD27" s="104"/>
      <c r="DE27" s="104"/>
      <c r="DF27" s="104"/>
      <c r="DG27" s="104"/>
      <c r="DH27" s="104"/>
    </row>
    <row r="28" spans="1:112" x14ac:dyDescent="0.3">
      <c r="A28" s="104" t="s">
        <v>1871</v>
      </c>
      <c r="B28" s="104"/>
      <c r="C28" s="104" t="s">
        <v>1872</v>
      </c>
      <c r="D28" s="104" t="s">
        <v>1873</v>
      </c>
      <c r="E28" s="104" t="s">
        <v>1874</v>
      </c>
      <c r="F28" s="104" t="s">
        <v>1875</v>
      </c>
      <c r="G28" s="104" t="s">
        <v>1876</v>
      </c>
      <c r="H28" s="104" t="s">
        <v>1877</v>
      </c>
      <c r="I28" s="104" t="s">
        <v>1878</v>
      </c>
      <c r="J28" s="104" t="s">
        <v>1879</v>
      </c>
      <c r="K28" s="104" t="s">
        <v>1880</v>
      </c>
      <c r="L28" s="104" t="s">
        <v>1881</v>
      </c>
      <c r="M28" s="104"/>
      <c r="N28" s="104" t="s">
        <v>1882</v>
      </c>
      <c r="O28" s="104" t="s">
        <v>1883</v>
      </c>
      <c r="P28" s="104" t="s">
        <v>1884</v>
      </c>
      <c r="Q28" s="104" t="s">
        <v>1885</v>
      </c>
      <c r="R28" s="104" t="s">
        <v>1886</v>
      </c>
      <c r="S28" s="104" t="s">
        <v>1887</v>
      </c>
      <c r="T28" s="104" t="s">
        <v>1888</v>
      </c>
      <c r="U28" s="104" t="s">
        <v>1889</v>
      </c>
      <c r="V28" s="104"/>
      <c r="W28" s="104" t="s">
        <v>1890</v>
      </c>
      <c r="X28" s="104" t="s">
        <v>1891</v>
      </c>
      <c r="Y28" s="104" t="s">
        <v>1892</v>
      </c>
      <c r="Z28" s="104"/>
      <c r="AA28" s="104" t="s">
        <v>1893</v>
      </c>
      <c r="AB28" s="104" t="s">
        <v>1894</v>
      </c>
      <c r="AC28" s="104"/>
      <c r="AD28" s="104"/>
      <c r="AE28" s="104"/>
      <c r="AF28" s="104" t="s">
        <v>1895</v>
      </c>
      <c r="AG28" s="104"/>
      <c r="AH28" s="104"/>
      <c r="AI28" s="104" t="s">
        <v>1896</v>
      </c>
      <c r="AJ28" s="104" t="s">
        <v>1897</v>
      </c>
      <c r="AK28" s="104"/>
      <c r="AL28" s="104"/>
      <c r="AM28" s="104"/>
      <c r="AN28" s="104"/>
      <c r="AO28" s="104"/>
      <c r="AP28" s="104" t="s">
        <v>1898</v>
      </c>
      <c r="AQ28" s="104" t="s">
        <v>1899</v>
      </c>
      <c r="AR28" s="104"/>
      <c r="AS28" s="104"/>
      <c r="AT28" s="104"/>
      <c r="AU28" s="104"/>
      <c r="AV28" s="104"/>
      <c r="AW28" s="104"/>
      <c r="AX28" s="104"/>
      <c r="AY28" s="104"/>
      <c r="AZ28" s="104"/>
      <c r="BA28" s="104"/>
      <c r="BB28" s="104"/>
      <c r="BC28" s="104"/>
      <c r="BD28" s="104"/>
      <c r="BE28" s="104"/>
      <c r="BF28" s="104"/>
      <c r="BG28" s="104"/>
      <c r="BH28" s="104"/>
      <c r="BI28" s="104"/>
      <c r="BJ28" s="104" t="s">
        <v>1900</v>
      </c>
      <c r="BK28" s="104"/>
      <c r="BL28" s="104"/>
      <c r="BM28" s="104"/>
      <c r="BN28" s="104"/>
      <c r="BO28" s="104"/>
      <c r="BP28" s="104"/>
      <c r="BQ28" s="104"/>
      <c r="BR28" s="104"/>
      <c r="BS28" s="104"/>
      <c r="BT28" s="104"/>
      <c r="BU28" s="104"/>
      <c r="BV28" s="104" t="s">
        <v>1901</v>
      </c>
      <c r="BW28" s="104"/>
      <c r="BX28" s="104"/>
      <c r="BY28" s="104"/>
      <c r="BZ28" s="104"/>
      <c r="CA28" s="104"/>
      <c r="CB28" s="104"/>
      <c r="CC28" s="104"/>
      <c r="CD28" s="104"/>
      <c r="CE28" s="104"/>
      <c r="CF28" s="104"/>
      <c r="CG28" s="104"/>
      <c r="CH28" s="104" t="s">
        <v>1902</v>
      </c>
      <c r="CI28" s="104"/>
      <c r="CJ28" s="104"/>
      <c r="CK28" s="104"/>
      <c r="CL28" s="104"/>
      <c r="CM28" s="104"/>
      <c r="CN28" s="104"/>
      <c r="CO28" s="104"/>
      <c r="CP28" s="104"/>
      <c r="CQ28" s="104"/>
      <c r="CR28" s="104"/>
      <c r="CS28" s="104"/>
      <c r="CT28" s="104"/>
      <c r="CU28" s="104"/>
      <c r="CV28" s="104"/>
      <c r="CW28" s="104"/>
      <c r="CX28" s="104"/>
      <c r="CY28" s="104"/>
      <c r="CZ28" s="104" t="s">
        <v>1903</v>
      </c>
      <c r="DA28" s="104"/>
      <c r="DB28" s="104"/>
      <c r="DC28" s="104"/>
      <c r="DD28" s="104"/>
      <c r="DE28" s="104"/>
      <c r="DF28" s="104"/>
      <c r="DG28" s="104"/>
      <c r="DH28" s="104"/>
    </row>
    <row r="29" spans="1:112" x14ac:dyDescent="0.3">
      <c r="A29" s="105" t="s">
        <v>1904</v>
      </c>
      <c r="B29" s="105"/>
      <c r="C29" s="105" t="s">
        <v>1905</v>
      </c>
      <c r="D29" s="105" t="s">
        <v>1906</v>
      </c>
      <c r="E29" s="105" t="s">
        <v>1907</v>
      </c>
      <c r="F29" s="105" t="s">
        <v>1908</v>
      </c>
      <c r="G29" s="105" t="s">
        <v>1909</v>
      </c>
      <c r="H29" s="105" t="s">
        <v>1910</v>
      </c>
      <c r="I29" s="105" t="s">
        <v>1911</v>
      </c>
      <c r="J29" s="105" t="s">
        <v>1912</v>
      </c>
      <c r="K29" s="105" t="s">
        <v>1913</v>
      </c>
      <c r="L29" s="105" t="s">
        <v>1914</v>
      </c>
      <c r="M29" s="105"/>
      <c r="N29" s="105" t="s">
        <v>1915</v>
      </c>
      <c r="O29" s="105" t="s">
        <v>1916</v>
      </c>
      <c r="P29" s="105" t="s">
        <v>1917</v>
      </c>
      <c r="Q29" s="105" t="s">
        <v>1918</v>
      </c>
      <c r="R29" s="105" t="s">
        <v>1919</v>
      </c>
      <c r="S29" s="105" t="s">
        <v>1920</v>
      </c>
      <c r="T29" s="105" t="s">
        <v>1921</v>
      </c>
      <c r="U29" s="105" t="s">
        <v>1922</v>
      </c>
      <c r="V29" s="105"/>
      <c r="W29" s="105" t="s">
        <v>1923</v>
      </c>
      <c r="X29" s="105" t="s">
        <v>1924</v>
      </c>
      <c r="Y29" s="105" t="s">
        <v>1925</v>
      </c>
      <c r="Z29" s="105"/>
      <c r="AA29" s="105" t="s">
        <v>1926</v>
      </c>
      <c r="AB29" s="105" t="s">
        <v>1927</v>
      </c>
      <c r="AC29" s="105"/>
      <c r="AD29" s="105"/>
      <c r="AE29" s="105"/>
      <c r="AF29" s="105" t="s">
        <v>1928</v>
      </c>
      <c r="AG29" s="105"/>
      <c r="AH29" s="105"/>
      <c r="AI29" s="105" t="s">
        <v>1929</v>
      </c>
      <c r="AJ29" s="105" t="s">
        <v>1930</v>
      </c>
      <c r="AK29" s="105"/>
      <c r="AL29" s="105"/>
      <c r="AM29" s="105"/>
      <c r="AN29" s="105"/>
      <c r="AO29" s="105"/>
      <c r="AP29" s="105" t="s">
        <v>1931</v>
      </c>
      <c r="AQ29" s="105" t="s">
        <v>1932</v>
      </c>
      <c r="AR29" s="105"/>
      <c r="AS29" s="105"/>
      <c r="AT29" s="105"/>
      <c r="AU29" s="105"/>
      <c r="AV29" s="105"/>
      <c r="AW29" s="105"/>
      <c r="AX29" s="105"/>
      <c r="AY29" s="105"/>
      <c r="AZ29" s="105"/>
      <c r="BA29" s="105"/>
      <c r="BB29" s="105"/>
      <c r="BC29" s="105"/>
      <c r="BD29" s="105"/>
      <c r="BE29" s="105"/>
      <c r="BF29" s="105"/>
      <c r="BG29" s="105"/>
      <c r="BH29" s="105"/>
      <c r="BI29" s="105"/>
      <c r="BJ29" s="105" t="s">
        <v>1933</v>
      </c>
      <c r="BK29" s="105"/>
      <c r="BL29" s="105"/>
      <c r="BM29" s="105"/>
      <c r="BN29" s="105"/>
      <c r="BO29" s="105"/>
      <c r="BP29" s="105"/>
      <c r="BQ29" s="105"/>
      <c r="BR29" s="105"/>
      <c r="BS29" s="105"/>
      <c r="BT29" s="105"/>
      <c r="BU29" s="105"/>
      <c r="BV29" s="105" t="s">
        <v>1934</v>
      </c>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t="s">
        <v>1935</v>
      </c>
      <c r="DA29" s="105"/>
      <c r="DB29" s="105"/>
      <c r="DC29" s="105"/>
      <c r="DD29" s="105"/>
      <c r="DE29" s="105"/>
      <c r="DF29" s="105"/>
      <c r="DG29" s="105"/>
      <c r="DH29" s="105"/>
    </row>
    <row r="30" spans="1:112" x14ac:dyDescent="0.3">
      <c r="A30" s="104" t="s">
        <v>1936</v>
      </c>
      <c r="B30" s="104"/>
      <c r="C30" s="104" t="s">
        <v>1937</v>
      </c>
      <c r="D30" s="104" t="s">
        <v>1938</v>
      </c>
      <c r="E30" s="104" t="s">
        <v>1939</v>
      </c>
      <c r="F30" s="104" t="s">
        <v>1940</v>
      </c>
      <c r="G30" s="104" t="s">
        <v>1941</v>
      </c>
      <c r="H30" s="104" t="s">
        <v>1942</v>
      </c>
      <c r="I30" s="104" t="s">
        <v>1943</v>
      </c>
      <c r="J30" s="104" t="s">
        <v>1944</v>
      </c>
      <c r="K30" s="104" t="s">
        <v>1945</v>
      </c>
      <c r="L30" s="104" t="s">
        <v>1946</v>
      </c>
      <c r="M30" s="104"/>
      <c r="N30" s="104" t="s">
        <v>1947</v>
      </c>
      <c r="O30" s="104" t="s">
        <v>1948</v>
      </c>
      <c r="P30" s="104" t="s">
        <v>1949</v>
      </c>
      <c r="Q30" s="104" t="s">
        <v>1950</v>
      </c>
      <c r="R30" s="104" t="s">
        <v>1951</v>
      </c>
      <c r="S30" s="104" t="s">
        <v>1952</v>
      </c>
      <c r="T30" s="104" t="s">
        <v>1953</v>
      </c>
      <c r="U30" s="104" t="s">
        <v>1954</v>
      </c>
      <c r="V30" s="104"/>
      <c r="W30" s="104" t="s">
        <v>1955</v>
      </c>
      <c r="X30" s="104" t="s">
        <v>1956</v>
      </c>
      <c r="Y30" s="104" t="s">
        <v>1957</v>
      </c>
      <c r="Z30" s="104"/>
      <c r="AA30" s="104" t="s">
        <v>1958</v>
      </c>
      <c r="AB30" s="104" t="s">
        <v>1959</v>
      </c>
      <c r="AC30" s="104"/>
      <c r="AD30" s="104"/>
      <c r="AE30" s="104"/>
      <c r="AF30" s="104" t="s">
        <v>1960</v>
      </c>
      <c r="AG30" s="104"/>
      <c r="AH30" s="104"/>
      <c r="AI30" s="104" t="s">
        <v>1961</v>
      </c>
      <c r="AJ30" s="104" t="s">
        <v>1962</v>
      </c>
      <c r="AK30" s="104"/>
      <c r="AL30" s="104"/>
      <c r="AM30" s="104"/>
      <c r="AN30" s="104"/>
      <c r="AO30" s="104"/>
      <c r="AP30" s="104" t="s">
        <v>1963</v>
      </c>
      <c r="AQ30" s="104" t="s">
        <v>1964</v>
      </c>
      <c r="AR30" s="104"/>
      <c r="AS30" s="104"/>
      <c r="AT30" s="104"/>
      <c r="AU30" s="104"/>
      <c r="AV30" s="104"/>
      <c r="AW30" s="104"/>
      <c r="AX30" s="104"/>
      <c r="AY30" s="104"/>
      <c r="AZ30" s="104"/>
      <c r="BA30" s="104"/>
      <c r="BB30" s="104"/>
      <c r="BC30" s="104"/>
      <c r="BD30" s="104"/>
      <c r="BE30" s="104"/>
      <c r="BF30" s="104"/>
      <c r="BG30" s="104"/>
      <c r="BH30" s="104"/>
      <c r="BI30" s="104"/>
      <c r="BJ30" s="104" t="s">
        <v>1965</v>
      </c>
      <c r="BK30" s="104"/>
      <c r="BL30" s="104"/>
      <c r="BM30" s="104"/>
      <c r="BN30" s="104"/>
      <c r="BO30" s="104"/>
      <c r="BP30" s="104"/>
      <c r="BQ30" s="104"/>
      <c r="BR30" s="104"/>
      <c r="BS30" s="104"/>
      <c r="BT30" s="104"/>
      <c r="BU30" s="104"/>
      <c r="BV30" s="104" t="s">
        <v>1966</v>
      </c>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t="s">
        <v>1967</v>
      </c>
      <c r="DA30" s="104"/>
      <c r="DB30" s="104"/>
      <c r="DC30" s="104"/>
      <c r="DD30" s="104"/>
      <c r="DE30" s="104"/>
      <c r="DF30" s="104"/>
      <c r="DG30" s="104"/>
      <c r="DH30" s="104"/>
    </row>
    <row r="31" spans="1:112" x14ac:dyDescent="0.3">
      <c r="A31" s="104" t="s">
        <v>1968</v>
      </c>
      <c r="B31" s="104"/>
      <c r="C31" s="104" t="s">
        <v>1969</v>
      </c>
      <c r="D31" s="104" t="s">
        <v>1970</v>
      </c>
      <c r="E31" s="104" t="s">
        <v>1971</v>
      </c>
      <c r="F31" s="104" t="s">
        <v>1972</v>
      </c>
      <c r="G31" s="104" t="s">
        <v>1973</v>
      </c>
      <c r="H31" s="104" t="s">
        <v>1974</v>
      </c>
      <c r="I31" s="104" t="s">
        <v>1975</v>
      </c>
      <c r="J31" s="104" t="s">
        <v>1976</v>
      </c>
      <c r="K31" s="104" t="s">
        <v>1977</v>
      </c>
      <c r="L31" s="104" t="s">
        <v>1978</v>
      </c>
      <c r="M31" s="104"/>
      <c r="N31" s="104" t="s">
        <v>1979</v>
      </c>
      <c r="O31" s="104" t="s">
        <v>1980</v>
      </c>
      <c r="P31" s="104" t="s">
        <v>1981</v>
      </c>
      <c r="Q31" s="104" t="s">
        <v>1982</v>
      </c>
      <c r="R31" s="104" t="s">
        <v>1983</v>
      </c>
      <c r="S31" s="104" t="s">
        <v>1984</v>
      </c>
      <c r="T31" s="104" t="s">
        <v>1985</v>
      </c>
      <c r="U31" s="104" t="s">
        <v>1986</v>
      </c>
      <c r="V31" s="104"/>
      <c r="W31" s="104" t="s">
        <v>1987</v>
      </c>
      <c r="X31" s="104" t="s">
        <v>1988</v>
      </c>
      <c r="Y31" s="104" t="s">
        <v>1989</v>
      </c>
      <c r="Z31" s="104"/>
      <c r="AA31" s="104" t="s">
        <v>1990</v>
      </c>
      <c r="AB31" s="104" t="s">
        <v>1991</v>
      </c>
      <c r="AC31" s="104"/>
      <c r="AD31" s="104"/>
      <c r="AE31" s="104"/>
      <c r="AF31" s="104" t="s">
        <v>1992</v>
      </c>
      <c r="AG31" s="104"/>
      <c r="AH31" s="104"/>
      <c r="AI31" s="104" t="s">
        <v>1993</v>
      </c>
      <c r="AJ31" s="104" t="s">
        <v>1994</v>
      </c>
      <c r="AK31" s="104"/>
      <c r="AL31" s="104"/>
      <c r="AM31" s="104"/>
      <c r="AN31" s="104"/>
      <c r="AO31" s="104"/>
      <c r="AP31" s="104" t="s">
        <v>1995</v>
      </c>
      <c r="AQ31" s="104"/>
      <c r="AR31" s="104"/>
      <c r="AS31" s="104"/>
      <c r="AT31" s="104"/>
      <c r="AU31" s="104"/>
      <c r="AV31" s="104"/>
      <c r="AW31" s="104"/>
      <c r="AX31" s="104"/>
      <c r="AY31" s="104"/>
      <c r="AZ31" s="104"/>
      <c r="BA31" s="104"/>
      <c r="BB31" s="104"/>
      <c r="BC31" s="104"/>
      <c r="BD31" s="104"/>
      <c r="BE31" s="104"/>
      <c r="BF31" s="104"/>
      <c r="BG31" s="104"/>
      <c r="BH31" s="104"/>
      <c r="BI31" s="104"/>
      <c r="BJ31" s="104" t="s">
        <v>1996</v>
      </c>
      <c r="BK31" s="104"/>
      <c r="BL31" s="104"/>
      <c r="BM31" s="104"/>
      <c r="BN31" s="104"/>
      <c r="BO31" s="104"/>
      <c r="BP31" s="104"/>
      <c r="BQ31" s="104"/>
      <c r="BR31" s="104"/>
      <c r="BS31" s="104"/>
      <c r="BT31" s="104"/>
      <c r="BU31" s="104"/>
      <c r="BV31" s="104" t="s">
        <v>1997</v>
      </c>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t="s">
        <v>1998</v>
      </c>
      <c r="DA31" s="104"/>
      <c r="DB31" s="104"/>
      <c r="DC31" s="104"/>
      <c r="DD31" s="104"/>
      <c r="DE31" s="104"/>
      <c r="DF31" s="104"/>
      <c r="DG31" s="104"/>
      <c r="DH31" s="104"/>
    </row>
    <row r="32" spans="1:112" x14ac:dyDescent="0.3">
      <c r="A32" s="104" t="s">
        <v>1999</v>
      </c>
      <c r="B32" s="104"/>
      <c r="C32" s="104" t="s">
        <v>2000</v>
      </c>
      <c r="D32" s="104" t="s">
        <v>2001</v>
      </c>
      <c r="E32" s="104" t="s">
        <v>2002</v>
      </c>
      <c r="F32" s="104" t="s">
        <v>2003</v>
      </c>
      <c r="G32" s="104" t="s">
        <v>2004</v>
      </c>
      <c r="H32" s="104" t="s">
        <v>2005</v>
      </c>
      <c r="I32" s="104" t="s">
        <v>2006</v>
      </c>
      <c r="J32" s="104" t="s">
        <v>2007</v>
      </c>
      <c r="K32" s="104" t="s">
        <v>2008</v>
      </c>
      <c r="L32" s="104" t="s">
        <v>2009</v>
      </c>
      <c r="M32" s="104"/>
      <c r="N32" s="104" t="s">
        <v>2010</v>
      </c>
      <c r="O32" s="104" t="s">
        <v>2011</v>
      </c>
      <c r="P32" s="104" t="s">
        <v>2012</v>
      </c>
      <c r="Q32" s="104" t="s">
        <v>2013</v>
      </c>
      <c r="R32" s="104" t="s">
        <v>2014</v>
      </c>
      <c r="S32" s="104" t="s">
        <v>2015</v>
      </c>
      <c r="T32" s="104" t="s">
        <v>2016</v>
      </c>
      <c r="U32" s="104" t="s">
        <v>2017</v>
      </c>
      <c r="V32" s="104"/>
      <c r="W32" s="104" t="s">
        <v>2018</v>
      </c>
      <c r="X32" s="104" t="s">
        <v>2019</v>
      </c>
      <c r="Y32" s="104"/>
      <c r="Z32" s="104"/>
      <c r="AA32" s="104"/>
      <c r="AB32" s="104" t="s">
        <v>2020</v>
      </c>
      <c r="AC32" s="104"/>
      <c r="AD32" s="104"/>
      <c r="AE32" s="104"/>
      <c r="AF32" s="104" t="s">
        <v>2021</v>
      </c>
      <c r="AG32" s="104"/>
      <c r="AH32" s="104"/>
      <c r="AI32" s="104" t="s">
        <v>2022</v>
      </c>
      <c r="AJ32" s="104" t="s">
        <v>2023</v>
      </c>
      <c r="AK32" s="104"/>
      <c r="AL32" s="104"/>
      <c r="AM32" s="104"/>
      <c r="AN32" s="104"/>
      <c r="AO32" s="104"/>
      <c r="AP32" s="104" t="s">
        <v>2024</v>
      </c>
      <c r="AQ32" s="104"/>
      <c r="AR32" s="104"/>
      <c r="AS32" s="104"/>
      <c r="AT32" s="104"/>
      <c r="AU32" s="104"/>
      <c r="AV32" s="104"/>
      <c r="AW32" s="104"/>
      <c r="AX32" s="104"/>
      <c r="AY32" s="104"/>
      <c r="AZ32" s="104"/>
      <c r="BA32" s="104"/>
      <c r="BB32" s="104"/>
      <c r="BC32" s="104"/>
      <c r="BD32" s="104"/>
      <c r="BE32" s="104"/>
      <c r="BF32" s="104"/>
      <c r="BG32" s="104"/>
      <c r="BH32" s="104"/>
      <c r="BI32" s="104"/>
      <c r="BJ32" s="104" t="s">
        <v>2025</v>
      </c>
      <c r="BK32" s="104"/>
      <c r="BL32" s="104"/>
      <c r="BM32" s="104"/>
      <c r="BN32" s="104"/>
      <c r="BO32" s="104"/>
      <c r="BP32" s="104"/>
      <c r="BQ32" s="104"/>
      <c r="BR32" s="104"/>
      <c r="BS32" s="104"/>
      <c r="BT32" s="104"/>
      <c r="BU32" s="104"/>
      <c r="BV32" s="104" t="s">
        <v>2026</v>
      </c>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t="s">
        <v>2027</v>
      </c>
      <c r="DA32" s="104"/>
      <c r="DB32" s="104"/>
      <c r="DC32" s="104"/>
      <c r="DD32" s="104"/>
      <c r="DE32" s="104"/>
      <c r="DF32" s="104"/>
      <c r="DG32" s="104"/>
      <c r="DH32" s="104"/>
    </row>
    <row r="33" spans="1:112" x14ac:dyDescent="0.3">
      <c r="A33" s="104" t="s">
        <v>2028</v>
      </c>
      <c r="B33" s="104"/>
      <c r="C33" s="104" t="s">
        <v>2029</v>
      </c>
      <c r="D33" s="104" t="s">
        <v>2030</v>
      </c>
      <c r="E33" s="104" t="s">
        <v>2031</v>
      </c>
      <c r="F33" s="104" t="s">
        <v>2032</v>
      </c>
      <c r="G33" s="104" t="s">
        <v>2033</v>
      </c>
      <c r="H33" s="104" t="s">
        <v>2034</v>
      </c>
      <c r="I33" s="104" t="s">
        <v>2035</v>
      </c>
      <c r="J33" s="104" t="s">
        <v>2036</v>
      </c>
      <c r="K33" s="104" t="s">
        <v>2037</v>
      </c>
      <c r="L33" s="104" t="s">
        <v>2038</v>
      </c>
      <c r="M33" s="104"/>
      <c r="N33" s="104" t="s">
        <v>2039</v>
      </c>
      <c r="O33" s="104" t="s">
        <v>2040</v>
      </c>
      <c r="P33" s="104" t="s">
        <v>2041</v>
      </c>
      <c r="Q33" s="104" t="s">
        <v>2042</v>
      </c>
      <c r="R33" s="104" t="s">
        <v>2043</v>
      </c>
      <c r="S33" s="104" t="s">
        <v>2044</v>
      </c>
      <c r="T33" s="104" t="s">
        <v>2045</v>
      </c>
      <c r="U33" s="104" t="s">
        <v>2046</v>
      </c>
      <c r="V33" s="104"/>
      <c r="W33" s="104" t="s">
        <v>2047</v>
      </c>
      <c r="X33" s="104" t="s">
        <v>2048</v>
      </c>
      <c r="Y33" s="104"/>
      <c r="Z33" s="104"/>
      <c r="AA33" s="104"/>
      <c r="AB33" s="104" t="s">
        <v>2049</v>
      </c>
      <c r="AC33" s="104"/>
      <c r="AD33" s="104"/>
      <c r="AE33" s="104"/>
      <c r="AF33" s="104" t="s">
        <v>2050</v>
      </c>
      <c r="AG33" s="104"/>
      <c r="AH33" s="104"/>
      <c r="AI33" s="104" t="s">
        <v>2051</v>
      </c>
      <c r="AJ33" s="104" t="s">
        <v>2052</v>
      </c>
      <c r="AK33" s="104"/>
      <c r="AL33" s="104"/>
      <c r="AM33" s="104"/>
      <c r="AN33" s="104"/>
      <c r="AO33" s="104"/>
      <c r="AP33" s="104" t="s">
        <v>2053</v>
      </c>
      <c r="AQ33" s="104"/>
      <c r="AR33" s="104"/>
      <c r="AS33" s="104"/>
      <c r="AT33" s="104"/>
      <c r="AU33" s="104"/>
      <c r="AV33" s="104"/>
      <c r="AW33" s="104"/>
      <c r="AX33" s="104"/>
      <c r="AY33" s="104"/>
      <c r="AZ33" s="104"/>
      <c r="BA33" s="104"/>
      <c r="BB33" s="104"/>
      <c r="BC33" s="104"/>
      <c r="BD33" s="104"/>
      <c r="BE33" s="104"/>
      <c r="BF33" s="104"/>
      <c r="BG33" s="104"/>
      <c r="BH33" s="104"/>
      <c r="BI33" s="104"/>
      <c r="BJ33" s="104" t="s">
        <v>2054</v>
      </c>
      <c r="BK33" s="104"/>
      <c r="BL33" s="104"/>
      <c r="BM33" s="104"/>
      <c r="BN33" s="104"/>
      <c r="BO33" s="104"/>
      <c r="BP33" s="104"/>
      <c r="BQ33" s="104"/>
      <c r="BR33" s="104"/>
      <c r="BS33" s="104"/>
      <c r="BT33" s="104"/>
      <c r="BU33" s="104"/>
      <c r="BV33" s="104" t="s">
        <v>2055</v>
      </c>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row>
    <row r="34" spans="1:112" x14ac:dyDescent="0.3">
      <c r="A34" s="104" t="s">
        <v>2056</v>
      </c>
      <c r="B34" s="104"/>
      <c r="C34" s="104" t="s">
        <v>2057</v>
      </c>
      <c r="D34" s="104" t="s">
        <v>2058</v>
      </c>
      <c r="E34" s="104" t="s">
        <v>2059</v>
      </c>
      <c r="F34" s="104" t="s">
        <v>2060</v>
      </c>
      <c r="G34" s="104" t="s">
        <v>2061</v>
      </c>
      <c r="H34" s="104" t="s">
        <v>2062</v>
      </c>
      <c r="I34" s="104" t="s">
        <v>2063</v>
      </c>
      <c r="J34" s="104" t="s">
        <v>2064</v>
      </c>
      <c r="K34" s="104" t="s">
        <v>2065</v>
      </c>
      <c r="L34" s="104" t="s">
        <v>2066</v>
      </c>
      <c r="M34" s="104"/>
      <c r="N34" s="104" t="s">
        <v>2067</v>
      </c>
      <c r="O34" s="104" t="s">
        <v>2068</v>
      </c>
      <c r="P34" s="104" t="s">
        <v>2069</v>
      </c>
      <c r="Q34" s="104" t="s">
        <v>2070</v>
      </c>
      <c r="R34" s="104" t="s">
        <v>2071</v>
      </c>
      <c r="S34" s="104" t="s">
        <v>2072</v>
      </c>
      <c r="T34" s="104" t="s">
        <v>2073</v>
      </c>
      <c r="U34" s="104" t="s">
        <v>2074</v>
      </c>
      <c r="V34" s="104"/>
      <c r="W34" s="104" t="s">
        <v>2075</v>
      </c>
      <c r="X34" s="104" t="s">
        <v>2076</v>
      </c>
      <c r="Y34" s="104"/>
      <c r="Z34" s="104"/>
      <c r="AA34" s="104"/>
      <c r="AB34" s="104" t="s">
        <v>2077</v>
      </c>
      <c r="AC34" s="104"/>
      <c r="AD34" s="104"/>
      <c r="AE34" s="104"/>
      <c r="AF34" s="104" t="s">
        <v>2078</v>
      </c>
      <c r="AG34" s="104"/>
      <c r="AH34" s="104"/>
      <c r="AI34" s="104" t="s">
        <v>2079</v>
      </c>
      <c r="AJ34" s="104" t="s">
        <v>2080</v>
      </c>
      <c r="AK34" s="104"/>
      <c r="AL34" s="104"/>
      <c r="AM34" s="104"/>
      <c r="AN34" s="104"/>
      <c r="AO34" s="104"/>
      <c r="AP34" s="104" t="s">
        <v>2081</v>
      </c>
      <c r="AQ34" s="104"/>
      <c r="AR34" s="104"/>
      <c r="AS34" s="104"/>
      <c r="AT34" s="104"/>
      <c r="AU34" s="104"/>
      <c r="AV34" s="104"/>
      <c r="AW34" s="104"/>
      <c r="AX34" s="104"/>
      <c r="AY34" s="104"/>
      <c r="AZ34" s="104"/>
      <c r="BA34" s="104"/>
      <c r="BB34" s="104"/>
      <c r="BC34" s="104"/>
      <c r="BD34" s="104"/>
      <c r="BE34" s="104"/>
      <c r="BF34" s="104"/>
      <c r="BG34" s="104"/>
      <c r="BH34" s="104"/>
      <c r="BI34" s="104"/>
      <c r="BJ34" s="104" t="s">
        <v>2082</v>
      </c>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row>
    <row r="35" spans="1:112" x14ac:dyDescent="0.3">
      <c r="A35" s="104" t="s">
        <v>2083</v>
      </c>
      <c r="B35" s="104"/>
      <c r="C35" s="104" t="s">
        <v>2084</v>
      </c>
      <c r="D35" s="104" t="s">
        <v>2085</v>
      </c>
      <c r="E35" s="104" t="s">
        <v>2086</v>
      </c>
      <c r="F35" s="104" t="s">
        <v>2087</v>
      </c>
      <c r="G35" s="104" t="s">
        <v>2088</v>
      </c>
      <c r="H35" s="104" t="s">
        <v>2089</v>
      </c>
      <c r="I35" s="104" t="s">
        <v>2090</v>
      </c>
      <c r="J35" s="104" t="s">
        <v>2091</v>
      </c>
      <c r="K35" s="104" t="s">
        <v>2092</v>
      </c>
      <c r="L35" s="104" t="s">
        <v>2093</v>
      </c>
      <c r="M35" s="104"/>
      <c r="N35" s="104" t="s">
        <v>2094</v>
      </c>
      <c r="O35" s="104" t="s">
        <v>2095</v>
      </c>
      <c r="P35" s="104" t="s">
        <v>2096</v>
      </c>
      <c r="Q35" s="104" t="s">
        <v>2097</v>
      </c>
      <c r="R35" s="104" t="s">
        <v>2098</v>
      </c>
      <c r="S35" s="104" t="s">
        <v>2099</v>
      </c>
      <c r="T35" s="104" t="s">
        <v>2100</v>
      </c>
      <c r="U35" s="104" t="s">
        <v>2101</v>
      </c>
      <c r="V35" s="104"/>
      <c r="W35" s="104" t="s">
        <v>2102</v>
      </c>
      <c r="X35" s="104" t="s">
        <v>2103</v>
      </c>
      <c r="Y35" s="104"/>
      <c r="Z35" s="104"/>
      <c r="AA35" s="104"/>
      <c r="AB35" s="104" t="s">
        <v>2104</v>
      </c>
      <c r="AC35" s="104"/>
      <c r="AD35" s="104"/>
      <c r="AE35" s="104"/>
      <c r="AF35" s="104" t="s">
        <v>2105</v>
      </c>
      <c r="AG35" s="104"/>
      <c r="AH35" s="104"/>
      <c r="AI35" s="104" t="s">
        <v>2106</v>
      </c>
      <c r="AJ35" s="104" t="s">
        <v>2107</v>
      </c>
      <c r="AK35" s="104"/>
      <c r="AL35" s="104"/>
      <c r="AM35" s="104"/>
      <c r="AN35" s="104"/>
      <c r="AO35" s="104"/>
      <c r="AP35" s="104" t="s">
        <v>2108</v>
      </c>
      <c r="AQ35" s="104"/>
      <c r="AR35" s="104"/>
      <c r="AS35" s="104"/>
      <c r="AT35" s="104"/>
      <c r="AU35" s="104"/>
      <c r="AV35" s="104"/>
      <c r="AW35" s="104"/>
      <c r="AX35" s="104"/>
      <c r="AY35" s="104"/>
      <c r="AZ35" s="104"/>
      <c r="BA35" s="104"/>
      <c r="BB35" s="104"/>
      <c r="BC35" s="104"/>
      <c r="BD35" s="104"/>
      <c r="BE35" s="104"/>
      <c r="BF35" s="104"/>
      <c r="BG35" s="104"/>
      <c r="BH35" s="104"/>
      <c r="BI35" s="104"/>
      <c r="BJ35" s="104" t="s">
        <v>2109</v>
      </c>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row>
    <row r="36" spans="1:112" x14ac:dyDescent="0.3">
      <c r="A36" s="104" t="s">
        <v>2110</v>
      </c>
      <c r="B36" s="104"/>
      <c r="C36" s="104" t="s">
        <v>2111</v>
      </c>
      <c r="D36" s="104" t="s">
        <v>2112</v>
      </c>
      <c r="E36" s="104" t="s">
        <v>2113</v>
      </c>
      <c r="F36" s="104" t="s">
        <v>2114</v>
      </c>
      <c r="G36" s="104" t="s">
        <v>2115</v>
      </c>
      <c r="H36" s="104" t="s">
        <v>2116</v>
      </c>
      <c r="I36" s="104" t="s">
        <v>2117</v>
      </c>
      <c r="J36" s="104" t="s">
        <v>2118</v>
      </c>
      <c r="K36" s="104" t="s">
        <v>2119</v>
      </c>
      <c r="L36" s="104" t="s">
        <v>2120</v>
      </c>
      <c r="M36" s="104"/>
      <c r="N36" s="104" t="s">
        <v>2121</v>
      </c>
      <c r="O36" s="104" t="s">
        <v>2122</v>
      </c>
      <c r="P36" s="104" t="s">
        <v>2123</v>
      </c>
      <c r="Q36" s="104" t="s">
        <v>2124</v>
      </c>
      <c r="R36" s="104" t="s">
        <v>2125</v>
      </c>
      <c r="S36" s="104" t="s">
        <v>2126</v>
      </c>
      <c r="T36" s="104" t="s">
        <v>2127</v>
      </c>
      <c r="U36" s="104" t="s">
        <v>2128</v>
      </c>
      <c r="V36" s="104"/>
      <c r="W36" s="104" t="s">
        <v>2129</v>
      </c>
      <c r="X36" s="104" t="s">
        <v>2130</v>
      </c>
      <c r="Y36" s="104"/>
      <c r="Z36" s="104"/>
      <c r="AA36" s="104"/>
      <c r="AB36" s="104" t="s">
        <v>2131</v>
      </c>
      <c r="AC36" s="104"/>
      <c r="AD36" s="104"/>
      <c r="AE36" s="104"/>
      <c r="AF36" s="104" t="s">
        <v>2132</v>
      </c>
      <c r="AG36" s="104"/>
      <c r="AH36" s="104"/>
      <c r="AI36" s="104" t="s">
        <v>2133</v>
      </c>
      <c r="AJ36" s="104" t="s">
        <v>2134</v>
      </c>
      <c r="AK36" s="104"/>
      <c r="AL36" s="104"/>
      <c r="AM36" s="104"/>
      <c r="AN36" s="104"/>
      <c r="AO36" s="104"/>
      <c r="AP36" s="104" t="s">
        <v>2135</v>
      </c>
      <c r="AQ36" s="104"/>
      <c r="AR36" s="104"/>
      <c r="AS36" s="104"/>
      <c r="AT36" s="104"/>
      <c r="AU36" s="104"/>
      <c r="AV36" s="104"/>
      <c r="AW36" s="104"/>
      <c r="AX36" s="104"/>
      <c r="AY36" s="104"/>
      <c r="AZ36" s="104"/>
      <c r="BA36" s="104"/>
      <c r="BB36" s="104"/>
      <c r="BC36" s="104"/>
      <c r="BD36" s="104"/>
      <c r="BE36" s="104"/>
      <c r="BF36" s="104"/>
      <c r="BG36" s="104"/>
      <c r="BH36" s="104"/>
      <c r="BI36" s="104"/>
      <c r="BJ36" s="104" t="s">
        <v>2136</v>
      </c>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row>
    <row r="37" spans="1:112" x14ac:dyDescent="0.3">
      <c r="A37" s="104" t="s">
        <v>2137</v>
      </c>
      <c r="B37" s="104"/>
      <c r="C37" s="104" t="s">
        <v>2138</v>
      </c>
      <c r="D37" s="104" t="s">
        <v>2139</v>
      </c>
      <c r="E37" s="104" t="s">
        <v>2140</v>
      </c>
      <c r="F37" s="104" t="s">
        <v>2141</v>
      </c>
      <c r="G37" s="104" t="s">
        <v>2142</v>
      </c>
      <c r="H37" s="104" t="s">
        <v>2143</v>
      </c>
      <c r="I37" s="104" t="s">
        <v>2144</v>
      </c>
      <c r="J37" s="104" t="s">
        <v>2145</v>
      </c>
      <c r="K37" s="104" t="s">
        <v>2146</v>
      </c>
      <c r="L37" s="104" t="s">
        <v>2147</v>
      </c>
      <c r="M37" s="104"/>
      <c r="N37" s="104" t="s">
        <v>2148</v>
      </c>
      <c r="O37" s="104" t="s">
        <v>2149</v>
      </c>
      <c r="P37" s="104" t="s">
        <v>2150</v>
      </c>
      <c r="Q37" s="104" t="s">
        <v>2151</v>
      </c>
      <c r="R37" s="104" t="s">
        <v>2152</v>
      </c>
      <c r="S37" s="104" t="s">
        <v>2153</v>
      </c>
      <c r="T37" s="104" t="s">
        <v>2154</v>
      </c>
      <c r="U37" s="104" t="s">
        <v>2155</v>
      </c>
      <c r="V37" s="104"/>
      <c r="W37" s="104" t="s">
        <v>2156</v>
      </c>
      <c r="X37" s="104" t="s">
        <v>2157</v>
      </c>
      <c r="Y37" s="104"/>
      <c r="Z37" s="104"/>
      <c r="AA37" s="104"/>
      <c r="AB37" s="104" t="s">
        <v>2158</v>
      </c>
      <c r="AC37" s="104"/>
      <c r="AD37" s="104"/>
      <c r="AE37" s="104"/>
      <c r="AF37" s="104" t="s">
        <v>2159</v>
      </c>
      <c r="AG37" s="104"/>
      <c r="AH37" s="104"/>
      <c r="AI37" s="104" t="s">
        <v>2160</v>
      </c>
      <c r="AJ37" s="104" t="s">
        <v>2161</v>
      </c>
      <c r="AK37" s="104"/>
      <c r="AL37" s="104"/>
      <c r="AM37" s="104"/>
      <c r="AN37" s="104"/>
      <c r="AO37" s="104"/>
      <c r="AP37" s="104" t="s">
        <v>2162</v>
      </c>
      <c r="AQ37" s="104"/>
      <c r="AR37" s="104"/>
      <c r="AS37" s="104"/>
      <c r="AT37" s="104"/>
      <c r="AU37" s="104"/>
      <c r="AV37" s="104"/>
      <c r="AW37" s="104"/>
      <c r="AX37" s="104"/>
      <c r="AY37" s="104"/>
      <c r="AZ37" s="104"/>
      <c r="BA37" s="104"/>
      <c r="BB37" s="104"/>
      <c r="BC37" s="104"/>
      <c r="BD37" s="104"/>
      <c r="BE37" s="104"/>
      <c r="BF37" s="104"/>
      <c r="BG37" s="104"/>
      <c r="BH37" s="104"/>
      <c r="BI37" s="104"/>
      <c r="BJ37" s="104" t="s">
        <v>2163</v>
      </c>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row>
    <row r="38" spans="1:112" x14ac:dyDescent="0.3">
      <c r="A38" s="104" t="s">
        <v>2164</v>
      </c>
      <c r="B38" s="104"/>
      <c r="C38" s="104" t="s">
        <v>2165</v>
      </c>
      <c r="D38" s="104" t="s">
        <v>2166</v>
      </c>
      <c r="E38" s="104" t="s">
        <v>2167</v>
      </c>
      <c r="F38" s="104" t="s">
        <v>2168</v>
      </c>
      <c r="G38" s="104" t="s">
        <v>2169</v>
      </c>
      <c r="H38" s="104" t="s">
        <v>2170</v>
      </c>
      <c r="I38" s="104" t="s">
        <v>2171</v>
      </c>
      <c r="J38" s="104" t="s">
        <v>2172</v>
      </c>
      <c r="K38" s="104" t="s">
        <v>2173</v>
      </c>
      <c r="L38" s="104" t="s">
        <v>2174</v>
      </c>
      <c r="M38" s="104"/>
      <c r="N38" s="104" t="s">
        <v>2175</v>
      </c>
      <c r="O38" s="104" t="s">
        <v>2176</v>
      </c>
      <c r="P38" s="104" t="s">
        <v>2177</v>
      </c>
      <c r="Q38" s="104" t="s">
        <v>2178</v>
      </c>
      <c r="R38" s="104" t="s">
        <v>2179</v>
      </c>
      <c r="S38" s="104" t="s">
        <v>2180</v>
      </c>
      <c r="T38" s="104" t="s">
        <v>2181</v>
      </c>
      <c r="U38" s="104" t="s">
        <v>2182</v>
      </c>
      <c r="V38" s="104"/>
      <c r="W38" s="104" t="s">
        <v>2183</v>
      </c>
      <c r="X38" s="104" t="s">
        <v>2184</v>
      </c>
      <c r="Y38" s="104"/>
      <c r="Z38" s="104"/>
      <c r="AA38" s="104"/>
      <c r="AB38" s="104" t="s">
        <v>2185</v>
      </c>
      <c r="AC38" s="104"/>
      <c r="AD38" s="104"/>
      <c r="AE38" s="104"/>
      <c r="AF38" s="104" t="s">
        <v>2186</v>
      </c>
      <c r="AG38" s="104"/>
      <c r="AH38" s="104"/>
      <c r="AI38" s="104" t="s">
        <v>2187</v>
      </c>
      <c r="AJ38" s="104" t="s">
        <v>2188</v>
      </c>
      <c r="AK38" s="104"/>
      <c r="AL38" s="104"/>
      <c r="AM38" s="104"/>
      <c r="AN38" s="104"/>
      <c r="AO38" s="104"/>
      <c r="AP38" s="104" t="s">
        <v>2189</v>
      </c>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row>
    <row r="39" spans="1:112" x14ac:dyDescent="0.3">
      <c r="A39" s="104" t="s">
        <v>2190</v>
      </c>
      <c r="B39" s="104"/>
      <c r="C39" s="104" t="s">
        <v>2191</v>
      </c>
      <c r="D39" s="104" t="s">
        <v>2192</v>
      </c>
      <c r="E39" s="104" t="s">
        <v>2193</v>
      </c>
      <c r="F39" s="104" t="s">
        <v>2194</v>
      </c>
      <c r="G39" s="104" t="s">
        <v>2195</v>
      </c>
      <c r="H39" s="104" t="s">
        <v>2196</v>
      </c>
      <c r="I39" s="104" t="s">
        <v>2197</v>
      </c>
      <c r="J39" s="104" t="s">
        <v>2198</v>
      </c>
      <c r="K39" s="104" t="s">
        <v>2199</v>
      </c>
      <c r="L39" s="104" t="s">
        <v>2200</v>
      </c>
      <c r="M39" s="104"/>
      <c r="N39" s="104" t="s">
        <v>2201</v>
      </c>
      <c r="O39" s="104" t="s">
        <v>2202</v>
      </c>
      <c r="P39" s="104" t="s">
        <v>2203</v>
      </c>
      <c r="Q39" s="104" t="s">
        <v>2204</v>
      </c>
      <c r="R39" s="104" t="s">
        <v>2205</v>
      </c>
      <c r="S39" s="104" t="s">
        <v>2206</v>
      </c>
      <c r="T39" s="104" t="s">
        <v>2207</v>
      </c>
      <c r="U39" s="104" t="s">
        <v>2208</v>
      </c>
      <c r="V39" s="104"/>
      <c r="W39" s="104" t="s">
        <v>2209</v>
      </c>
      <c r="X39" s="104" t="s">
        <v>2210</v>
      </c>
      <c r="Y39" s="104"/>
      <c r="Z39" s="104"/>
      <c r="AA39" s="104"/>
      <c r="AB39" s="104" t="s">
        <v>2211</v>
      </c>
      <c r="AC39" s="104"/>
      <c r="AD39" s="104"/>
      <c r="AE39" s="104"/>
      <c r="AF39" s="104" t="s">
        <v>2212</v>
      </c>
      <c r="AG39" s="104"/>
      <c r="AH39" s="104"/>
      <c r="AI39" s="104" t="s">
        <v>2213</v>
      </c>
      <c r="AJ39" s="104"/>
      <c r="AK39" s="104"/>
      <c r="AL39" s="104"/>
      <c r="AM39" s="104"/>
      <c r="AN39" s="104"/>
      <c r="AO39" s="104"/>
      <c r="AP39" s="104" t="s">
        <v>2214</v>
      </c>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row>
    <row r="40" spans="1:112" x14ac:dyDescent="0.3">
      <c r="A40" s="104" t="s">
        <v>2215</v>
      </c>
      <c r="B40" s="104"/>
      <c r="C40" s="104" t="s">
        <v>2216</v>
      </c>
      <c r="D40" s="104" t="s">
        <v>2217</v>
      </c>
      <c r="E40" s="104" t="s">
        <v>2218</v>
      </c>
      <c r="F40" s="104" t="s">
        <v>2219</v>
      </c>
      <c r="G40" s="104" t="s">
        <v>2220</v>
      </c>
      <c r="H40" s="104" t="s">
        <v>2221</v>
      </c>
      <c r="I40" s="104" t="s">
        <v>2222</v>
      </c>
      <c r="J40" s="104" t="s">
        <v>2223</v>
      </c>
      <c r="K40" s="104" t="s">
        <v>2224</v>
      </c>
      <c r="L40" s="104" t="s">
        <v>2225</v>
      </c>
      <c r="M40" s="104"/>
      <c r="N40" s="104" t="s">
        <v>2226</v>
      </c>
      <c r="O40" s="104"/>
      <c r="P40" s="104" t="s">
        <v>2227</v>
      </c>
      <c r="Q40" s="104" t="s">
        <v>2228</v>
      </c>
      <c r="R40" s="104" t="s">
        <v>2229</v>
      </c>
      <c r="S40" s="104" t="s">
        <v>2230</v>
      </c>
      <c r="T40" s="104" t="s">
        <v>2231</v>
      </c>
      <c r="U40" s="104" t="s">
        <v>2232</v>
      </c>
      <c r="V40" s="104"/>
      <c r="W40" s="104" t="s">
        <v>2233</v>
      </c>
      <c r="X40" s="104" t="s">
        <v>2234</v>
      </c>
      <c r="Y40" s="104"/>
      <c r="Z40" s="104"/>
      <c r="AA40" s="104"/>
      <c r="AB40" s="104" t="s">
        <v>2235</v>
      </c>
      <c r="AC40" s="104"/>
      <c r="AD40" s="104"/>
      <c r="AE40" s="104"/>
      <c r="AF40" s="104" t="s">
        <v>2236</v>
      </c>
      <c r="AG40" s="104"/>
      <c r="AH40" s="104"/>
      <c r="AI40" s="104" t="s">
        <v>2237</v>
      </c>
      <c r="AJ40" s="104"/>
      <c r="AK40" s="104"/>
      <c r="AL40" s="104"/>
      <c r="AM40" s="104"/>
      <c r="AN40" s="104"/>
      <c r="AO40" s="104"/>
      <c r="AP40" s="104" t="s">
        <v>2238</v>
      </c>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row>
    <row r="41" spans="1:112" x14ac:dyDescent="0.3">
      <c r="A41" s="104" t="s">
        <v>2239</v>
      </c>
      <c r="B41" s="104"/>
      <c r="C41" s="104" t="s">
        <v>2240</v>
      </c>
      <c r="D41" s="104" t="s">
        <v>2241</v>
      </c>
      <c r="E41" s="104" t="s">
        <v>2242</v>
      </c>
      <c r="F41" s="104" t="s">
        <v>2243</v>
      </c>
      <c r="G41" s="104" t="s">
        <v>2244</v>
      </c>
      <c r="H41" s="104" t="s">
        <v>2245</v>
      </c>
      <c r="I41" s="104"/>
      <c r="J41" s="104" t="s">
        <v>2246</v>
      </c>
      <c r="K41" s="104" t="s">
        <v>2247</v>
      </c>
      <c r="L41" s="104" t="s">
        <v>2248</v>
      </c>
      <c r="M41" s="104"/>
      <c r="N41" s="104" t="s">
        <v>2249</v>
      </c>
      <c r="O41" s="104"/>
      <c r="P41" s="104" t="s">
        <v>2250</v>
      </c>
      <c r="Q41" s="104" t="s">
        <v>2251</v>
      </c>
      <c r="R41" s="104" t="s">
        <v>2252</v>
      </c>
      <c r="S41" s="104" t="s">
        <v>2253</v>
      </c>
      <c r="T41" s="104" t="s">
        <v>2254</v>
      </c>
      <c r="U41" s="104" t="s">
        <v>2255</v>
      </c>
      <c r="V41" s="104"/>
      <c r="W41" s="104" t="s">
        <v>2256</v>
      </c>
      <c r="X41" s="104" t="s">
        <v>2257</v>
      </c>
      <c r="Y41" s="104"/>
      <c r="Z41" s="104"/>
      <c r="AA41" s="104"/>
      <c r="AB41" s="104" t="s">
        <v>2258</v>
      </c>
      <c r="AC41" s="104"/>
      <c r="AD41" s="104"/>
      <c r="AE41" s="104"/>
      <c r="AF41" s="104" t="s">
        <v>2259</v>
      </c>
      <c r="AG41" s="104"/>
      <c r="AH41" s="104"/>
      <c r="AI41" s="104" t="s">
        <v>2260</v>
      </c>
      <c r="AJ41" s="104"/>
      <c r="AK41" s="104"/>
      <c r="AL41" s="104"/>
      <c r="AM41" s="104"/>
      <c r="AN41" s="104"/>
      <c r="AO41" s="104"/>
      <c r="AP41" s="104" t="s">
        <v>2261</v>
      </c>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row>
    <row r="42" spans="1:112" x14ac:dyDescent="0.3">
      <c r="A42" s="104" t="s">
        <v>2262</v>
      </c>
      <c r="B42" s="104"/>
      <c r="C42" s="104" t="s">
        <v>2263</v>
      </c>
      <c r="D42" s="104" t="s">
        <v>2264</v>
      </c>
      <c r="E42" s="104" t="s">
        <v>2265</v>
      </c>
      <c r="F42" s="104" t="s">
        <v>2266</v>
      </c>
      <c r="G42" s="104" t="s">
        <v>2267</v>
      </c>
      <c r="H42" s="104" t="s">
        <v>2268</v>
      </c>
      <c r="I42" s="104"/>
      <c r="J42" s="104" t="s">
        <v>2269</v>
      </c>
      <c r="K42" s="104" t="s">
        <v>2270</v>
      </c>
      <c r="L42" s="104"/>
      <c r="M42" s="104"/>
      <c r="N42" s="104" t="s">
        <v>2271</v>
      </c>
      <c r="O42" s="104"/>
      <c r="P42" s="104" t="s">
        <v>2272</v>
      </c>
      <c r="Q42" s="104" t="s">
        <v>2273</v>
      </c>
      <c r="R42" s="104" t="s">
        <v>2274</v>
      </c>
      <c r="S42" s="104" t="s">
        <v>2275</v>
      </c>
      <c r="T42" s="104" t="s">
        <v>2276</v>
      </c>
      <c r="U42" s="104" t="s">
        <v>2277</v>
      </c>
      <c r="V42" s="104"/>
      <c r="W42" s="104" t="s">
        <v>2278</v>
      </c>
      <c r="X42" s="104" t="s">
        <v>2279</v>
      </c>
      <c r="Y42" s="104"/>
      <c r="Z42" s="104"/>
      <c r="AA42" s="104"/>
      <c r="AB42" s="104" t="s">
        <v>2280</v>
      </c>
      <c r="AC42" s="104"/>
      <c r="AD42" s="104"/>
      <c r="AE42" s="104"/>
      <c r="AF42" s="104" t="s">
        <v>2281</v>
      </c>
      <c r="AG42" s="104"/>
      <c r="AH42" s="104"/>
      <c r="AI42" s="104" t="s">
        <v>2282</v>
      </c>
      <c r="AJ42" s="104"/>
      <c r="AK42" s="104"/>
      <c r="AL42" s="104"/>
      <c r="AM42" s="104"/>
      <c r="AN42" s="104"/>
      <c r="AO42" s="104"/>
      <c r="AP42" s="104" t="s">
        <v>2283</v>
      </c>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row>
    <row r="43" spans="1:112" x14ac:dyDescent="0.3">
      <c r="A43" s="104" t="s">
        <v>2284</v>
      </c>
      <c r="B43" s="104"/>
      <c r="C43" s="104" t="s">
        <v>2285</v>
      </c>
      <c r="D43" s="104" t="s">
        <v>2286</v>
      </c>
      <c r="E43" s="104" t="s">
        <v>2287</v>
      </c>
      <c r="F43" s="104" t="s">
        <v>2288</v>
      </c>
      <c r="G43" s="104" t="s">
        <v>2289</v>
      </c>
      <c r="H43" s="104" t="s">
        <v>2290</v>
      </c>
      <c r="I43" s="104"/>
      <c r="J43" s="104" t="s">
        <v>2291</v>
      </c>
      <c r="K43" s="104" t="s">
        <v>2292</v>
      </c>
      <c r="L43" s="104"/>
      <c r="M43" s="104"/>
      <c r="N43" s="104" t="s">
        <v>2293</v>
      </c>
      <c r="O43" s="104"/>
      <c r="P43" s="104" t="s">
        <v>2294</v>
      </c>
      <c r="Q43" s="104" t="s">
        <v>2295</v>
      </c>
      <c r="R43" s="104" t="s">
        <v>2296</v>
      </c>
      <c r="S43" s="104" t="s">
        <v>2297</v>
      </c>
      <c r="T43" s="104" t="s">
        <v>2298</v>
      </c>
      <c r="U43" s="104" t="s">
        <v>2299</v>
      </c>
      <c r="V43" s="104"/>
      <c r="W43" s="104" t="s">
        <v>2300</v>
      </c>
      <c r="X43" s="104" t="s">
        <v>2301</v>
      </c>
      <c r="Y43" s="104"/>
      <c r="Z43" s="104"/>
      <c r="AA43" s="104"/>
      <c r="AB43" s="104" t="s">
        <v>2302</v>
      </c>
      <c r="AC43" s="104"/>
      <c r="AD43" s="104"/>
      <c r="AE43" s="104"/>
      <c r="AF43" s="104" t="s">
        <v>2303</v>
      </c>
      <c r="AG43" s="104"/>
      <c r="AH43" s="104"/>
      <c r="AI43" s="104" t="s">
        <v>2304</v>
      </c>
      <c r="AJ43" s="104"/>
      <c r="AK43" s="104"/>
      <c r="AL43" s="104"/>
      <c r="AM43" s="104"/>
      <c r="AN43" s="104"/>
      <c r="AO43" s="104"/>
      <c r="AP43" s="104" t="s">
        <v>2305</v>
      </c>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row>
    <row r="44" spans="1:112" x14ac:dyDescent="0.3">
      <c r="A44" s="104" t="s">
        <v>2306</v>
      </c>
      <c r="B44" s="104"/>
      <c r="C44" s="104" t="s">
        <v>2307</v>
      </c>
      <c r="D44" s="104" t="s">
        <v>2308</v>
      </c>
      <c r="E44" s="104" t="s">
        <v>2309</v>
      </c>
      <c r="F44" s="104" t="s">
        <v>2310</v>
      </c>
      <c r="G44" s="104" t="s">
        <v>2311</v>
      </c>
      <c r="H44" s="104" t="s">
        <v>2312</v>
      </c>
      <c r="I44" s="104"/>
      <c r="J44" s="104" t="s">
        <v>2313</v>
      </c>
      <c r="K44" s="104" t="s">
        <v>2314</v>
      </c>
      <c r="L44" s="104"/>
      <c r="M44" s="104"/>
      <c r="N44" s="104" t="s">
        <v>2315</v>
      </c>
      <c r="O44" s="104"/>
      <c r="P44" s="104" t="s">
        <v>2316</v>
      </c>
      <c r="Q44" s="104" t="s">
        <v>2317</v>
      </c>
      <c r="R44" s="104" t="s">
        <v>2318</v>
      </c>
      <c r="S44" s="104" t="s">
        <v>2319</v>
      </c>
      <c r="T44" s="104" t="s">
        <v>2320</v>
      </c>
      <c r="U44" s="104" t="s">
        <v>2321</v>
      </c>
      <c r="V44" s="104"/>
      <c r="W44" s="104" t="s">
        <v>2322</v>
      </c>
      <c r="X44" s="104" t="s">
        <v>2323</v>
      </c>
      <c r="Y44" s="104"/>
      <c r="Z44" s="104"/>
      <c r="AA44" s="104"/>
      <c r="AB44" s="104" t="s">
        <v>2324</v>
      </c>
      <c r="AC44" s="104"/>
      <c r="AD44" s="104"/>
      <c r="AE44" s="104"/>
      <c r="AF44" s="104" t="s">
        <v>2325</v>
      </c>
      <c r="AG44" s="104"/>
      <c r="AH44" s="104"/>
      <c r="AI44" s="104" t="s">
        <v>2326</v>
      </c>
      <c r="AJ44" s="104"/>
      <c r="AK44" s="104"/>
      <c r="AL44" s="104"/>
      <c r="AM44" s="104"/>
      <c r="AN44" s="104"/>
      <c r="AO44" s="104"/>
      <c r="AP44" s="104" t="s">
        <v>2327</v>
      </c>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row>
    <row r="45" spans="1:112" x14ac:dyDescent="0.3">
      <c r="A45" s="104" t="s">
        <v>2328</v>
      </c>
      <c r="B45" s="104"/>
      <c r="C45" s="104" t="s">
        <v>2329</v>
      </c>
      <c r="D45" s="104" t="s">
        <v>2330</v>
      </c>
      <c r="E45" s="104" t="s">
        <v>2331</v>
      </c>
      <c r="F45" s="104" t="s">
        <v>2332</v>
      </c>
      <c r="G45" s="104" t="s">
        <v>2333</v>
      </c>
      <c r="H45" s="104" t="s">
        <v>2334</v>
      </c>
      <c r="I45" s="104"/>
      <c r="J45" s="104" t="s">
        <v>2335</v>
      </c>
      <c r="K45" s="104" t="s">
        <v>2336</v>
      </c>
      <c r="L45" s="104"/>
      <c r="M45" s="104"/>
      <c r="N45" s="104" t="s">
        <v>2337</v>
      </c>
      <c r="O45" s="104"/>
      <c r="P45" s="104" t="s">
        <v>2338</v>
      </c>
      <c r="Q45" s="104" t="s">
        <v>2339</v>
      </c>
      <c r="R45" s="104" t="s">
        <v>2340</v>
      </c>
      <c r="S45" s="104" t="s">
        <v>2341</v>
      </c>
      <c r="T45" s="104" t="s">
        <v>2342</v>
      </c>
      <c r="U45" s="104" t="s">
        <v>2343</v>
      </c>
      <c r="V45" s="104"/>
      <c r="W45" s="104" t="s">
        <v>2344</v>
      </c>
      <c r="X45" s="104" t="s">
        <v>2345</v>
      </c>
      <c r="Y45" s="104"/>
      <c r="Z45" s="104"/>
      <c r="AA45" s="104"/>
      <c r="AB45" s="104" t="s">
        <v>2346</v>
      </c>
      <c r="AC45" s="104"/>
      <c r="AD45" s="104"/>
      <c r="AE45" s="104"/>
      <c r="AF45" s="104" t="s">
        <v>2347</v>
      </c>
      <c r="AG45" s="104"/>
      <c r="AH45" s="104"/>
      <c r="AI45" s="104" t="s">
        <v>2348</v>
      </c>
      <c r="AJ45" s="104"/>
      <c r="AK45" s="104"/>
      <c r="AL45" s="104"/>
      <c r="AM45" s="104"/>
      <c r="AN45" s="104"/>
      <c r="AO45" s="104"/>
      <c r="AP45" s="104" t="s">
        <v>2349</v>
      </c>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row>
    <row r="46" spans="1:112" x14ac:dyDescent="0.3">
      <c r="A46" s="104" t="s">
        <v>2350</v>
      </c>
      <c r="B46" s="104"/>
      <c r="C46" s="104" t="s">
        <v>2351</v>
      </c>
      <c r="D46" s="104" t="s">
        <v>2352</v>
      </c>
      <c r="E46" s="104" t="s">
        <v>2353</v>
      </c>
      <c r="F46" s="104" t="s">
        <v>2354</v>
      </c>
      <c r="G46" s="104" t="s">
        <v>2355</v>
      </c>
      <c r="H46" s="104" t="s">
        <v>2356</v>
      </c>
      <c r="I46" s="104"/>
      <c r="J46" s="104" t="s">
        <v>2357</v>
      </c>
      <c r="K46" s="104" t="s">
        <v>2358</v>
      </c>
      <c r="L46" s="104"/>
      <c r="M46" s="104"/>
      <c r="N46" s="104" t="s">
        <v>2359</v>
      </c>
      <c r="O46" s="104"/>
      <c r="P46" s="104" t="s">
        <v>2360</v>
      </c>
      <c r="Q46" s="104" t="s">
        <v>2361</v>
      </c>
      <c r="R46" s="104" t="s">
        <v>2362</v>
      </c>
      <c r="S46" s="104" t="s">
        <v>2363</v>
      </c>
      <c r="T46" s="104" t="s">
        <v>2364</v>
      </c>
      <c r="U46" s="104" t="s">
        <v>2365</v>
      </c>
      <c r="V46" s="104"/>
      <c r="W46" s="104" t="s">
        <v>2366</v>
      </c>
      <c r="X46" s="104" t="s">
        <v>2367</v>
      </c>
      <c r="Y46" s="104"/>
      <c r="Z46" s="104"/>
      <c r="AA46" s="104"/>
      <c r="AB46" s="104" t="s">
        <v>2368</v>
      </c>
      <c r="AC46" s="104"/>
      <c r="AD46" s="104"/>
      <c r="AE46" s="104"/>
      <c r="AF46" s="104" t="s">
        <v>2369</v>
      </c>
      <c r="AG46" s="104"/>
      <c r="AH46" s="104"/>
      <c r="AI46" s="104" t="s">
        <v>2370</v>
      </c>
      <c r="AJ46" s="104"/>
      <c r="AK46" s="104"/>
      <c r="AL46" s="104"/>
      <c r="AM46" s="104"/>
      <c r="AN46" s="104"/>
      <c r="AO46" s="104"/>
      <c r="AP46" s="104" t="s">
        <v>2371</v>
      </c>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row>
    <row r="47" spans="1:112" x14ac:dyDescent="0.3">
      <c r="A47" s="104" t="s">
        <v>2372</v>
      </c>
      <c r="B47" s="104"/>
      <c r="C47" s="104" t="s">
        <v>2373</v>
      </c>
      <c r="D47" s="104" t="s">
        <v>2374</v>
      </c>
      <c r="E47" s="104" t="s">
        <v>2375</v>
      </c>
      <c r="F47" s="104" t="s">
        <v>2376</v>
      </c>
      <c r="G47" s="104" t="s">
        <v>2377</v>
      </c>
      <c r="H47" s="104" t="s">
        <v>2378</v>
      </c>
      <c r="I47" s="104"/>
      <c r="J47" s="104" t="s">
        <v>2379</v>
      </c>
      <c r="K47" s="104" t="s">
        <v>2380</v>
      </c>
      <c r="L47" s="104"/>
      <c r="M47" s="104"/>
      <c r="N47" s="104" t="s">
        <v>2381</v>
      </c>
      <c r="O47" s="104"/>
      <c r="P47" s="104" t="s">
        <v>2382</v>
      </c>
      <c r="Q47" s="104" t="s">
        <v>2383</v>
      </c>
      <c r="R47" s="104" t="s">
        <v>2384</v>
      </c>
      <c r="S47" s="104" t="s">
        <v>2385</v>
      </c>
      <c r="T47" s="104" t="s">
        <v>2386</v>
      </c>
      <c r="U47" s="104" t="s">
        <v>2387</v>
      </c>
      <c r="V47" s="104"/>
      <c r="W47" s="104" t="s">
        <v>2388</v>
      </c>
      <c r="X47" s="104" t="s">
        <v>2389</v>
      </c>
      <c r="Y47" s="104"/>
      <c r="Z47" s="104"/>
      <c r="AA47" s="104"/>
      <c r="AB47" s="104" t="s">
        <v>2390</v>
      </c>
      <c r="AC47" s="104"/>
      <c r="AD47" s="104"/>
      <c r="AE47" s="104"/>
      <c r="AF47" s="104" t="s">
        <v>2391</v>
      </c>
      <c r="AG47" s="104"/>
      <c r="AH47" s="104"/>
      <c r="AI47" s="104" t="s">
        <v>2392</v>
      </c>
      <c r="AJ47" s="104"/>
      <c r="AK47" s="104"/>
      <c r="AL47" s="104"/>
      <c r="AM47" s="104"/>
      <c r="AN47" s="104"/>
      <c r="AO47" s="104"/>
      <c r="AP47" s="104" t="s">
        <v>2393</v>
      </c>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row>
    <row r="48" spans="1:112" x14ac:dyDescent="0.3">
      <c r="A48" s="104" t="s">
        <v>2394</v>
      </c>
      <c r="B48" s="104"/>
      <c r="C48" s="104" t="s">
        <v>2395</v>
      </c>
      <c r="D48" s="104" t="s">
        <v>2396</v>
      </c>
      <c r="E48" s="104" t="s">
        <v>2397</v>
      </c>
      <c r="F48" s="104" t="s">
        <v>2398</v>
      </c>
      <c r="G48" s="104" t="s">
        <v>2399</v>
      </c>
      <c r="H48" s="104" t="s">
        <v>2400</v>
      </c>
      <c r="I48" s="104"/>
      <c r="J48" s="104" t="s">
        <v>2401</v>
      </c>
      <c r="K48" s="104" t="s">
        <v>2402</v>
      </c>
      <c r="L48" s="104"/>
      <c r="M48" s="104"/>
      <c r="N48" s="104" t="s">
        <v>2403</v>
      </c>
      <c r="O48" s="104"/>
      <c r="P48" s="104" t="s">
        <v>2404</v>
      </c>
      <c r="Q48" s="104" t="s">
        <v>2405</v>
      </c>
      <c r="R48" s="104" t="s">
        <v>2406</v>
      </c>
      <c r="S48" s="104" t="s">
        <v>2407</v>
      </c>
      <c r="T48" s="104" t="s">
        <v>2408</v>
      </c>
      <c r="U48" s="104" t="s">
        <v>2409</v>
      </c>
      <c r="V48" s="104"/>
      <c r="W48" s="104" t="s">
        <v>2410</v>
      </c>
      <c r="X48" s="104" t="s">
        <v>2411</v>
      </c>
      <c r="Y48" s="104"/>
      <c r="Z48" s="104"/>
      <c r="AA48" s="104"/>
      <c r="AB48" s="104" t="s">
        <v>2412</v>
      </c>
      <c r="AC48" s="104"/>
      <c r="AD48" s="104"/>
      <c r="AE48" s="104"/>
      <c r="AF48" s="104" t="s">
        <v>2413</v>
      </c>
      <c r="AG48" s="104"/>
      <c r="AH48" s="104"/>
      <c r="AI48" s="104" t="s">
        <v>2414</v>
      </c>
      <c r="AJ48" s="104"/>
      <c r="AK48" s="104"/>
      <c r="AL48" s="104"/>
      <c r="AM48" s="104"/>
      <c r="AN48" s="104"/>
      <c r="AO48" s="104"/>
      <c r="AP48" s="104" t="s">
        <v>2415</v>
      </c>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row>
    <row r="49" spans="1:112" x14ac:dyDescent="0.3">
      <c r="A49" s="104" t="s">
        <v>2416</v>
      </c>
      <c r="B49" s="104"/>
      <c r="C49" s="104" t="s">
        <v>2417</v>
      </c>
      <c r="D49" s="104" t="s">
        <v>2418</v>
      </c>
      <c r="E49" s="104" t="s">
        <v>2419</v>
      </c>
      <c r="F49" s="104" t="s">
        <v>2420</v>
      </c>
      <c r="G49" s="104" t="s">
        <v>2421</v>
      </c>
      <c r="H49" s="104" t="s">
        <v>2422</v>
      </c>
      <c r="I49" s="104"/>
      <c r="J49" s="104" t="s">
        <v>2423</v>
      </c>
      <c r="K49" s="104" t="s">
        <v>2424</v>
      </c>
      <c r="L49" s="104"/>
      <c r="M49" s="104"/>
      <c r="N49" s="104" t="s">
        <v>2425</v>
      </c>
      <c r="O49" s="104"/>
      <c r="P49" s="104" t="s">
        <v>2426</v>
      </c>
      <c r="Q49" s="104" t="s">
        <v>2427</v>
      </c>
      <c r="R49" s="104" t="s">
        <v>2428</v>
      </c>
      <c r="S49" s="104" t="s">
        <v>2429</v>
      </c>
      <c r="T49" s="104" t="s">
        <v>2430</v>
      </c>
      <c r="U49" s="104" t="s">
        <v>2431</v>
      </c>
      <c r="V49" s="104"/>
      <c r="W49" s="104" t="s">
        <v>2432</v>
      </c>
      <c r="X49" s="104" t="s">
        <v>2433</v>
      </c>
      <c r="Y49" s="104"/>
      <c r="Z49" s="104"/>
      <c r="AA49" s="104"/>
      <c r="AB49" s="104" t="s">
        <v>2434</v>
      </c>
      <c r="AC49" s="104"/>
      <c r="AD49" s="104"/>
      <c r="AE49" s="104"/>
      <c r="AF49" s="104" t="s">
        <v>2435</v>
      </c>
      <c r="AG49" s="104"/>
      <c r="AH49" s="104"/>
      <c r="AI49" s="104" t="s">
        <v>2436</v>
      </c>
      <c r="AJ49" s="104"/>
      <c r="AK49" s="104"/>
      <c r="AL49" s="104"/>
      <c r="AM49" s="104"/>
      <c r="AN49" s="104"/>
      <c r="AO49" s="104"/>
      <c r="AP49" s="104" t="s">
        <v>2437</v>
      </c>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row>
    <row r="50" spans="1:112" x14ac:dyDescent="0.3">
      <c r="A50" s="104" t="s">
        <v>2438</v>
      </c>
      <c r="B50" s="104"/>
      <c r="C50" s="104" t="s">
        <v>2439</v>
      </c>
      <c r="D50" s="104" t="s">
        <v>2440</v>
      </c>
      <c r="E50" s="104" t="s">
        <v>2441</v>
      </c>
      <c r="F50" s="104" t="s">
        <v>2442</v>
      </c>
      <c r="G50" s="104" t="s">
        <v>2443</v>
      </c>
      <c r="H50" s="104" t="s">
        <v>2444</v>
      </c>
      <c r="I50" s="104"/>
      <c r="J50" s="104" t="s">
        <v>2445</v>
      </c>
      <c r="K50" s="104" t="s">
        <v>2446</v>
      </c>
      <c r="L50" s="104"/>
      <c r="M50" s="104"/>
      <c r="N50" s="104" t="s">
        <v>2447</v>
      </c>
      <c r="O50" s="104"/>
      <c r="P50" s="104" t="s">
        <v>2448</v>
      </c>
      <c r="Q50" s="104" t="s">
        <v>2449</v>
      </c>
      <c r="R50" s="104" t="s">
        <v>2450</v>
      </c>
      <c r="S50" s="104" t="s">
        <v>2451</v>
      </c>
      <c r="T50" s="104" t="s">
        <v>2452</v>
      </c>
      <c r="U50" s="104" t="s">
        <v>2453</v>
      </c>
      <c r="V50" s="104"/>
      <c r="W50" s="104" t="s">
        <v>2454</v>
      </c>
      <c r="X50" s="104" t="s">
        <v>2455</v>
      </c>
      <c r="Y50" s="104"/>
      <c r="Z50" s="104"/>
      <c r="AA50" s="104"/>
      <c r="AB50" s="104" t="s">
        <v>2456</v>
      </c>
      <c r="AC50" s="104"/>
      <c r="AD50" s="104"/>
      <c r="AE50" s="104"/>
      <c r="AF50" s="104" t="s">
        <v>2457</v>
      </c>
      <c r="AG50" s="104"/>
      <c r="AH50" s="104"/>
      <c r="AI50" s="104" t="s">
        <v>2458</v>
      </c>
      <c r="AJ50" s="104"/>
      <c r="AK50" s="104"/>
      <c r="AL50" s="104"/>
      <c r="AM50" s="104"/>
      <c r="AN50" s="104"/>
      <c r="AO50" s="104"/>
      <c r="AP50" s="104" t="s">
        <v>2459</v>
      </c>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row>
    <row r="51" spans="1:112" x14ac:dyDescent="0.3">
      <c r="A51" s="104" t="s">
        <v>2460</v>
      </c>
      <c r="B51" s="104"/>
      <c r="C51" s="104" t="s">
        <v>2461</v>
      </c>
      <c r="D51" s="104" t="s">
        <v>2462</v>
      </c>
      <c r="E51" s="104" t="s">
        <v>2463</v>
      </c>
      <c r="F51" s="104" t="s">
        <v>2464</v>
      </c>
      <c r="G51" s="104" t="s">
        <v>2465</v>
      </c>
      <c r="H51" s="104" t="s">
        <v>2466</v>
      </c>
      <c r="I51" s="104"/>
      <c r="J51" s="104" t="s">
        <v>2467</v>
      </c>
      <c r="K51" s="104" t="s">
        <v>2468</v>
      </c>
      <c r="L51" s="104"/>
      <c r="M51" s="104"/>
      <c r="N51" s="104" t="s">
        <v>2469</v>
      </c>
      <c r="O51" s="104"/>
      <c r="P51" s="104" t="s">
        <v>2470</v>
      </c>
      <c r="Q51" s="104" t="s">
        <v>2471</v>
      </c>
      <c r="R51" s="104" t="s">
        <v>2472</v>
      </c>
      <c r="S51" s="104" t="s">
        <v>2473</v>
      </c>
      <c r="T51" s="104" t="s">
        <v>2474</v>
      </c>
      <c r="U51" s="104" t="s">
        <v>2475</v>
      </c>
      <c r="V51" s="104"/>
      <c r="W51" s="104" t="s">
        <v>2476</v>
      </c>
      <c r="X51" s="104" t="s">
        <v>2477</v>
      </c>
      <c r="Y51" s="104"/>
      <c r="Z51" s="104"/>
      <c r="AA51" s="104"/>
      <c r="AB51" s="104" t="s">
        <v>2478</v>
      </c>
      <c r="AC51" s="104"/>
      <c r="AD51" s="104"/>
      <c r="AE51" s="104"/>
      <c r="AF51" s="104" t="s">
        <v>2479</v>
      </c>
      <c r="AG51" s="104"/>
      <c r="AH51" s="104"/>
      <c r="AI51" s="104" t="s">
        <v>2480</v>
      </c>
      <c r="AJ51" s="104"/>
      <c r="AK51" s="104"/>
      <c r="AL51" s="104"/>
      <c r="AM51" s="104"/>
      <c r="AN51" s="104"/>
      <c r="AO51" s="104"/>
      <c r="AP51" s="104" t="s">
        <v>2481</v>
      </c>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row>
    <row r="52" spans="1:112" x14ac:dyDescent="0.3">
      <c r="A52" s="104" t="s">
        <v>2482</v>
      </c>
      <c r="B52" s="104"/>
      <c r="C52" s="104" t="s">
        <v>2483</v>
      </c>
      <c r="D52" s="104" t="s">
        <v>2484</v>
      </c>
      <c r="E52" s="104" t="s">
        <v>2485</v>
      </c>
      <c r="F52" s="104" t="s">
        <v>2486</v>
      </c>
      <c r="G52" s="104" t="s">
        <v>2487</v>
      </c>
      <c r="H52" s="104" t="s">
        <v>2488</v>
      </c>
      <c r="I52" s="104"/>
      <c r="J52" s="104" t="s">
        <v>2489</v>
      </c>
      <c r="K52" s="104" t="s">
        <v>2490</v>
      </c>
      <c r="L52" s="104"/>
      <c r="M52" s="104"/>
      <c r="N52" s="104" t="s">
        <v>2491</v>
      </c>
      <c r="O52" s="104"/>
      <c r="P52" s="104" t="s">
        <v>2492</v>
      </c>
      <c r="Q52" s="104" t="s">
        <v>2493</v>
      </c>
      <c r="R52" s="104" t="s">
        <v>2494</v>
      </c>
      <c r="S52" s="104" t="s">
        <v>2495</v>
      </c>
      <c r="T52" s="104" t="s">
        <v>2496</v>
      </c>
      <c r="U52" s="104" t="s">
        <v>2497</v>
      </c>
      <c r="V52" s="104"/>
      <c r="W52" s="104" t="s">
        <v>2498</v>
      </c>
      <c r="X52" s="104" t="s">
        <v>2499</v>
      </c>
      <c r="Y52" s="104"/>
      <c r="Z52" s="104"/>
      <c r="AA52" s="104"/>
      <c r="AB52" s="104" t="s">
        <v>2500</v>
      </c>
      <c r="AC52" s="104"/>
      <c r="AD52" s="104"/>
      <c r="AE52" s="104"/>
      <c r="AF52" s="104" t="s">
        <v>2501</v>
      </c>
      <c r="AG52" s="104"/>
      <c r="AH52" s="104"/>
      <c r="AI52" s="104" t="s">
        <v>2502</v>
      </c>
      <c r="AJ52" s="104"/>
      <c r="AK52" s="104"/>
      <c r="AL52" s="104"/>
      <c r="AM52" s="104"/>
      <c r="AN52" s="104"/>
      <c r="AO52" s="104"/>
      <c r="AP52" s="104" t="s">
        <v>2503</v>
      </c>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row>
    <row r="53" spans="1:112" x14ac:dyDescent="0.3">
      <c r="A53" s="104" t="s">
        <v>2504</v>
      </c>
      <c r="B53" s="104"/>
      <c r="C53" s="104" t="s">
        <v>2505</v>
      </c>
      <c r="D53" s="104" t="s">
        <v>2506</v>
      </c>
      <c r="E53" s="104" t="s">
        <v>2507</v>
      </c>
      <c r="F53" s="104" t="s">
        <v>2508</v>
      </c>
      <c r="G53" s="104" t="s">
        <v>2509</v>
      </c>
      <c r="H53" s="104" t="s">
        <v>2510</v>
      </c>
      <c r="I53" s="104"/>
      <c r="J53" s="104" t="s">
        <v>2511</v>
      </c>
      <c r="K53" s="104" t="s">
        <v>2512</v>
      </c>
      <c r="L53" s="104"/>
      <c r="M53" s="104"/>
      <c r="N53" s="104" t="s">
        <v>2513</v>
      </c>
      <c r="O53" s="104"/>
      <c r="P53" s="104" t="s">
        <v>2514</v>
      </c>
      <c r="Q53" s="104" t="s">
        <v>2515</v>
      </c>
      <c r="R53" s="104" t="s">
        <v>2516</v>
      </c>
      <c r="S53" s="104" t="s">
        <v>2517</v>
      </c>
      <c r="T53" s="104" t="s">
        <v>2518</v>
      </c>
      <c r="U53" s="104" t="s">
        <v>2519</v>
      </c>
      <c r="V53" s="104"/>
      <c r="W53" s="104" t="s">
        <v>2520</v>
      </c>
      <c r="X53" s="104" t="s">
        <v>2521</v>
      </c>
      <c r="Y53" s="104"/>
      <c r="Z53" s="104"/>
      <c r="AA53" s="104"/>
      <c r="AB53" s="104" t="s">
        <v>2522</v>
      </c>
      <c r="AC53" s="104"/>
      <c r="AD53" s="104"/>
      <c r="AE53" s="104"/>
      <c r="AF53" s="104" t="s">
        <v>2523</v>
      </c>
      <c r="AG53" s="104"/>
      <c r="AH53" s="104"/>
      <c r="AI53" s="104" t="s">
        <v>2524</v>
      </c>
      <c r="AJ53" s="104"/>
      <c r="AK53" s="104"/>
      <c r="AL53" s="104"/>
      <c r="AM53" s="104"/>
      <c r="AN53" s="104"/>
      <c r="AO53" s="104"/>
      <c r="AP53" s="104" t="s">
        <v>2525</v>
      </c>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row>
    <row r="54" spans="1:112" x14ac:dyDescent="0.3">
      <c r="A54" s="104" t="s">
        <v>2526</v>
      </c>
      <c r="B54" s="104"/>
      <c r="C54" s="104" t="s">
        <v>2527</v>
      </c>
      <c r="D54" s="104" t="s">
        <v>2528</v>
      </c>
      <c r="E54" s="104" t="s">
        <v>2529</v>
      </c>
      <c r="F54" s="104" t="s">
        <v>2530</v>
      </c>
      <c r="G54" s="104" t="s">
        <v>2531</v>
      </c>
      <c r="H54" s="104" t="s">
        <v>2532</v>
      </c>
      <c r="I54" s="104"/>
      <c r="J54" s="104" t="s">
        <v>2533</v>
      </c>
      <c r="K54" s="104" t="s">
        <v>2534</v>
      </c>
      <c r="L54" s="104"/>
      <c r="M54" s="104"/>
      <c r="N54" s="104" t="s">
        <v>2535</v>
      </c>
      <c r="O54" s="104"/>
      <c r="P54" s="104" t="s">
        <v>2536</v>
      </c>
      <c r="Q54" s="104" t="s">
        <v>2537</v>
      </c>
      <c r="R54" s="104" t="s">
        <v>2538</v>
      </c>
      <c r="S54" s="104" t="s">
        <v>2539</v>
      </c>
      <c r="T54" s="104" t="s">
        <v>2540</v>
      </c>
      <c r="U54" s="104" t="s">
        <v>2541</v>
      </c>
      <c r="V54" s="104"/>
      <c r="W54" s="104" t="s">
        <v>2542</v>
      </c>
      <c r="X54" s="104" t="s">
        <v>2543</v>
      </c>
      <c r="Y54" s="104"/>
      <c r="Z54" s="104"/>
      <c r="AA54" s="104"/>
      <c r="AB54" s="104" t="s">
        <v>2544</v>
      </c>
      <c r="AC54" s="104"/>
      <c r="AD54" s="104"/>
      <c r="AE54" s="104"/>
      <c r="AF54" s="104" t="s">
        <v>2545</v>
      </c>
      <c r="AG54" s="104"/>
      <c r="AH54" s="104"/>
      <c r="AI54" s="104" t="s">
        <v>2546</v>
      </c>
      <c r="AJ54" s="104"/>
      <c r="AK54" s="104"/>
      <c r="AL54" s="104"/>
      <c r="AM54" s="104"/>
      <c r="AN54" s="104"/>
      <c r="AO54" s="104"/>
      <c r="AP54" s="104" t="s">
        <v>2547</v>
      </c>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row>
    <row r="55" spans="1:112" x14ac:dyDescent="0.3">
      <c r="A55" s="104" t="s">
        <v>2548</v>
      </c>
      <c r="B55" s="104"/>
      <c r="C55" s="104" t="s">
        <v>2549</v>
      </c>
      <c r="D55" s="104" t="s">
        <v>2550</v>
      </c>
      <c r="E55" s="104"/>
      <c r="F55" s="104" t="s">
        <v>2551</v>
      </c>
      <c r="G55" s="104" t="s">
        <v>2552</v>
      </c>
      <c r="H55" s="104" t="s">
        <v>2553</v>
      </c>
      <c r="I55" s="104"/>
      <c r="J55" s="104" t="s">
        <v>2554</v>
      </c>
      <c r="K55" s="104" t="s">
        <v>2555</v>
      </c>
      <c r="L55" s="104"/>
      <c r="M55" s="104"/>
      <c r="N55" s="104" t="s">
        <v>2556</v>
      </c>
      <c r="O55" s="104"/>
      <c r="P55" s="104" t="s">
        <v>2557</v>
      </c>
      <c r="Q55" s="104" t="s">
        <v>2558</v>
      </c>
      <c r="R55" s="104" t="s">
        <v>2559</v>
      </c>
      <c r="S55" s="104" t="s">
        <v>2560</v>
      </c>
      <c r="T55" s="104" t="s">
        <v>2561</v>
      </c>
      <c r="U55" s="104" t="s">
        <v>2562</v>
      </c>
      <c r="V55" s="104"/>
      <c r="W55" s="104" t="s">
        <v>2563</v>
      </c>
      <c r="X55" s="104" t="s">
        <v>2564</v>
      </c>
      <c r="Y55" s="104"/>
      <c r="Z55" s="104"/>
      <c r="AA55" s="104"/>
      <c r="AB55" s="104" t="s">
        <v>2565</v>
      </c>
      <c r="AC55" s="104"/>
      <c r="AD55" s="104"/>
      <c r="AE55" s="104"/>
      <c r="AF55" s="104" t="s">
        <v>2566</v>
      </c>
      <c r="AG55" s="104"/>
      <c r="AH55" s="104"/>
      <c r="AI55" s="104" t="s">
        <v>2567</v>
      </c>
      <c r="AJ55" s="104"/>
      <c r="AK55" s="104"/>
      <c r="AL55" s="104"/>
      <c r="AM55" s="104"/>
      <c r="AN55" s="104"/>
      <c r="AO55" s="104"/>
      <c r="AP55" s="104" t="s">
        <v>2568</v>
      </c>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row>
    <row r="56" spans="1:112" x14ac:dyDescent="0.3">
      <c r="A56" s="104" t="s">
        <v>2569</v>
      </c>
      <c r="B56" s="104"/>
      <c r="C56" s="104" t="s">
        <v>2570</v>
      </c>
      <c r="D56" s="104" t="s">
        <v>2571</v>
      </c>
      <c r="E56" s="104"/>
      <c r="F56" s="104" t="s">
        <v>2572</v>
      </c>
      <c r="G56" s="104" t="s">
        <v>2573</v>
      </c>
      <c r="H56" s="104" t="s">
        <v>2574</v>
      </c>
      <c r="I56" s="104"/>
      <c r="J56" s="104" t="s">
        <v>2575</v>
      </c>
      <c r="K56" s="104" t="s">
        <v>2576</v>
      </c>
      <c r="L56" s="104"/>
      <c r="M56" s="104"/>
      <c r="N56" s="104" t="s">
        <v>2577</v>
      </c>
      <c r="O56" s="104"/>
      <c r="P56" s="104" t="s">
        <v>2578</v>
      </c>
      <c r="Q56" s="104" t="s">
        <v>2579</v>
      </c>
      <c r="R56" s="104" t="s">
        <v>2580</v>
      </c>
      <c r="S56" s="104" t="s">
        <v>2581</v>
      </c>
      <c r="T56" s="104" t="s">
        <v>2582</v>
      </c>
      <c r="U56" s="104" t="s">
        <v>2583</v>
      </c>
      <c r="V56" s="104"/>
      <c r="W56" s="104" t="s">
        <v>2584</v>
      </c>
      <c r="X56" s="104" t="s">
        <v>2585</v>
      </c>
      <c r="Y56" s="104"/>
      <c r="Z56" s="104"/>
      <c r="AA56" s="104"/>
      <c r="AB56" s="104" t="s">
        <v>2586</v>
      </c>
      <c r="AC56" s="104"/>
      <c r="AD56" s="104"/>
      <c r="AE56" s="104"/>
      <c r="AF56" s="104" t="s">
        <v>2587</v>
      </c>
      <c r="AG56" s="104"/>
      <c r="AH56" s="104"/>
      <c r="AI56" s="104" t="s">
        <v>2588</v>
      </c>
      <c r="AJ56" s="104"/>
      <c r="AK56" s="104"/>
      <c r="AL56" s="104"/>
      <c r="AM56" s="104"/>
      <c r="AN56" s="104"/>
      <c r="AO56" s="104"/>
      <c r="AP56" s="104" t="s">
        <v>2589</v>
      </c>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row>
    <row r="57" spans="1:112" x14ac:dyDescent="0.3">
      <c r="A57" s="104" t="s">
        <v>2590</v>
      </c>
      <c r="B57" s="104"/>
      <c r="C57" s="104" t="s">
        <v>2591</v>
      </c>
      <c r="D57" s="104" t="s">
        <v>2592</v>
      </c>
      <c r="E57" s="104"/>
      <c r="F57" s="104" t="s">
        <v>2593</v>
      </c>
      <c r="G57" s="104" t="s">
        <v>2594</v>
      </c>
      <c r="H57" s="104" t="s">
        <v>2595</v>
      </c>
      <c r="I57" s="104"/>
      <c r="J57" s="104" t="s">
        <v>2596</v>
      </c>
      <c r="K57" s="104" t="s">
        <v>2597</v>
      </c>
      <c r="L57" s="104"/>
      <c r="M57" s="104"/>
      <c r="N57" s="104" t="s">
        <v>2598</v>
      </c>
      <c r="O57" s="104"/>
      <c r="P57" s="104" t="s">
        <v>2599</v>
      </c>
      <c r="Q57" s="104" t="s">
        <v>2600</v>
      </c>
      <c r="R57" s="104" t="s">
        <v>2601</v>
      </c>
      <c r="S57" s="104" t="s">
        <v>2602</v>
      </c>
      <c r="T57" s="104" t="s">
        <v>2603</v>
      </c>
      <c r="U57" s="104" t="s">
        <v>2604</v>
      </c>
      <c r="V57" s="104"/>
      <c r="W57" s="104" t="s">
        <v>2605</v>
      </c>
      <c r="X57" s="104" t="s">
        <v>2606</v>
      </c>
      <c r="Y57" s="104"/>
      <c r="Z57" s="104"/>
      <c r="AA57" s="104"/>
      <c r="AB57" s="104" t="s">
        <v>2607</v>
      </c>
      <c r="AC57" s="104"/>
      <c r="AD57" s="104"/>
      <c r="AE57" s="104"/>
      <c r="AF57" s="104" t="s">
        <v>2608</v>
      </c>
      <c r="AG57" s="104"/>
      <c r="AH57" s="104"/>
      <c r="AI57" s="104" t="s">
        <v>2609</v>
      </c>
      <c r="AJ57" s="104"/>
      <c r="AK57" s="104"/>
      <c r="AL57" s="104"/>
      <c r="AM57" s="104"/>
      <c r="AN57" s="104"/>
      <c r="AO57" s="104"/>
      <c r="AP57" s="104" t="s">
        <v>2610</v>
      </c>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row>
    <row r="58" spans="1:112" x14ac:dyDescent="0.3">
      <c r="A58" s="104" t="s">
        <v>2611</v>
      </c>
      <c r="B58" s="104"/>
      <c r="C58" s="104" t="s">
        <v>2612</v>
      </c>
      <c r="D58" s="104" t="s">
        <v>2613</v>
      </c>
      <c r="E58" s="104"/>
      <c r="F58" s="104" t="s">
        <v>2614</v>
      </c>
      <c r="G58" s="104" t="s">
        <v>2615</v>
      </c>
      <c r="H58" s="104" t="s">
        <v>2616</v>
      </c>
      <c r="I58" s="104"/>
      <c r="J58" s="104" t="s">
        <v>2617</v>
      </c>
      <c r="K58" s="104" t="s">
        <v>2618</v>
      </c>
      <c r="L58" s="104"/>
      <c r="M58" s="104"/>
      <c r="N58" s="104"/>
      <c r="O58" s="104"/>
      <c r="P58" s="104" t="s">
        <v>2619</v>
      </c>
      <c r="Q58" s="104" t="s">
        <v>2620</v>
      </c>
      <c r="R58" s="104" t="s">
        <v>2621</v>
      </c>
      <c r="S58" s="104" t="s">
        <v>2622</v>
      </c>
      <c r="T58" s="104" t="s">
        <v>2623</v>
      </c>
      <c r="U58" s="104" t="s">
        <v>2624</v>
      </c>
      <c r="V58" s="104"/>
      <c r="W58" s="104" t="s">
        <v>2625</v>
      </c>
      <c r="X58" s="104" t="s">
        <v>2626</v>
      </c>
      <c r="Y58" s="104"/>
      <c r="Z58" s="104"/>
      <c r="AA58" s="104"/>
      <c r="AB58" s="104" t="s">
        <v>2627</v>
      </c>
      <c r="AC58" s="104"/>
      <c r="AD58" s="104"/>
      <c r="AE58" s="104"/>
      <c r="AF58" s="104" t="s">
        <v>2628</v>
      </c>
      <c r="AG58" s="104"/>
      <c r="AH58" s="104"/>
      <c r="AI58" s="104" t="s">
        <v>2629</v>
      </c>
      <c r="AJ58" s="104"/>
      <c r="AK58" s="104"/>
      <c r="AL58" s="104"/>
      <c r="AM58" s="104"/>
      <c r="AN58" s="104"/>
      <c r="AO58" s="104"/>
      <c r="AP58" s="104" t="s">
        <v>2630</v>
      </c>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row>
    <row r="59" spans="1:112" x14ac:dyDescent="0.3">
      <c r="A59" s="104" t="s">
        <v>2631</v>
      </c>
      <c r="B59" s="104"/>
      <c r="C59" s="104" t="s">
        <v>2632</v>
      </c>
      <c r="D59" s="104" t="s">
        <v>2633</v>
      </c>
      <c r="E59" s="104"/>
      <c r="F59" s="104" t="s">
        <v>2634</v>
      </c>
      <c r="G59" s="104" t="s">
        <v>2635</v>
      </c>
      <c r="H59" s="104" t="s">
        <v>2636</v>
      </c>
      <c r="I59" s="104"/>
      <c r="J59" s="104" t="s">
        <v>2637</v>
      </c>
      <c r="K59" s="104" t="s">
        <v>2638</v>
      </c>
      <c r="L59" s="104"/>
      <c r="M59" s="104"/>
      <c r="N59" s="104"/>
      <c r="O59" s="104"/>
      <c r="P59" s="104" t="s">
        <v>2639</v>
      </c>
      <c r="Q59" s="104" t="s">
        <v>2640</v>
      </c>
      <c r="R59" s="104" t="s">
        <v>2641</v>
      </c>
      <c r="S59" s="104" t="s">
        <v>2642</v>
      </c>
      <c r="T59" s="104" t="s">
        <v>2643</v>
      </c>
      <c r="U59" s="104" t="s">
        <v>2644</v>
      </c>
      <c r="V59" s="104"/>
      <c r="W59" s="104" t="s">
        <v>2645</v>
      </c>
      <c r="X59" s="104" t="s">
        <v>2646</v>
      </c>
      <c r="Y59" s="104"/>
      <c r="Z59" s="104"/>
      <c r="AA59" s="104"/>
      <c r="AB59" s="104" t="s">
        <v>2647</v>
      </c>
      <c r="AC59" s="104"/>
      <c r="AD59" s="104"/>
      <c r="AE59" s="104"/>
      <c r="AF59" s="104" t="s">
        <v>2648</v>
      </c>
      <c r="AG59" s="104"/>
      <c r="AH59" s="104"/>
      <c r="AI59" s="104" t="s">
        <v>2649</v>
      </c>
      <c r="AJ59" s="104"/>
      <c r="AK59" s="104"/>
      <c r="AL59" s="104"/>
      <c r="AM59" s="104"/>
      <c r="AN59" s="104"/>
      <c r="AO59" s="104"/>
      <c r="AP59" s="104" t="s">
        <v>2650</v>
      </c>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row>
    <row r="60" spans="1:112" x14ac:dyDescent="0.3">
      <c r="A60" s="104" t="s">
        <v>2651</v>
      </c>
      <c r="B60" s="104"/>
      <c r="C60" s="104" t="s">
        <v>2652</v>
      </c>
      <c r="D60" s="104" t="s">
        <v>2653</v>
      </c>
      <c r="E60" s="104"/>
      <c r="F60" s="104" t="s">
        <v>2654</v>
      </c>
      <c r="G60" s="104" t="s">
        <v>2655</v>
      </c>
      <c r="H60" s="104" t="s">
        <v>2656</v>
      </c>
      <c r="I60" s="104"/>
      <c r="J60" s="104" t="s">
        <v>2657</v>
      </c>
      <c r="K60" s="104" t="s">
        <v>2658</v>
      </c>
      <c r="L60" s="104"/>
      <c r="M60" s="104"/>
      <c r="N60" s="104"/>
      <c r="O60" s="104"/>
      <c r="P60" s="104" t="s">
        <v>2659</v>
      </c>
      <c r="Q60" s="104" t="s">
        <v>2660</v>
      </c>
      <c r="R60" s="104" t="s">
        <v>2661</v>
      </c>
      <c r="S60" s="104" t="s">
        <v>2662</v>
      </c>
      <c r="T60" s="104" t="s">
        <v>2663</v>
      </c>
      <c r="U60" s="104" t="s">
        <v>2664</v>
      </c>
      <c r="V60" s="104"/>
      <c r="W60" s="104" t="s">
        <v>2665</v>
      </c>
      <c r="X60" s="104" t="s">
        <v>2666</v>
      </c>
      <c r="Y60" s="104"/>
      <c r="Z60" s="104"/>
      <c r="AA60" s="104"/>
      <c r="AB60" s="104" t="s">
        <v>2667</v>
      </c>
      <c r="AC60" s="104"/>
      <c r="AD60" s="104"/>
      <c r="AE60" s="104"/>
      <c r="AF60" s="104" t="s">
        <v>2668</v>
      </c>
      <c r="AG60" s="104"/>
      <c r="AH60" s="104"/>
      <c r="AI60" s="104" t="s">
        <v>2669</v>
      </c>
      <c r="AJ60" s="104"/>
      <c r="AK60" s="104"/>
      <c r="AL60" s="104"/>
      <c r="AM60" s="104"/>
      <c r="AN60" s="104"/>
      <c r="AO60" s="104"/>
      <c r="AP60" s="104" t="s">
        <v>2670</v>
      </c>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row>
    <row r="61" spans="1:112" x14ac:dyDescent="0.3">
      <c r="A61" s="104" t="s">
        <v>2671</v>
      </c>
      <c r="B61" s="104"/>
      <c r="C61" s="104" t="s">
        <v>2672</v>
      </c>
      <c r="D61" s="104" t="s">
        <v>2673</v>
      </c>
      <c r="E61" s="104"/>
      <c r="F61" s="104" t="s">
        <v>2674</v>
      </c>
      <c r="G61" s="104" t="s">
        <v>2675</v>
      </c>
      <c r="H61" s="104" t="s">
        <v>2676</v>
      </c>
      <c r="I61" s="104"/>
      <c r="J61" s="104" t="s">
        <v>2677</v>
      </c>
      <c r="K61" s="104" t="s">
        <v>2678</v>
      </c>
      <c r="L61" s="104"/>
      <c r="M61" s="104"/>
      <c r="N61" s="104"/>
      <c r="O61" s="104"/>
      <c r="P61" s="104" t="s">
        <v>2679</v>
      </c>
      <c r="Q61" s="104" t="s">
        <v>2680</v>
      </c>
      <c r="R61" s="104" t="s">
        <v>2681</v>
      </c>
      <c r="S61" s="104" t="s">
        <v>2682</v>
      </c>
      <c r="T61" s="104" t="s">
        <v>2683</v>
      </c>
      <c r="U61" s="104" t="s">
        <v>2684</v>
      </c>
      <c r="V61" s="104"/>
      <c r="W61" s="104" t="s">
        <v>2685</v>
      </c>
      <c r="X61" s="104" t="s">
        <v>2686</v>
      </c>
      <c r="Y61" s="104"/>
      <c r="Z61" s="104"/>
      <c r="AA61" s="104"/>
      <c r="AB61" s="104" t="s">
        <v>2687</v>
      </c>
      <c r="AC61" s="104"/>
      <c r="AD61" s="104"/>
      <c r="AE61" s="104"/>
      <c r="AF61" s="104" t="s">
        <v>2688</v>
      </c>
      <c r="AG61" s="104"/>
      <c r="AH61" s="104"/>
      <c r="AI61" s="104" t="s">
        <v>2689</v>
      </c>
      <c r="AJ61" s="104"/>
      <c r="AK61" s="104"/>
      <c r="AL61" s="104"/>
      <c r="AM61" s="104"/>
      <c r="AN61" s="104"/>
      <c r="AO61" s="104"/>
      <c r="AP61" s="104" t="s">
        <v>2690</v>
      </c>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row>
    <row r="62" spans="1:112" x14ac:dyDescent="0.3">
      <c r="A62" s="104" t="s">
        <v>2691</v>
      </c>
      <c r="B62" s="104"/>
      <c r="C62" s="104" t="s">
        <v>2692</v>
      </c>
      <c r="D62" s="104" t="s">
        <v>2693</v>
      </c>
      <c r="E62" s="104"/>
      <c r="F62" s="104" t="s">
        <v>2694</v>
      </c>
      <c r="G62" s="104" t="s">
        <v>2695</v>
      </c>
      <c r="H62" s="104" t="s">
        <v>2696</v>
      </c>
      <c r="I62" s="104"/>
      <c r="J62" s="104" t="s">
        <v>2697</v>
      </c>
      <c r="K62" s="104" t="s">
        <v>2698</v>
      </c>
      <c r="L62" s="104"/>
      <c r="M62" s="104"/>
      <c r="N62" s="104"/>
      <c r="O62" s="104"/>
      <c r="P62" s="104" t="s">
        <v>2699</v>
      </c>
      <c r="Q62" s="104" t="s">
        <v>2700</v>
      </c>
      <c r="R62" s="104" t="s">
        <v>2701</v>
      </c>
      <c r="S62" s="104" t="s">
        <v>2702</v>
      </c>
      <c r="T62" s="104" t="s">
        <v>2703</v>
      </c>
      <c r="U62" s="104" t="s">
        <v>2704</v>
      </c>
      <c r="V62" s="104"/>
      <c r="W62" s="104" t="s">
        <v>2705</v>
      </c>
      <c r="X62" s="104" t="s">
        <v>2706</v>
      </c>
      <c r="Y62" s="104"/>
      <c r="Z62" s="104"/>
      <c r="AA62" s="104"/>
      <c r="AB62" s="104" t="s">
        <v>2707</v>
      </c>
      <c r="AC62" s="104"/>
      <c r="AD62" s="104"/>
      <c r="AE62" s="104"/>
      <c r="AF62" s="104" t="s">
        <v>2708</v>
      </c>
      <c r="AG62" s="104"/>
      <c r="AH62" s="104"/>
      <c r="AI62" s="104" t="s">
        <v>2709</v>
      </c>
      <c r="AJ62" s="104"/>
      <c r="AK62" s="104"/>
      <c r="AL62" s="104"/>
      <c r="AM62" s="104"/>
      <c r="AN62" s="104"/>
      <c r="AO62" s="104"/>
      <c r="AP62" s="104" t="s">
        <v>2710</v>
      </c>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row>
    <row r="63" spans="1:112" x14ac:dyDescent="0.3">
      <c r="A63" s="104" t="s">
        <v>2711</v>
      </c>
      <c r="B63" s="104"/>
      <c r="C63" s="104" t="s">
        <v>2712</v>
      </c>
      <c r="D63" s="104" t="s">
        <v>2713</v>
      </c>
      <c r="E63" s="104"/>
      <c r="F63" s="104" t="s">
        <v>2714</v>
      </c>
      <c r="G63" s="104" t="s">
        <v>2715</v>
      </c>
      <c r="H63" s="104" t="s">
        <v>2716</v>
      </c>
      <c r="I63" s="104"/>
      <c r="J63" s="104" t="s">
        <v>2717</v>
      </c>
      <c r="K63" s="104" t="s">
        <v>2718</v>
      </c>
      <c r="L63" s="104"/>
      <c r="M63" s="104"/>
      <c r="N63" s="104"/>
      <c r="O63" s="104"/>
      <c r="P63" s="104" t="s">
        <v>2719</v>
      </c>
      <c r="Q63" s="104" t="s">
        <v>2720</v>
      </c>
      <c r="R63" s="104" t="s">
        <v>2721</v>
      </c>
      <c r="S63" s="104" t="s">
        <v>2722</v>
      </c>
      <c r="T63" s="104" t="s">
        <v>2723</v>
      </c>
      <c r="U63" s="104" t="s">
        <v>2724</v>
      </c>
      <c r="V63" s="104"/>
      <c r="W63" s="104"/>
      <c r="X63" s="104" t="s">
        <v>2725</v>
      </c>
      <c r="Y63" s="104"/>
      <c r="Z63" s="104"/>
      <c r="AA63" s="104"/>
      <c r="AB63" s="104"/>
      <c r="AC63" s="104"/>
      <c r="AD63" s="104"/>
      <c r="AE63" s="104"/>
      <c r="AF63" s="104" t="s">
        <v>2726</v>
      </c>
      <c r="AG63" s="104"/>
      <c r="AH63" s="104"/>
      <c r="AI63" s="104" t="s">
        <v>2727</v>
      </c>
      <c r="AJ63" s="104"/>
      <c r="AK63" s="104"/>
      <c r="AL63" s="104"/>
      <c r="AM63" s="104"/>
      <c r="AN63" s="104"/>
      <c r="AO63" s="104"/>
      <c r="AP63" s="104" t="s">
        <v>2728</v>
      </c>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row>
    <row r="64" spans="1:112" x14ac:dyDescent="0.3">
      <c r="A64" s="104" t="s">
        <v>2729</v>
      </c>
      <c r="B64" s="104"/>
      <c r="C64" s="104" t="s">
        <v>2730</v>
      </c>
      <c r="D64" s="104" t="s">
        <v>2731</v>
      </c>
      <c r="E64" s="104"/>
      <c r="F64" s="104" t="s">
        <v>2732</v>
      </c>
      <c r="G64" s="104" t="s">
        <v>2733</v>
      </c>
      <c r="H64" s="104" t="s">
        <v>2734</v>
      </c>
      <c r="I64" s="104"/>
      <c r="J64" s="104" t="s">
        <v>2735</v>
      </c>
      <c r="K64" s="104" t="s">
        <v>2736</v>
      </c>
      <c r="L64" s="104"/>
      <c r="M64" s="104"/>
      <c r="N64" s="104"/>
      <c r="O64" s="104"/>
      <c r="P64" s="104" t="s">
        <v>2737</v>
      </c>
      <c r="Q64" s="104" t="s">
        <v>2738</v>
      </c>
      <c r="R64" s="104" t="s">
        <v>2739</v>
      </c>
      <c r="S64" s="104" t="s">
        <v>2740</v>
      </c>
      <c r="T64" s="104" t="s">
        <v>2741</v>
      </c>
      <c r="U64" s="104" t="s">
        <v>2742</v>
      </c>
      <c r="V64" s="104"/>
      <c r="W64" s="104"/>
      <c r="X64" s="104" t="s">
        <v>2743</v>
      </c>
      <c r="Y64" s="104"/>
      <c r="Z64" s="104"/>
      <c r="AA64" s="104"/>
      <c r="AB64" s="104"/>
      <c r="AC64" s="104"/>
      <c r="AD64" s="104"/>
      <c r="AE64" s="104"/>
      <c r="AF64" s="104" t="s">
        <v>2744</v>
      </c>
      <c r="AG64" s="104"/>
      <c r="AH64" s="104"/>
      <c r="AI64" s="104" t="s">
        <v>2745</v>
      </c>
      <c r="AJ64" s="104"/>
      <c r="AK64" s="104"/>
      <c r="AL64" s="104"/>
      <c r="AM64" s="104"/>
      <c r="AN64" s="104"/>
      <c r="AO64" s="104"/>
      <c r="AP64" s="104" t="s">
        <v>2746</v>
      </c>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row>
    <row r="65" spans="1:112" x14ac:dyDescent="0.3">
      <c r="A65" s="104" t="s">
        <v>2747</v>
      </c>
      <c r="B65" s="104"/>
      <c r="C65" s="104" t="s">
        <v>2748</v>
      </c>
      <c r="D65" s="104" t="s">
        <v>2749</v>
      </c>
      <c r="E65" s="104"/>
      <c r="F65" s="104" t="s">
        <v>2750</v>
      </c>
      <c r="G65" s="104" t="s">
        <v>2751</v>
      </c>
      <c r="H65" s="104" t="s">
        <v>2752</v>
      </c>
      <c r="I65" s="104"/>
      <c r="J65" s="104" t="s">
        <v>2753</v>
      </c>
      <c r="K65" s="104" t="s">
        <v>2754</v>
      </c>
      <c r="L65" s="104"/>
      <c r="M65" s="104"/>
      <c r="N65" s="104"/>
      <c r="O65" s="104"/>
      <c r="P65" s="104" t="s">
        <v>2755</v>
      </c>
      <c r="Q65" s="104" t="s">
        <v>2756</v>
      </c>
      <c r="R65" s="104" t="s">
        <v>2757</v>
      </c>
      <c r="S65" s="104" t="s">
        <v>2758</v>
      </c>
      <c r="T65" s="104" t="s">
        <v>2759</v>
      </c>
      <c r="U65" s="104" t="s">
        <v>2760</v>
      </c>
      <c r="V65" s="104"/>
      <c r="W65" s="104"/>
      <c r="X65" s="104" t="s">
        <v>2761</v>
      </c>
      <c r="Y65" s="104"/>
      <c r="Z65" s="104"/>
      <c r="AA65" s="104"/>
      <c r="AB65" s="104"/>
      <c r="AC65" s="104"/>
      <c r="AD65" s="104"/>
      <c r="AE65" s="104"/>
      <c r="AF65" s="104" t="s">
        <v>2762</v>
      </c>
      <c r="AG65" s="104"/>
      <c r="AH65" s="104"/>
      <c r="AI65" s="104" t="s">
        <v>2763</v>
      </c>
      <c r="AJ65" s="104"/>
      <c r="AK65" s="104"/>
      <c r="AL65" s="104"/>
      <c r="AM65" s="104"/>
      <c r="AN65" s="104"/>
      <c r="AO65" s="104"/>
      <c r="AP65" s="104" t="s">
        <v>2764</v>
      </c>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row>
    <row r="66" spans="1:112" x14ac:dyDescent="0.3">
      <c r="A66" s="104" t="s">
        <v>2765</v>
      </c>
      <c r="B66" s="104"/>
      <c r="C66" s="104" t="s">
        <v>2766</v>
      </c>
      <c r="D66" s="104" t="s">
        <v>2767</v>
      </c>
      <c r="E66" s="104"/>
      <c r="F66" s="104" t="s">
        <v>2768</v>
      </c>
      <c r="G66" s="104" t="s">
        <v>2769</v>
      </c>
      <c r="H66" s="104" t="s">
        <v>2770</v>
      </c>
      <c r="I66" s="104"/>
      <c r="J66" s="104" t="s">
        <v>2771</v>
      </c>
      <c r="K66" s="104" t="s">
        <v>2772</v>
      </c>
      <c r="L66" s="104"/>
      <c r="M66" s="104"/>
      <c r="N66" s="104"/>
      <c r="O66" s="104"/>
      <c r="P66" s="104" t="s">
        <v>2773</v>
      </c>
      <c r="Q66" s="104" t="s">
        <v>2774</v>
      </c>
      <c r="R66" s="104" t="s">
        <v>2775</v>
      </c>
      <c r="S66" s="104" t="s">
        <v>2776</v>
      </c>
      <c r="T66" s="104" t="s">
        <v>2777</v>
      </c>
      <c r="U66" s="104" t="s">
        <v>2778</v>
      </c>
      <c r="V66" s="104"/>
      <c r="W66" s="104"/>
      <c r="X66" s="104" t="s">
        <v>2779</v>
      </c>
      <c r="Y66" s="104"/>
      <c r="Z66" s="104"/>
      <c r="AA66" s="104"/>
      <c r="AB66" s="104"/>
      <c r="AC66" s="104"/>
      <c r="AD66" s="104"/>
      <c r="AE66" s="104"/>
      <c r="AF66" s="104" t="s">
        <v>2780</v>
      </c>
      <c r="AG66" s="104"/>
      <c r="AH66" s="104"/>
      <c r="AI66" s="104" t="s">
        <v>2781</v>
      </c>
      <c r="AJ66" s="104"/>
      <c r="AK66" s="104"/>
      <c r="AL66" s="104"/>
      <c r="AM66" s="104"/>
      <c r="AN66" s="104"/>
      <c r="AO66" s="104"/>
      <c r="AP66" s="104" t="s">
        <v>2782</v>
      </c>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row>
    <row r="67" spans="1:112" x14ac:dyDescent="0.3">
      <c r="A67" s="104" t="s">
        <v>2783</v>
      </c>
      <c r="B67" s="104"/>
      <c r="C67" s="104" t="s">
        <v>2784</v>
      </c>
      <c r="D67" s="104" t="s">
        <v>2785</v>
      </c>
      <c r="E67" s="104"/>
      <c r="F67" s="104" t="s">
        <v>2786</v>
      </c>
      <c r="G67" s="104" t="s">
        <v>2787</v>
      </c>
      <c r="H67" s="104" t="s">
        <v>2788</v>
      </c>
      <c r="I67" s="104"/>
      <c r="J67" s="104" t="s">
        <v>2789</v>
      </c>
      <c r="K67" s="104" t="s">
        <v>2790</v>
      </c>
      <c r="L67" s="104"/>
      <c r="M67" s="104"/>
      <c r="N67" s="104"/>
      <c r="O67" s="104"/>
      <c r="P67" s="104" t="s">
        <v>2791</v>
      </c>
      <c r="Q67" s="104" t="s">
        <v>2792</v>
      </c>
      <c r="R67" s="104" t="s">
        <v>2793</v>
      </c>
      <c r="S67" s="104" t="s">
        <v>2794</v>
      </c>
      <c r="T67" s="104" t="s">
        <v>2795</v>
      </c>
      <c r="U67" s="104" t="s">
        <v>2796</v>
      </c>
      <c r="V67" s="104"/>
      <c r="W67" s="104"/>
      <c r="X67" s="104" t="s">
        <v>2797</v>
      </c>
      <c r="Y67" s="104"/>
      <c r="Z67" s="104"/>
      <c r="AA67" s="104"/>
      <c r="AB67" s="104"/>
      <c r="AC67" s="104"/>
      <c r="AD67" s="104"/>
      <c r="AE67" s="104"/>
      <c r="AF67" s="104" t="s">
        <v>2798</v>
      </c>
      <c r="AG67" s="104"/>
      <c r="AH67" s="104"/>
      <c r="AI67" s="104" t="s">
        <v>2799</v>
      </c>
      <c r="AJ67" s="104"/>
      <c r="AK67" s="104"/>
      <c r="AL67" s="104"/>
      <c r="AM67" s="104"/>
      <c r="AN67" s="104"/>
      <c r="AO67" s="104"/>
      <c r="AP67" s="104" t="s">
        <v>2800</v>
      </c>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row>
    <row r="68" spans="1:112" x14ac:dyDescent="0.3">
      <c r="A68" s="104" t="s">
        <v>2801</v>
      </c>
      <c r="B68" s="104"/>
      <c r="C68" s="104" t="s">
        <v>2802</v>
      </c>
      <c r="D68" s="104" t="s">
        <v>2803</v>
      </c>
      <c r="E68" s="104"/>
      <c r="F68" s="104" t="s">
        <v>2804</v>
      </c>
      <c r="G68" s="104" t="s">
        <v>2805</v>
      </c>
      <c r="H68" s="104" t="s">
        <v>2806</v>
      </c>
      <c r="I68" s="104"/>
      <c r="J68" s="104" t="s">
        <v>2807</v>
      </c>
      <c r="K68" s="104" t="s">
        <v>2808</v>
      </c>
      <c r="L68" s="104"/>
      <c r="M68" s="104"/>
      <c r="N68" s="104"/>
      <c r="O68" s="104"/>
      <c r="P68" s="104" t="s">
        <v>2809</v>
      </c>
      <c r="Q68" s="104" t="s">
        <v>2810</v>
      </c>
      <c r="R68" s="104" t="s">
        <v>2811</v>
      </c>
      <c r="S68" s="104" t="s">
        <v>2812</v>
      </c>
      <c r="T68" s="104" t="s">
        <v>2813</v>
      </c>
      <c r="U68" s="104" t="s">
        <v>2814</v>
      </c>
      <c r="V68" s="104"/>
      <c r="W68" s="104"/>
      <c r="X68" s="104" t="s">
        <v>2815</v>
      </c>
      <c r="Y68" s="104"/>
      <c r="Z68" s="104"/>
      <c r="AA68" s="104"/>
      <c r="AB68" s="104"/>
      <c r="AC68" s="104"/>
      <c r="AD68" s="104"/>
      <c r="AE68" s="104"/>
      <c r="AF68" s="104" t="s">
        <v>2816</v>
      </c>
      <c r="AG68" s="104"/>
      <c r="AH68" s="104"/>
      <c r="AI68" s="104" t="s">
        <v>2817</v>
      </c>
      <c r="AJ68" s="104"/>
      <c r="AK68" s="104"/>
      <c r="AL68" s="104"/>
      <c r="AM68" s="104"/>
      <c r="AN68" s="104"/>
      <c r="AO68" s="104"/>
      <c r="AP68" s="104" t="s">
        <v>2818</v>
      </c>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row>
    <row r="69" spans="1:112" x14ac:dyDescent="0.3">
      <c r="A69" s="104" t="s">
        <v>2819</v>
      </c>
      <c r="B69" s="104"/>
      <c r="C69" s="104" t="s">
        <v>2820</v>
      </c>
      <c r="D69" s="104" t="s">
        <v>2821</v>
      </c>
      <c r="E69" s="104"/>
      <c r="F69" s="104" t="s">
        <v>2822</v>
      </c>
      <c r="G69" s="104" t="s">
        <v>2823</v>
      </c>
      <c r="H69" s="104" t="s">
        <v>2824</v>
      </c>
      <c r="I69" s="104"/>
      <c r="J69" s="104" t="s">
        <v>2825</v>
      </c>
      <c r="K69" s="104" t="s">
        <v>2826</v>
      </c>
      <c r="L69" s="104"/>
      <c r="M69" s="104"/>
      <c r="N69" s="104"/>
      <c r="O69" s="104"/>
      <c r="P69" s="104" t="s">
        <v>2827</v>
      </c>
      <c r="Q69" s="104" t="s">
        <v>2828</v>
      </c>
      <c r="R69" s="104" t="s">
        <v>2829</v>
      </c>
      <c r="S69" s="104" t="s">
        <v>2830</v>
      </c>
      <c r="T69" s="104" t="s">
        <v>2831</v>
      </c>
      <c r="U69" s="104" t="s">
        <v>2832</v>
      </c>
      <c r="V69" s="104"/>
      <c r="W69" s="104"/>
      <c r="X69" s="104" t="s">
        <v>2833</v>
      </c>
      <c r="Y69" s="104"/>
      <c r="Z69" s="104"/>
      <c r="AA69" s="104"/>
      <c r="AB69" s="104"/>
      <c r="AC69" s="104"/>
      <c r="AD69" s="104"/>
      <c r="AE69" s="104"/>
      <c r="AF69" s="104" t="s">
        <v>2834</v>
      </c>
      <c r="AG69" s="104"/>
      <c r="AH69" s="104"/>
      <c r="AI69" s="104" t="s">
        <v>2835</v>
      </c>
      <c r="AJ69" s="104"/>
      <c r="AK69" s="104"/>
      <c r="AL69" s="104"/>
      <c r="AM69" s="104"/>
      <c r="AN69" s="104"/>
      <c r="AO69" s="104"/>
      <c r="AP69" s="104" t="s">
        <v>2836</v>
      </c>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row>
    <row r="70" spans="1:112" x14ac:dyDescent="0.3">
      <c r="A70" s="104" t="s">
        <v>2837</v>
      </c>
      <c r="B70" s="104"/>
      <c r="C70" s="104" t="s">
        <v>2838</v>
      </c>
      <c r="D70" s="104" t="s">
        <v>2839</v>
      </c>
      <c r="E70" s="104"/>
      <c r="F70" s="104" t="s">
        <v>2840</v>
      </c>
      <c r="G70" s="104" t="s">
        <v>2841</v>
      </c>
      <c r="H70" s="104" t="s">
        <v>2842</v>
      </c>
      <c r="I70" s="104"/>
      <c r="J70" s="104" t="s">
        <v>2843</v>
      </c>
      <c r="K70" s="104" t="s">
        <v>2844</v>
      </c>
      <c r="L70" s="104"/>
      <c r="M70" s="104"/>
      <c r="N70" s="104"/>
      <c r="O70" s="104"/>
      <c r="P70" s="104" t="s">
        <v>2845</v>
      </c>
      <c r="Q70" s="104" t="s">
        <v>2846</v>
      </c>
      <c r="R70" s="104" t="s">
        <v>2847</v>
      </c>
      <c r="S70" s="104" t="s">
        <v>2848</v>
      </c>
      <c r="T70" s="104" t="s">
        <v>2849</v>
      </c>
      <c r="U70" s="104" t="s">
        <v>2850</v>
      </c>
      <c r="V70" s="104"/>
      <c r="W70" s="104"/>
      <c r="X70" s="104" t="s">
        <v>2851</v>
      </c>
      <c r="Y70" s="104"/>
      <c r="Z70" s="104"/>
      <c r="AA70" s="104"/>
      <c r="AB70" s="104"/>
      <c r="AC70" s="104"/>
      <c r="AD70" s="104"/>
      <c r="AE70" s="104"/>
      <c r="AF70" s="104"/>
      <c r="AG70" s="104"/>
      <c r="AH70" s="104"/>
      <c r="AI70" s="104" t="s">
        <v>2852</v>
      </c>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row>
    <row r="71" spans="1:112" x14ac:dyDescent="0.3">
      <c r="A71" s="104" t="s">
        <v>2853</v>
      </c>
      <c r="B71" s="104"/>
      <c r="C71" s="104" t="s">
        <v>2854</v>
      </c>
      <c r="D71" s="104" t="s">
        <v>2855</v>
      </c>
      <c r="E71" s="104"/>
      <c r="F71" s="104" t="s">
        <v>2856</v>
      </c>
      <c r="G71" s="104" t="s">
        <v>2857</v>
      </c>
      <c r="H71" s="104" t="s">
        <v>2858</v>
      </c>
      <c r="I71" s="104"/>
      <c r="J71" s="104" t="s">
        <v>2859</v>
      </c>
      <c r="K71" s="104" t="s">
        <v>2860</v>
      </c>
      <c r="L71" s="104"/>
      <c r="M71" s="104"/>
      <c r="N71" s="104"/>
      <c r="O71" s="104"/>
      <c r="P71" s="104" t="s">
        <v>2861</v>
      </c>
      <c r="Q71" s="104" t="s">
        <v>2862</v>
      </c>
      <c r="R71" s="104" t="s">
        <v>2863</v>
      </c>
      <c r="S71" s="104" t="s">
        <v>2864</v>
      </c>
      <c r="T71" s="104" t="s">
        <v>2865</v>
      </c>
      <c r="U71" s="104" t="s">
        <v>2866</v>
      </c>
      <c r="V71" s="104"/>
      <c r="W71" s="104"/>
      <c r="X71" s="104" t="s">
        <v>2867</v>
      </c>
      <c r="Y71" s="104"/>
      <c r="Z71" s="104"/>
      <c r="AA71" s="104"/>
      <c r="AB71" s="104"/>
      <c r="AC71" s="104"/>
      <c r="AD71" s="104"/>
      <c r="AE71" s="104"/>
      <c r="AF71" s="104"/>
      <c r="AG71" s="104"/>
      <c r="AH71" s="104"/>
      <c r="AI71" s="104" t="s">
        <v>2868</v>
      </c>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row>
    <row r="72" spans="1:112" x14ac:dyDescent="0.3">
      <c r="A72" s="104" t="s">
        <v>2869</v>
      </c>
      <c r="B72" s="104"/>
      <c r="C72" s="104" t="s">
        <v>2870</v>
      </c>
      <c r="D72" s="104" t="s">
        <v>2871</v>
      </c>
      <c r="E72" s="104"/>
      <c r="F72" s="104" t="s">
        <v>2872</v>
      </c>
      <c r="G72" s="104" t="s">
        <v>2873</v>
      </c>
      <c r="H72" s="104" t="s">
        <v>2874</v>
      </c>
      <c r="I72" s="104"/>
      <c r="J72" s="104" t="s">
        <v>2875</v>
      </c>
      <c r="K72" s="104" t="s">
        <v>2876</v>
      </c>
      <c r="L72" s="104"/>
      <c r="M72" s="104"/>
      <c r="N72" s="104"/>
      <c r="O72" s="104"/>
      <c r="P72" s="104" t="s">
        <v>2877</v>
      </c>
      <c r="Q72" s="104" t="s">
        <v>2878</v>
      </c>
      <c r="R72" s="104" t="s">
        <v>2879</v>
      </c>
      <c r="S72" s="104" t="s">
        <v>2880</v>
      </c>
      <c r="T72" s="104" t="s">
        <v>2881</v>
      </c>
      <c r="U72" s="104" t="s">
        <v>2882</v>
      </c>
      <c r="V72" s="104"/>
      <c r="W72" s="104"/>
      <c r="X72" s="104" t="s">
        <v>2883</v>
      </c>
      <c r="Y72" s="104"/>
      <c r="Z72" s="104"/>
      <c r="AA72" s="104"/>
      <c r="AB72" s="104"/>
      <c r="AC72" s="104"/>
      <c r="AD72" s="104"/>
      <c r="AE72" s="104"/>
      <c r="AF72" s="104"/>
      <c r="AG72" s="104"/>
      <c r="AH72" s="104"/>
      <c r="AI72" s="104" t="s">
        <v>2884</v>
      </c>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row>
    <row r="73" spans="1:112" x14ac:dyDescent="0.3">
      <c r="A73" s="104" t="s">
        <v>2885</v>
      </c>
      <c r="B73" s="104"/>
      <c r="C73" s="104" t="s">
        <v>2886</v>
      </c>
      <c r="D73" s="104" t="s">
        <v>2887</v>
      </c>
      <c r="E73" s="104"/>
      <c r="F73" s="104" t="s">
        <v>2888</v>
      </c>
      <c r="G73" s="104" t="s">
        <v>2889</v>
      </c>
      <c r="H73" s="104" t="s">
        <v>2890</v>
      </c>
      <c r="I73" s="104"/>
      <c r="J73" s="104" t="s">
        <v>2891</v>
      </c>
      <c r="K73" s="104" t="s">
        <v>2892</v>
      </c>
      <c r="L73" s="104"/>
      <c r="M73" s="104"/>
      <c r="N73" s="104"/>
      <c r="O73" s="104"/>
      <c r="P73" s="104" t="s">
        <v>2893</v>
      </c>
      <c r="Q73" s="104" t="s">
        <v>2894</v>
      </c>
      <c r="R73" s="104" t="s">
        <v>2895</v>
      </c>
      <c r="S73" s="104" t="s">
        <v>2896</v>
      </c>
      <c r="T73" s="104" t="s">
        <v>2897</v>
      </c>
      <c r="U73" s="104" t="s">
        <v>2898</v>
      </c>
      <c r="V73" s="104"/>
      <c r="W73" s="104"/>
      <c r="X73" s="104"/>
      <c r="Y73" s="104"/>
      <c r="Z73" s="104"/>
      <c r="AA73" s="104"/>
      <c r="AB73" s="104"/>
      <c r="AC73" s="104"/>
      <c r="AD73" s="104"/>
      <c r="AE73" s="104"/>
      <c r="AF73" s="104"/>
      <c r="AG73" s="104"/>
      <c r="AH73" s="104"/>
      <c r="AI73" s="104" t="s">
        <v>2899</v>
      </c>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row>
    <row r="74" spans="1:112" x14ac:dyDescent="0.3">
      <c r="A74" s="104" t="s">
        <v>2900</v>
      </c>
      <c r="B74" s="104"/>
      <c r="C74" s="104" t="s">
        <v>2901</v>
      </c>
      <c r="D74" s="104" t="s">
        <v>2902</v>
      </c>
      <c r="E74" s="104"/>
      <c r="F74" s="104" t="s">
        <v>2903</v>
      </c>
      <c r="G74" s="104" t="s">
        <v>2904</v>
      </c>
      <c r="H74" s="104" t="s">
        <v>2905</v>
      </c>
      <c r="I74" s="104"/>
      <c r="J74" s="104" t="s">
        <v>2906</v>
      </c>
      <c r="K74" s="104" t="s">
        <v>2907</v>
      </c>
      <c r="L74" s="104"/>
      <c r="M74" s="104"/>
      <c r="N74" s="104"/>
      <c r="O74" s="104"/>
      <c r="P74" s="104" t="s">
        <v>2908</v>
      </c>
      <c r="Q74" s="104" t="s">
        <v>2909</v>
      </c>
      <c r="R74" s="104" t="s">
        <v>2910</v>
      </c>
      <c r="S74" s="104" t="s">
        <v>2911</v>
      </c>
      <c r="T74" s="104" t="s">
        <v>2912</v>
      </c>
      <c r="U74" s="104" t="s">
        <v>2913</v>
      </c>
      <c r="V74" s="104"/>
      <c r="W74" s="104"/>
      <c r="X74" s="104"/>
      <c r="Y74" s="104"/>
      <c r="Z74" s="104"/>
      <c r="AA74" s="104"/>
      <c r="AB74" s="104"/>
      <c r="AC74" s="104"/>
      <c r="AD74" s="104"/>
      <c r="AE74" s="104"/>
      <c r="AF74" s="104"/>
      <c r="AG74" s="104"/>
      <c r="AH74" s="104"/>
      <c r="AI74" s="104" t="s">
        <v>2914</v>
      </c>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row>
    <row r="75" spans="1:112" x14ac:dyDescent="0.3">
      <c r="A75" s="104" t="s">
        <v>2915</v>
      </c>
      <c r="B75" s="104"/>
      <c r="C75" s="104" t="s">
        <v>2916</v>
      </c>
      <c r="D75" s="104" t="s">
        <v>2917</v>
      </c>
      <c r="E75" s="104"/>
      <c r="F75" s="104" t="s">
        <v>2918</v>
      </c>
      <c r="G75" s="104" t="s">
        <v>2919</v>
      </c>
      <c r="H75" s="104" t="s">
        <v>2920</v>
      </c>
      <c r="I75" s="104"/>
      <c r="J75" s="104" t="s">
        <v>2921</v>
      </c>
      <c r="K75" s="104" t="s">
        <v>2922</v>
      </c>
      <c r="L75" s="104"/>
      <c r="M75" s="104"/>
      <c r="N75" s="104"/>
      <c r="O75" s="104"/>
      <c r="P75" s="104" t="s">
        <v>2923</v>
      </c>
      <c r="Q75" s="104" t="s">
        <v>2924</v>
      </c>
      <c r="R75" s="104" t="s">
        <v>2925</v>
      </c>
      <c r="S75" s="104" t="s">
        <v>2926</v>
      </c>
      <c r="T75" s="104" t="s">
        <v>2927</v>
      </c>
      <c r="U75" s="104" t="s">
        <v>2928</v>
      </c>
      <c r="V75" s="104"/>
      <c r="W75" s="104"/>
      <c r="X75" s="104"/>
      <c r="Y75" s="104"/>
      <c r="Z75" s="104"/>
      <c r="AA75" s="104"/>
      <c r="AB75" s="104"/>
      <c r="AC75" s="104"/>
      <c r="AD75" s="104"/>
      <c r="AE75" s="104"/>
      <c r="AF75" s="104"/>
      <c r="AG75" s="104"/>
      <c r="AH75" s="104"/>
      <c r="AI75" s="104" t="s">
        <v>2929</v>
      </c>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row>
    <row r="76" spans="1:112" x14ac:dyDescent="0.3">
      <c r="A76" s="104"/>
      <c r="B76" s="104"/>
      <c r="C76" s="104" t="s">
        <v>2930</v>
      </c>
      <c r="D76" s="104" t="s">
        <v>2931</v>
      </c>
      <c r="E76" s="104"/>
      <c r="F76" s="104" t="s">
        <v>2932</v>
      </c>
      <c r="G76" s="104" t="s">
        <v>2933</v>
      </c>
      <c r="H76" s="104" t="s">
        <v>2934</v>
      </c>
      <c r="I76" s="104"/>
      <c r="J76" s="104" t="s">
        <v>2935</v>
      </c>
      <c r="K76" s="104" t="s">
        <v>2936</v>
      </c>
      <c r="L76" s="104"/>
      <c r="M76" s="104"/>
      <c r="N76" s="104"/>
      <c r="O76" s="104"/>
      <c r="P76" s="104" t="s">
        <v>2937</v>
      </c>
      <c r="Q76" s="104" t="s">
        <v>2938</v>
      </c>
      <c r="R76" s="104" t="s">
        <v>2939</v>
      </c>
      <c r="S76" s="104" t="s">
        <v>2940</v>
      </c>
      <c r="T76" s="104" t="s">
        <v>2941</v>
      </c>
      <c r="U76" s="104" t="s">
        <v>2942</v>
      </c>
      <c r="V76" s="104"/>
      <c r="W76" s="104"/>
      <c r="X76" s="104"/>
      <c r="Y76" s="104"/>
      <c r="Z76" s="104"/>
      <c r="AA76" s="104"/>
      <c r="AB76" s="104"/>
      <c r="AC76" s="104"/>
      <c r="AD76" s="104"/>
      <c r="AE76" s="104"/>
      <c r="AF76" s="104"/>
      <c r="AG76" s="104"/>
      <c r="AH76" s="104"/>
      <c r="AI76" s="104" t="s">
        <v>2943</v>
      </c>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row>
    <row r="77" spans="1:112" x14ac:dyDescent="0.3">
      <c r="A77" s="104"/>
      <c r="B77" s="104"/>
      <c r="C77" s="104" t="s">
        <v>2944</v>
      </c>
      <c r="D77" s="104" t="s">
        <v>2945</v>
      </c>
      <c r="E77" s="104"/>
      <c r="F77" s="104" t="s">
        <v>2946</v>
      </c>
      <c r="G77" s="104" t="s">
        <v>2947</v>
      </c>
      <c r="H77" s="104" t="s">
        <v>2948</v>
      </c>
      <c r="I77" s="104"/>
      <c r="J77" s="104" t="s">
        <v>2949</v>
      </c>
      <c r="K77" s="104" t="s">
        <v>2950</v>
      </c>
      <c r="L77" s="104"/>
      <c r="M77" s="104"/>
      <c r="N77" s="104"/>
      <c r="O77" s="104"/>
      <c r="P77" s="104" t="s">
        <v>2951</v>
      </c>
      <c r="Q77" s="104" t="s">
        <v>2952</v>
      </c>
      <c r="R77" s="104" t="s">
        <v>2953</v>
      </c>
      <c r="S77" s="104" t="s">
        <v>2954</v>
      </c>
      <c r="T77" s="104" t="s">
        <v>2955</v>
      </c>
      <c r="U77" s="104" t="s">
        <v>2956</v>
      </c>
      <c r="V77" s="104"/>
      <c r="W77" s="104"/>
      <c r="X77" s="104"/>
      <c r="Y77" s="104"/>
      <c r="Z77" s="104"/>
      <c r="AA77" s="104"/>
      <c r="AB77" s="104"/>
      <c r="AC77" s="104"/>
      <c r="AD77" s="104"/>
      <c r="AE77" s="104"/>
      <c r="AF77" s="104"/>
      <c r="AG77" s="104"/>
      <c r="AH77" s="104"/>
      <c r="AI77" s="104" t="s">
        <v>2957</v>
      </c>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row>
    <row r="78" spans="1:112" x14ac:dyDescent="0.3">
      <c r="A78" s="104"/>
      <c r="B78" s="104"/>
      <c r="C78" s="104" t="s">
        <v>2958</v>
      </c>
      <c r="D78" s="104" t="s">
        <v>2959</v>
      </c>
      <c r="E78" s="104"/>
      <c r="F78" s="104" t="s">
        <v>2960</v>
      </c>
      <c r="G78" s="104" t="s">
        <v>2961</v>
      </c>
      <c r="H78" s="104" t="s">
        <v>2962</v>
      </c>
      <c r="I78" s="104"/>
      <c r="J78" s="104" t="s">
        <v>2963</v>
      </c>
      <c r="K78" s="104" t="s">
        <v>2964</v>
      </c>
      <c r="L78" s="104"/>
      <c r="M78" s="104"/>
      <c r="N78" s="104"/>
      <c r="O78" s="104"/>
      <c r="P78" s="104" t="s">
        <v>2965</v>
      </c>
      <c r="Q78" s="104" t="s">
        <v>2966</v>
      </c>
      <c r="R78" s="104" t="s">
        <v>2967</v>
      </c>
      <c r="S78" s="104" t="s">
        <v>2968</v>
      </c>
      <c r="T78" s="104" t="s">
        <v>2969</v>
      </c>
      <c r="U78" s="104" t="s">
        <v>2970</v>
      </c>
      <c r="V78" s="104"/>
      <c r="W78" s="104"/>
      <c r="X78" s="104"/>
      <c r="Y78" s="104"/>
      <c r="Z78" s="104"/>
      <c r="AA78" s="104"/>
      <c r="AB78" s="104"/>
      <c r="AC78" s="104"/>
      <c r="AD78" s="104"/>
      <c r="AE78" s="104"/>
      <c r="AF78" s="104"/>
      <c r="AG78" s="104"/>
      <c r="AH78" s="104"/>
      <c r="AI78" s="104" t="s">
        <v>2971</v>
      </c>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row>
    <row r="79" spans="1:112" x14ac:dyDescent="0.3">
      <c r="A79" s="104"/>
      <c r="B79" s="104"/>
      <c r="C79" s="104" t="s">
        <v>2972</v>
      </c>
      <c r="D79" s="104" t="s">
        <v>2973</v>
      </c>
      <c r="E79" s="104"/>
      <c r="F79" s="104" t="s">
        <v>2974</v>
      </c>
      <c r="G79" s="104" t="s">
        <v>2975</v>
      </c>
      <c r="H79" s="104" t="s">
        <v>2976</v>
      </c>
      <c r="I79" s="104"/>
      <c r="J79" s="104" t="s">
        <v>2977</v>
      </c>
      <c r="K79" s="104" t="s">
        <v>2978</v>
      </c>
      <c r="L79" s="104"/>
      <c r="M79" s="104"/>
      <c r="N79" s="104"/>
      <c r="O79" s="104"/>
      <c r="P79" s="104" t="s">
        <v>2979</v>
      </c>
      <c r="Q79" s="104" t="s">
        <v>2980</v>
      </c>
      <c r="R79" s="104" t="s">
        <v>2981</v>
      </c>
      <c r="S79" s="104" t="s">
        <v>2982</v>
      </c>
      <c r="T79" s="104" t="s">
        <v>2983</v>
      </c>
      <c r="U79" s="104" t="s">
        <v>2984</v>
      </c>
      <c r="V79" s="104"/>
      <c r="W79" s="104"/>
      <c r="X79" s="104"/>
      <c r="Y79" s="104"/>
      <c r="Z79" s="104"/>
      <c r="AA79" s="104"/>
      <c r="AB79" s="104"/>
      <c r="AC79" s="104"/>
      <c r="AD79" s="104"/>
      <c r="AE79" s="104"/>
      <c r="AF79" s="104"/>
      <c r="AG79" s="104"/>
      <c r="AH79" s="104"/>
      <c r="AI79" s="104" t="s">
        <v>2985</v>
      </c>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row>
    <row r="80" spans="1:112" x14ac:dyDescent="0.3">
      <c r="A80" s="104"/>
      <c r="B80" s="104"/>
      <c r="C80" s="104" t="s">
        <v>2986</v>
      </c>
      <c r="D80" s="104" t="s">
        <v>2987</v>
      </c>
      <c r="E80" s="104"/>
      <c r="F80" s="104" t="s">
        <v>2988</v>
      </c>
      <c r="G80" s="104" t="s">
        <v>2989</v>
      </c>
      <c r="H80" s="104" t="s">
        <v>2990</v>
      </c>
      <c r="I80" s="104"/>
      <c r="J80" s="104" t="s">
        <v>2991</v>
      </c>
      <c r="K80" s="104" t="s">
        <v>2992</v>
      </c>
      <c r="L80" s="104"/>
      <c r="M80" s="104"/>
      <c r="N80" s="104"/>
      <c r="O80" s="104"/>
      <c r="P80" s="104" t="s">
        <v>2993</v>
      </c>
      <c r="Q80" s="104" t="s">
        <v>2994</v>
      </c>
      <c r="R80" s="104" t="s">
        <v>2995</v>
      </c>
      <c r="S80" s="104" t="s">
        <v>2996</v>
      </c>
      <c r="T80" s="104" t="s">
        <v>2997</v>
      </c>
      <c r="U80" s="104" t="s">
        <v>2998</v>
      </c>
      <c r="V80" s="104"/>
      <c r="W80" s="104"/>
      <c r="X80" s="104"/>
      <c r="Y80" s="104"/>
      <c r="Z80" s="104"/>
      <c r="AA80" s="104"/>
      <c r="AB80" s="104"/>
      <c r="AC80" s="104"/>
      <c r="AD80" s="104"/>
      <c r="AE80" s="104"/>
      <c r="AF80" s="104"/>
      <c r="AG80" s="104"/>
      <c r="AH80" s="104"/>
      <c r="AI80" s="104" t="s">
        <v>2999</v>
      </c>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row>
    <row r="81" spans="1:112" x14ac:dyDescent="0.3">
      <c r="A81" s="104"/>
      <c r="B81" s="104"/>
      <c r="C81" s="104" t="s">
        <v>3000</v>
      </c>
      <c r="D81" s="104" t="s">
        <v>3001</v>
      </c>
      <c r="E81" s="104"/>
      <c r="F81" s="104" t="s">
        <v>3002</v>
      </c>
      <c r="G81" s="104" t="s">
        <v>3003</v>
      </c>
      <c r="H81" s="104" t="s">
        <v>3004</v>
      </c>
      <c r="I81" s="104"/>
      <c r="J81" s="104"/>
      <c r="K81" s="104" t="s">
        <v>3005</v>
      </c>
      <c r="L81" s="104"/>
      <c r="M81" s="104"/>
      <c r="N81" s="104"/>
      <c r="O81" s="104"/>
      <c r="P81" s="104" t="s">
        <v>3006</v>
      </c>
      <c r="Q81" s="104" t="s">
        <v>3007</v>
      </c>
      <c r="R81" s="104" t="s">
        <v>3008</v>
      </c>
      <c r="S81" s="104" t="s">
        <v>3009</v>
      </c>
      <c r="T81" s="104" t="s">
        <v>3010</v>
      </c>
      <c r="U81" s="104" t="s">
        <v>3011</v>
      </c>
      <c r="V81" s="104"/>
      <c r="W81" s="104"/>
      <c r="X81" s="104"/>
      <c r="Y81" s="104"/>
      <c r="Z81" s="104"/>
      <c r="AA81" s="104"/>
      <c r="AB81" s="104"/>
      <c r="AC81" s="104"/>
      <c r="AD81" s="104"/>
      <c r="AE81" s="104"/>
      <c r="AF81" s="104"/>
      <c r="AG81" s="104"/>
      <c r="AH81" s="104"/>
      <c r="AI81" s="104" t="s">
        <v>3012</v>
      </c>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row>
    <row r="82" spans="1:112" x14ac:dyDescent="0.3">
      <c r="A82" s="104"/>
      <c r="B82" s="104"/>
      <c r="C82" s="104" t="s">
        <v>3013</v>
      </c>
      <c r="D82" s="104" t="s">
        <v>3014</v>
      </c>
      <c r="E82" s="104"/>
      <c r="F82" s="104" t="s">
        <v>3015</v>
      </c>
      <c r="G82" s="104" t="s">
        <v>3016</v>
      </c>
      <c r="H82" s="104" t="s">
        <v>3017</v>
      </c>
      <c r="I82" s="104"/>
      <c r="J82" s="104"/>
      <c r="K82" s="104" t="s">
        <v>3018</v>
      </c>
      <c r="L82" s="104"/>
      <c r="M82" s="104"/>
      <c r="N82" s="104"/>
      <c r="O82" s="104"/>
      <c r="P82" s="104" t="s">
        <v>3019</v>
      </c>
      <c r="Q82" s="104" t="s">
        <v>3020</v>
      </c>
      <c r="R82" s="104" t="s">
        <v>3021</v>
      </c>
      <c r="S82" s="104" t="s">
        <v>3022</v>
      </c>
      <c r="T82" s="104" t="s">
        <v>3023</v>
      </c>
      <c r="U82" s="104" t="s">
        <v>3024</v>
      </c>
      <c r="V82" s="104"/>
      <c r="W82" s="104"/>
      <c r="X82" s="104"/>
      <c r="Y82" s="104"/>
      <c r="Z82" s="104"/>
      <c r="AA82" s="104"/>
      <c r="AB82" s="104"/>
      <c r="AC82" s="104"/>
      <c r="AD82" s="104"/>
      <c r="AE82" s="104"/>
      <c r="AF82" s="104"/>
      <c r="AG82" s="104"/>
      <c r="AH82" s="104"/>
      <c r="AI82" s="104" t="s">
        <v>3025</v>
      </c>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row>
    <row r="83" spans="1:112" x14ac:dyDescent="0.3">
      <c r="A83" s="104"/>
      <c r="B83" s="104"/>
      <c r="C83" s="104" t="s">
        <v>3026</v>
      </c>
      <c r="D83" s="104" t="s">
        <v>3027</v>
      </c>
      <c r="E83" s="104"/>
      <c r="F83" s="104" t="s">
        <v>3028</v>
      </c>
      <c r="G83" s="104" t="s">
        <v>3029</v>
      </c>
      <c r="H83" s="104" t="s">
        <v>3030</v>
      </c>
      <c r="I83" s="104"/>
      <c r="J83" s="104"/>
      <c r="K83" s="104" t="s">
        <v>3031</v>
      </c>
      <c r="L83" s="104"/>
      <c r="M83" s="104"/>
      <c r="N83" s="104"/>
      <c r="O83" s="104"/>
      <c r="P83" s="104" t="s">
        <v>3032</v>
      </c>
      <c r="Q83" s="104" t="s">
        <v>3033</v>
      </c>
      <c r="R83" s="104" t="s">
        <v>3034</v>
      </c>
      <c r="S83" s="104" t="s">
        <v>3035</v>
      </c>
      <c r="T83" s="104" t="s">
        <v>3036</v>
      </c>
      <c r="U83" s="104" t="s">
        <v>3037</v>
      </c>
      <c r="V83" s="104"/>
      <c r="W83" s="104"/>
      <c r="X83" s="104"/>
      <c r="Y83" s="104"/>
      <c r="Z83" s="104"/>
      <c r="AA83" s="104"/>
      <c r="AB83" s="104"/>
      <c r="AC83" s="104"/>
      <c r="AD83" s="104"/>
      <c r="AE83" s="104"/>
      <c r="AF83" s="104"/>
      <c r="AG83" s="104"/>
      <c r="AH83" s="104"/>
      <c r="AI83" s="104" t="s">
        <v>3038</v>
      </c>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row>
    <row r="84" spans="1:112" x14ac:dyDescent="0.3">
      <c r="A84" s="104"/>
      <c r="B84" s="104"/>
      <c r="C84" s="104" t="s">
        <v>3039</v>
      </c>
      <c r="D84" s="104" t="s">
        <v>3040</v>
      </c>
      <c r="E84" s="104"/>
      <c r="F84" s="104" t="s">
        <v>3041</v>
      </c>
      <c r="G84" s="104" t="s">
        <v>3042</v>
      </c>
      <c r="H84" s="104" t="s">
        <v>3043</v>
      </c>
      <c r="I84" s="104"/>
      <c r="J84" s="104"/>
      <c r="K84" s="104" t="s">
        <v>3044</v>
      </c>
      <c r="L84" s="104"/>
      <c r="M84" s="104"/>
      <c r="N84" s="104"/>
      <c r="O84" s="104"/>
      <c r="P84" s="104" t="s">
        <v>3045</v>
      </c>
      <c r="Q84" s="104" t="s">
        <v>3046</v>
      </c>
      <c r="R84" s="104" t="s">
        <v>3047</v>
      </c>
      <c r="S84" s="104" t="s">
        <v>3048</v>
      </c>
      <c r="T84" s="104" t="s">
        <v>3049</v>
      </c>
      <c r="U84" s="104" t="s">
        <v>3050</v>
      </c>
      <c r="V84" s="104"/>
      <c r="W84" s="104"/>
      <c r="X84" s="104"/>
      <c r="Y84" s="104"/>
      <c r="Z84" s="104"/>
      <c r="AA84" s="104"/>
      <c r="AB84" s="104"/>
      <c r="AC84" s="104"/>
      <c r="AD84" s="104"/>
      <c r="AE84" s="104"/>
      <c r="AF84" s="104"/>
      <c r="AG84" s="104"/>
      <c r="AH84" s="104"/>
      <c r="AI84" s="104" t="s">
        <v>3051</v>
      </c>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row>
    <row r="85" spans="1:112" x14ac:dyDescent="0.3">
      <c r="A85" s="104"/>
      <c r="B85" s="104"/>
      <c r="C85" s="104" t="s">
        <v>3052</v>
      </c>
      <c r="D85" s="104" t="s">
        <v>3053</v>
      </c>
      <c r="E85" s="104"/>
      <c r="F85" s="104" t="s">
        <v>3054</v>
      </c>
      <c r="G85" s="104" t="s">
        <v>3055</v>
      </c>
      <c r="H85" s="104" t="s">
        <v>3056</v>
      </c>
      <c r="I85" s="104"/>
      <c r="J85" s="104"/>
      <c r="K85" s="104" t="s">
        <v>3057</v>
      </c>
      <c r="L85" s="104"/>
      <c r="M85" s="104"/>
      <c r="N85" s="104"/>
      <c r="O85" s="104"/>
      <c r="P85" s="104" t="s">
        <v>3058</v>
      </c>
      <c r="Q85" s="104" t="s">
        <v>3059</v>
      </c>
      <c r="R85" s="104" t="s">
        <v>3060</v>
      </c>
      <c r="S85" s="104" t="s">
        <v>3061</v>
      </c>
      <c r="T85" s="104" t="s">
        <v>3062</v>
      </c>
      <c r="U85" s="104" t="s">
        <v>3063</v>
      </c>
      <c r="V85" s="104"/>
      <c r="W85" s="104"/>
      <c r="X85" s="104"/>
      <c r="Y85" s="104"/>
      <c r="Z85" s="104"/>
      <c r="AA85" s="104"/>
      <c r="AB85" s="104"/>
      <c r="AC85" s="104"/>
      <c r="AD85" s="104"/>
      <c r="AE85" s="104"/>
      <c r="AF85" s="104"/>
      <c r="AG85" s="104"/>
      <c r="AH85" s="104"/>
      <c r="AI85" s="104" t="s">
        <v>3064</v>
      </c>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row>
    <row r="86" spans="1:112" x14ac:dyDescent="0.3">
      <c r="A86" s="104"/>
      <c r="B86" s="104"/>
      <c r="C86" s="104" t="s">
        <v>3065</v>
      </c>
      <c r="D86" s="104" t="s">
        <v>3066</v>
      </c>
      <c r="E86" s="104"/>
      <c r="F86" s="104" t="s">
        <v>3067</v>
      </c>
      <c r="G86" s="104" t="s">
        <v>3068</v>
      </c>
      <c r="H86" s="104" t="s">
        <v>3069</v>
      </c>
      <c r="I86" s="104"/>
      <c r="J86" s="104"/>
      <c r="K86" s="104" t="s">
        <v>3070</v>
      </c>
      <c r="L86" s="104"/>
      <c r="M86" s="104"/>
      <c r="N86" s="104"/>
      <c r="O86" s="104"/>
      <c r="P86" s="104" t="s">
        <v>3071</v>
      </c>
      <c r="Q86" s="104" t="s">
        <v>3072</v>
      </c>
      <c r="R86" s="104" t="s">
        <v>3073</v>
      </c>
      <c r="S86" s="104" t="s">
        <v>3074</v>
      </c>
      <c r="T86" s="104" t="s">
        <v>3075</v>
      </c>
      <c r="U86" s="104" t="s">
        <v>3076</v>
      </c>
      <c r="V86" s="104"/>
      <c r="W86" s="104"/>
      <c r="X86" s="104"/>
      <c r="Y86" s="104"/>
      <c r="Z86" s="104"/>
      <c r="AA86" s="104"/>
      <c r="AB86" s="104"/>
      <c r="AC86" s="104"/>
      <c r="AD86" s="104"/>
      <c r="AE86" s="104"/>
      <c r="AF86" s="104"/>
      <c r="AG86" s="104"/>
      <c r="AH86" s="104"/>
      <c r="AI86" s="104" t="s">
        <v>3077</v>
      </c>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row>
    <row r="87" spans="1:112" x14ac:dyDescent="0.3">
      <c r="A87" s="104"/>
      <c r="B87" s="104"/>
      <c r="C87" s="104" t="s">
        <v>3078</v>
      </c>
      <c r="D87" s="104" t="s">
        <v>3079</v>
      </c>
      <c r="E87" s="104"/>
      <c r="F87" s="104" t="s">
        <v>3080</v>
      </c>
      <c r="G87" s="104" t="s">
        <v>3081</v>
      </c>
      <c r="H87" s="104" t="s">
        <v>3082</v>
      </c>
      <c r="I87" s="104"/>
      <c r="J87" s="104"/>
      <c r="K87" s="104" t="s">
        <v>3083</v>
      </c>
      <c r="L87" s="104"/>
      <c r="M87" s="104"/>
      <c r="N87" s="104"/>
      <c r="O87" s="104"/>
      <c r="P87" s="104" t="s">
        <v>3084</v>
      </c>
      <c r="Q87" s="104" t="s">
        <v>3085</v>
      </c>
      <c r="R87" s="104" t="s">
        <v>3086</v>
      </c>
      <c r="S87" s="104" t="s">
        <v>3087</v>
      </c>
      <c r="T87" s="104" t="s">
        <v>3088</v>
      </c>
      <c r="U87" s="104" t="s">
        <v>3089</v>
      </c>
      <c r="V87" s="104"/>
      <c r="W87" s="104"/>
      <c r="X87" s="104"/>
      <c r="Y87" s="104"/>
      <c r="Z87" s="104"/>
      <c r="AA87" s="104"/>
      <c r="AB87" s="104"/>
      <c r="AC87" s="104"/>
      <c r="AD87" s="104"/>
      <c r="AE87" s="104"/>
      <c r="AF87" s="104"/>
      <c r="AG87" s="104"/>
      <c r="AH87" s="104"/>
      <c r="AI87" s="104" t="s">
        <v>3090</v>
      </c>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row>
    <row r="88" spans="1:112" x14ac:dyDescent="0.3">
      <c r="A88" s="104"/>
      <c r="B88" s="104"/>
      <c r="C88" s="104" t="s">
        <v>3091</v>
      </c>
      <c r="D88" s="104" t="s">
        <v>3092</v>
      </c>
      <c r="E88" s="104"/>
      <c r="F88" s="104" t="s">
        <v>3093</v>
      </c>
      <c r="G88" s="104" t="s">
        <v>3094</v>
      </c>
      <c r="H88" s="104" t="s">
        <v>3095</v>
      </c>
      <c r="I88" s="104"/>
      <c r="J88" s="104"/>
      <c r="K88" s="104" t="s">
        <v>3096</v>
      </c>
      <c r="L88" s="104"/>
      <c r="M88" s="104"/>
      <c r="N88" s="104"/>
      <c r="O88" s="104"/>
      <c r="P88" s="104" t="s">
        <v>3097</v>
      </c>
      <c r="Q88" s="104" t="s">
        <v>3098</v>
      </c>
      <c r="R88" s="104" t="s">
        <v>3099</v>
      </c>
      <c r="S88" s="104" t="s">
        <v>3100</v>
      </c>
      <c r="T88" s="104" t="s">
        <v>3101</v>
      </c>
      <c r="U88" s="104" t="s">
        <v>3102</v>
      </c>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row>
    <row r="89" spans="1:112" x14ac:dyDescent="0.3">
      <c r="A89" s="104"/>
      <c r="B89" s="104"/>
      <c r="C89" s="104" t="s">
        <v>3103</v>
      </c>
      <c r="D89" s="104" t="s">
        <v>3104</v>
      </c>
      <c r="E89" s="104"/>
      <c r="F89" s="104" t="s">
        <v>3105</v>
      </c>
      <c r="G89" s="104" t="s">
        <v>3106</v>
      </c>
      <c r="H89" s="104" t="s">
        <v>3107</v>
      </c>
      <c r="I89" s="104"/>
      <c r="J89" s="104"/>
      <c r="K89" s="104" t="s">
        <v>3108</v>
      </c>
      <c r="L89" s="104"/>
      <c r="M89" s="104"/>
      <c r="N89" s="104"/>
      <c r="O89" s="104"/>
      <c r="P89" s="104" t="s">
        <v>3109</v>
      </c>
      <c r="Q89" s="104" t="s">
        <v>3110</v>
      </c>
      <c r="R89" s="104" t="s">
        <v>3111</v>
      </c>
      <c r="S89" s="104" t="s">
        <v>3112</v>
      </c>
      <c r="T89" s="104" t="s">
        <v>3113</v>
      </c>
      <c r="U89" s="104" t="s">
        <v>3114</v>
      </c>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row>
    <row r="90" spans="1:112" x14ac:dyDescent="0.3">
      <c r="A90" s="104"/>
      <c r="B90" s="104"/>
      <c r="C90" s="104" t="s">
        <v>3115</v>
      </c>
      <c r="D90" s="104" t="s">
        <v>3116</v>
      </c>
      <c r="E90" s="104"/>
      <c r="F90" s="104" t="s">
        <v>3117</v>
      </c>
      <c r="G90" s="104" t="s">
        <v>3118</v>
      </c>
      <c r="H90" s="104" t="s">
        <v>3119</v>
      </c>
      <c r="I90" s="104"/>
      <c r="J90" s="104"/>
      <c r="K90" s="104" t="s">
        <v>3120</v>
      </c>
      <c r="L90" s="104"/>
      <c r="M90" s="104"/>
      <c r="N90" s="104"/>
      <c r="O90" s="104"/>
      <c r="P90" s="104" t="s">
        <v>3121</v>
      </c>
      <c r="Q90" s="104" t="s">
        <v>3122</v>
      </c>
      <c r="R90" s="104" t="s">
        <v>3123</v>
      </c>
      <c r="S90" s="104" t="s">
        <v>3124</v>
      </c>
      <c r="T90" s="104" t="s">
        <v>3125</v>
      </c>
      <c r="U90" s="104" t="s">
        <v>3126</v>
      </c>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row>
    <row r="91" spans="1:112" x14ac:dyDescent="0.3">
      <c r="A91" s="104"/>
      <c r="B91" s="104"/>
      <c r="C91" s="104" t="s">
        <v>3127</v>
      </c>
      <c r="D91" s="104" t="s">
        <v>3128</v>
      </c>
      <c r="E91" s="104"/>
      <c r="F91" s="104" t="s">
        <v>3129</v>
      </c>
      <c r="G91" s="104" t="s">
        <v>3130</v>
      </c>
      <c r="H91" s="104" t="s">
        <v>3131</v>
      </c>
      <c r="I91" s="104"/>
      <c r="J91" s="104"/>
      <c r="K91" s="104" t="s">
        <v>3132</v>
      </c>
      <c r="L91" s="104"/>
      <c r="M91" s="104"/>
      <c r="N91" s="104"/>
      <c r="O91" s="104"/>
      <c r="P91" s="104" t="s">
        <v>3133</v>
      </c>
      <c r="Q91" s="104" t="s">
        <v>3134</v>
      </c>
      <c r="R91" s="104" t="s">
        <v>3135</v>
      </c>
      <c r="S91" s="104" t="s">
        <v>3136</v>
      </c>
      <c r="T91" s="104" t="s">
        <v>3137</v>
      </c>
      <c r="U91" s="104" t="s">
        <v>3138</v>
      </c>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row>
    <row r="92" spans="1:112" x14ac:dyDescent="0.3">
      <c r="A92" s="104"/>
      <c r="B92" s="104"/>
      <c r="C92" s="104" t="s">
        <v>3139</v>
      </c>
      <c r="D92" s="104" t="s">
        <v>3140</v>
      </c>
      <c r="E92" s="104"/>
      <c r="F92" s="104" t="s">
        <v>3141</v>
      </c>
      <c r="G92" s="104" t="s">
        <v>3142</v>
      </c>
      <c r="H92" s="104" t="s">
        <v>3143</v>
      </c>
      <c r="I92" s="104"/>
      <c r="J92" s="104"/>
      <c r="K92" s="104" t="s">
        <v>3144</v>
      </c>
      <c r="L92" s="104"/>
      <c r="M92" s="104"/>
      <c r="N92" s="104"/>
      <c r="O92" s="104"/>
      <c r="P92" s="104" t="s">
        <v>3145</v>
      </c>
      <c r="Q92" s="104" t="s">
        <v>3146</v>
      </c>
      <c r="R92" s="104" t="s">
        <v>3147</v>
      </c>
      <c r="S92" s="104" t="s">
        <v>3148</v>
      </c>
      <c r="T92" s="104" t="s">
        <v>3149</v>
      </c>
      <c r="U92" s="104" t="s">
        <v>3150</v>
      </c>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row>
    <row r="93" spans="1:112" x14ac:dyDescent="0.3">
      <c r="A93" s="104"/>
      <c r="B93" s="104"/>
      <c r="C93" s="104" t="s">
        <v>3151</v>
      </c>
      <c r="D93" s="104" t="s">
        <v>3152</v>
      </c>
      <c r="E93" s="104"/>
      <c r="F93" s="104" t="s">
        <v>3153</v>
      </c>
      <c r="G93" s="104" t="s">
        <v>3154</v>
      </c>
      <c r="H93" s="104" t="s">
        <v>3155</v>
      </c>
      <c r="I93" s="104"/>
      <c r="J93" s="104"/>
      <c r="K93" s="104" t="s">
        <v>3156</v>
      </c>
      <c r="L93" s="104"/>
      <c r="M93" s="104"/>
      <c r="N93" s="104"/>
      <c r="O93" s="104"/>
      <c r="P93" s="104" t="s">
        <v>3157</v>
      </c>
      <c r="Q93" s="104" t="s">
        <v>3158</v>
      </c>
      <c r="R93" s="104" t="s">
        <v>3159</v>
      </c>
      <c r="S93" s="104" t="s">
        <v>3160</v>
      </c>
      <c r="T93" s="104" t="s">
        <v>3161</v>
      </c>
      <c r="U93" s="104" t="s">
        <v>3162</v>
      </c>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row>
    <row r="94" spans="1:112" x14ac:dyDescent="0.3">
      <c r="A94" s="104"/>
      <c r="B94" s="104"/>
      <c r="C94" s="104" t="s">
        <v>3163</v>
      </c>
      <c r="D94" s="104" t="s">
        <v>3164</v>
      </c>
      <c r="E94" s="104"/>
      <c r="F94" s="104" t="s">
        <v>3165</v>
      </c>
      <c r="G94" s="104" t="s">
        <v>3166</v>
      </c>
      <c r="H94" s="104" t="s">
        <v>3167</v>
      </c>
      <c r="I94" s="104"/>
      <c r="J94" s="104"/>
      <c r="K94" s="104" t="s">
        <v>3168</v>
      </c>
      <c r="L94" s="104"/>
      <c r="M94" s="104"/>
      <c r="N94" s="104"/>
      <c r="O94" s="104"/>
      <c r="P94" s="104" t="s">
        <v>3169</v>
      </c>
      <c r="Q94" s="104" t="s">
        <v>3170</v>
      </c>
      <c r="R94" s="104" t="s">
        <v>3171</v>
      </c>
      <c r="S94" s="104" t="s">
        <v>3172</v>
      </c>
      <c r="T94" s="104" t="s">
        <v>3173</v>
      </c>
      <c r="U94" s="104" t="s">
        <v>3174</v>
      </c>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row>
    <row r="95" spans="1:112" x14ac:dyDescent="0.3">
      <c r="A95" s="104"/>
      <c r="B95" s="104"/>
      <c r="C95" s="104" t="s">
        <v>3175</v>
      </c>
      <c r="D95" s="104" t="s">
        <v>3176</v>
      </c>
      <c r="E95" s="104"/>
      <c r="F95" s="104" t="s">
        <v>3177</v>
      </c>
      <c r="G95" s="104" t="s">
        <v>3178</v>
      </c>
      <c r="H95" s="104" t="s">
        <v>3179</v>
      </c>
      <c r="I95" s="104"/>
      <c r="J95" s="104"/>
      <c r="K95" s="104" t="s">
        <v>3180</v>
      </c>
      <c r="L95" s="104"/>
      <c r="M95" s="104"/>
      <c r="N95" s="104"/>
      <c r="O95" s="104"/>
      <c r="P95" s="104" t="s">
        <v>3181</v>
      </c>
      <c r="Q95" s="104" t="s">
        <v>3182</v>
      </c>
      <c r="R95" s="104"/>
      <c r="S95" s="104" t="s">
        <v>3183</v>
      </c>
      <c r="T95" s="104" t="s">
        <v>3184</v>
      </c>
      <c r="U95" s="104" t="s">
        <v>3185</v>
      </c>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row>
    <row r="96" spans="1:112" x14ac:dyDescent="0.3">
      <c r="A96" s="104"/>
      <c r="B96" s="104"/>
      <c r="C96" s="104" t="s">
        <v>3186</v>
      </c>
      <c r="D96" s="104" t="s">
        <v>3187</v>
      </c>
      <c r="E96" s="104"/>
      <c r="F96" s="104" t="s">
        <v>3188</v>
      </c>
      <c r="G96" s="104" t="s">
        <v>3189</v>
      </c>
      <c r="H96" s="104" t="s">
        <v>3190</v>
      </c>
      <c r="I96" s="104"/>
      <c r="J96" s="104"/>
      <c r="K96" s="104" t="s">
        <v>3191</v>
      </c>
      <c r="L96" s="104"/>
      <c r="M96" s="104"/>
      <c r="N96" s="104"/>
      <c r="O96" s="104"/>
      <c r="P96" s="104" t="s">
        <v>3192</v>
      </c>
      <c r="Q96" s="104" t="s">
        <v>3193</v>
      </c>
      <c r="R96" s="104"/>
      <c r="S96" s="104" t="s">
        <v>3194</v>
      </c>
      <c r="T96" s="104" t="s">
        <v>3195</v>
      </c>
      <c r="U96" s="104" t="s">
        <v>3196</v>
      </c>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row>
    <row r="97" spans="1:112" x14ac:dyDescent="0.3">
      <c r="A97" s="104"/>
      <c r="B97" s="104"/>
      <c r="C97" s="104" t="s">
        <v>3197</v>
      </c>
      <c r="D97" s="104" t="s">
        <v>3198</v>
      </c>
      <c r="E97" s="104"/>
      <c r="F97" s="104" t="s">
        <v>3199</v>
      </c>
      <c r="G97" s="104" t="s">
        <v>3200</v>
      </c>
      <c r="H97" s="104" t="s">
        <v>3201</v>
      </c>
      <c r="I97" s="104"/>
      <c r="J97" s="104"/>
      <c r="K97" s="104" t="s">
        <v>3202</v>
      </c>
      <c r="L97" s="104"/>
      <c r="M97" s="104"/>
      <c r="N97" s="104"/>
      <c r="O97" s="104"/>
      <c r="P97" s="104" t="s">
        <v>3203</v>
      </c>
      <c r="Q97" s="104" t="s">
        <v>3204</v>
      </c>
      <c r="R97" s="104"/>
      <c r="S97" s="104" t="s">
        <v>3205</v>
      </c>
      <c r="T97" s="104" t="s">
        <v>3206</v>
      </c>
      <c r="U97" s="104" t="s">
        <v>3207</v>
      </c>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row>
    <row r="98" spans="1:112" x14ac:dyDescent="0.3">
      <c r="A98" s="104"/>
      <c r="B98" s="104"/>
      <c r="C98" s="104" t="s">
        <v>3208</v>
      </c>
      <c r="D98" s="104" t="s">
        <v>3209</v>
      </c>
      <c r="E98" s="104"/>
      <c r="F98" s="104" t="s">
        <v>3210</v>
      </c>
      <c r="G98" s="104" t="s">
        <v>3211</v>
      </c>
      <c r="H98" s="104" t="s">
        <v>3212</v>
      </c>
      <c r="I98" s="104"/>
      <c r="J98" s="104"/>
      <c r="K98" s="104" t="s">
        <v>3213</v>
      </c>
      <c r="L98" s="104"/>
      <c r="M98" s="104"/>
      <c r="N98" s="104"/>
      <c r="O98" s="104"/>
      <c r="P98" s="104" t="s">
        <v>3214</v>
      </c>
      <c r="Q98" s="104" t="s">
        <v>3215</v>
      </c>
      <c r="R98" s="104"/>
      <c r="S98" s="104" t="s">
        <v>3216</v>
      </c>
      <c r="T98" s="104" t="s">
        <v>3217</v>
      </c>
      <c r="U98" s="104" t="s">
        <v>3218</v>
      </c>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row>
    <row r="99" spans="1:112" x14ac:dyDescent="0.3">
      <c r="A99" s="104"/>
      <c r="B99" s="104"/>
      <c r="C99" s="104" t="s">
        <v>3219</v>
      </c>
      <c r="D99" s="104" t="s">
        <v>3220</v>
      </c>
      <c r="E99" s="104"/>
      <c r="F99" s="104" t="s">
        <v>3221</v>
      </c>
      <c r="G99" s="104" t="s">
        <v>3222</v>
      </c>
      <c r="H99" s="104" t="s">
        <v>3223</v>
      </c>
      <c r="I99" s="104"/>
      <c r="J99" s="104"/>
      <c r="K99" s="104" t="s">
        <v>3224</v>
      </c>
      <c r="L99" s="104"/>
      <c r="M99" s="104"/>
      <c r="N99" s="104"/>
      <c r="O99" s="104"/>
      <c r="P99" s="104" t="s">
        <v>3225</v>
      </c>
      <c r="Q99" s="104" t="s">
        <v>3226</v>
      </c>
      <c r="R99" s="104"/>
      <c r="S99" s="104" t="s">
        <v>3227</v>
      </c>
      <c r="T99" s="104" t="s">
        <v>3228</v>
      </c>
      <c r="U99" s="104" t="s">
        <v>3229</v>
      </c>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row>
    <row r="100" spans="1:112" x14ac:dyDescent="0.3">
      <c r="A100" s="104"/>
      <c r="B100" s="104"/>
      <c r="C100" s="104" t="s">
        <v>3230</v>
      </c>
      <c r="D100" s="104" t="s">
        <v>3231</v>
      </c>
      <c r="E100" s="104"/>
      <c r="F100" s="104" t="s">
        <v>3232</v>
      </c>
      <c r="G100" s="104" t="s">
        <v>3233</v>
      </c>
      <c r="H100" s="104" t="s">
        <v>3234</v>
      </c>
      <c r="I100" s="104"/>
      <c r="J100" s="104"/>
      <c r="K100" s="104" t="s">
        <v>3235</v>
      </c>
      <c r="L100" s="104"/>
      <c r="M100" s="104"/>
      <c r="N100" s="104"/>
      <c r="O100" s="104"/>
      <c r="P100" s="104" t="s">
        <v>3236</v>
      </c>
      <c r="Q100" s="104" t="s">
        <v>3237</v>
      </c>
      <c r="R100" s="104"/>
      <c r="S100" s="104" t="s">
        <v>3238</v>
      </c>
      <c r="T100" s="104" t="s">
        <v>3239</v>
      </c>
      <c r="U100" s="104" t="s">
        <v>3240</v>
      </c>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row>
    <row r="101" spans="1:112" x14ac:dyDescent="0.3">
      <c r="A101" s="104"/>
      <c r="B101" s="104"/>
      <c r="C101" s="104" t="s">
        <v>3241</v>
      </c>
      <c r="D101" s="104" t="s">
        <v>3242</v>
      </c>
      <c r="E101" s="104"/>
      <c r="F101" s="104" t="s">
        <v>3243</v>
      </c>
      <c r="G101" s="104" t="s">
        <v>3244</v>
      </c>
      <c r="H101" s="104" t="s">
        <v>3245</v>
      </c>
      <c r="I101" s="104"/>
      <c r="J101" s="104"/>
      <c r="K101" s="104" t="s">
        <v>3246</v>
      </c>
      <c r="L101" s="104"/>
      <c r="M101" s="104"/>
      <c r="N101" s="104"/>
      <c r="O101" s="104"/>
      <c r="P101" s="104" t="s">
        <v>3247</v>
      </c>
      <c r="Q101" s="104" t="s">
        <v>3248</v>
      </c>
      <c r="R101" s="104"/>
      <c r="S101" s="104" t="s">
        <v>3249</v>
      </c>
      <c r="T101" s="104" t="s">
        <v>3250</v>
      </c>
      <c r="U101" s="104" t="s">
        <v>3251</v>
      </c>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row>
    <row r="102" spans="1:112" x14ac:dyDescent="0.3">
      <c r="A102" s="104"/>
      <c r="B102" s="104"/>
      <c r="C102" s="104" t="s">
        <v>3252</v>
      </c>
      <c r="D102" s="104" t="s">
        <v>3253</v>
      </c>
      <c r="E102" s="104"/>
      <c r="F102" s="104" t="s">
        <v>3254</v>
      </c>
      <c r="G102" s="104" t="s">
        <v>3255</v>
      </c>
      <c r="H102" s="104" t="s">
        <v>3256</v>
      </c>
      <c r="I102" s="104"/>
      <c r="J102" s="104"/>
      <c r="K102" s="104" t="s">
        <v>3257</v>
      </c>
      <c r="L102" s="104"/>
      <c r="M102" s="104"/>
      <c r="N102" s="104"/>
      <c r="O102" s="104"/>
      <c r="P102" s="104" t="s">
        <v>3258</v>
      </c>
      <c r="Q102" s="104" t="s">
        <v>3259</v>
      </c>
      <c r="R102" s="104"/>
      <c r="S102" s="104" t="s">
        <v>3260</v>
      </c>
      <c r="T102" s="104" t="s">
        <v>3261</v>
      </c>
      <c r="U102" s="104" t="s">
        <v>3262</v>
      </c>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row>
    <row r="103" spans="1:112" x14ac:dyDescent="0.3">
      <c r="A103" s="104"/>
      <c r="B103" s="104"/>
      <c r="C103" s="104" t="s">
        <v>3263</v>
      </c>
      <c r="D103" s="104" t="s">
        <v>3264</v>
      </c>
      <c r="E103" s="104"/>
      <c r="F103" s="104" t="s">
        <v>3265</v>
      </c>
      <c r="G103" s="104" t="s">
        <v>3266</v>
      </c>
      <c r="H103" s="104" t="s">
        <v>3267</v>
      </c>
      <c r="I103" s="104"/>
      <c r="J103" s="104"/>
      <c r="K103" s="104" t="s">
        <v>3268</v>
      </c>
      <c r="L103" s="104"/>
      <c r="M103" s="104"/>
      <c r="N103" s="104"/>
      <c r="O103" s="104"/>
      <c r="P103" s="104" t="s">
        <v>3269</v>
      </c>
      <c r="Q103" s="104" t="s">
        <v>3270</v>
      </c>
      <c r="R103" s="104"/>
      <c r="S103" s="104" t="s">
        <v>3271</v>
      </c>
      <c r="T103" s="104" t="s">
        <v>3272</v>
      </c>
      <c r="U103" s="104" t="s">
        <v>3273</v>
      </c>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row>
    <row r="104" spans="1:112" x14ac:dyDescent="0.3">
      <c r="A104" s="104"/>
      <c r="B104" s="104"/>
      <c r="C104" s="104" t="s">
        <v>3274</v>
      </c>
      <c r="D104" s="104" t="s">
        <v>3275</v>
      </c>
      <c r="E104" s="104"/>
      <c r="F104" s="104" t="s">
        <v>3276</v>
      </c>
      <c r="G104" s="104" t="s">
        <v>3277</v>
      </c>
      <c r="H104" s="104" t="s">
        <v>3278</v>
      </c>
      <c r="I104" s="104"/>
      <c r="J104" s="104"/>
      <c r="K104" s="104" t="s">
        <v>3279</v>
      </c>
      <c r="L104" s="104"/>
      <c r="M104" s="104"/>
      <c r="N104" s="104"/>
      <c r="O104" s="104"/>
      <c r="P104" s="104" t="s">
        <v>3280</v>
      </c>
      <c r="Q104" s="104" t="s">
        <v>3281</v>
      </c>
      <c r="R104" s="104"/>
      <c r="S104" s="104" t="s">
        <v>3282</v>
      </c>
      <c r="T104" s="104" t="s">
        <v>3283</v>
      </c>
      <c r="U104" s="104" t="s">
        <v>3284</v>
      </c>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row>
    <row r="105" spans="1:112" x14ac:dyDescent="0.3">
      <c r="A105" s="104"/>
      <c r="B105" s="104"/>
      <c r="C105" s="104" t="s">
        <v>3285</v>
      </c>
      <c r="D105" s="104" t="s">
        <v>3286</v>
      </c>
      <c r="E105" s="104"/>
      <c r="F105" s="104" t="s">
        <v>3287</v>
      </c>
      <c r="G105" s="104" t="s">
        <v>3288</v>
      </c>
      <c r="H105" s="104" t="s">
        <v>3289</v>
      </c>
      <c r="I105" s="104"/>
      <c r="J105" s="104"/>
      <c r="K105" s="104" t="s">
        <v>3290</v>
      </c>
      <c r="L105" s="104"/>
      <c r="M105" s="104"/>
      <c r="N105" s="104"/>
      <c r="O105" s="104"/>
      <c r="P105" s="104" t="s">
        <v>3291</v>
      </c>
      <c r="Q105" s="104" t="s">
        <v>3292</v>
      </c>
      <c r="R105" s="104"/>
      <c r="S105" s="104" t="s">
        <v>3293</v>
      </c>
      <c r="T105" s="104" t="s">
        <v>3294</v>
      </c>
      <c r="U105" s="104" t="s">
        <v>3295</v>
      </c>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row>
    <row r="106" spans="1:112" x14ac:dyDescent="0.3">
      <c r="A106" s="104"/>
      <c r="B106" s="104"/>
      <c r="C106" s="104" t="s">
        <v>3296</v>
      </c>
      <c r="D106" s="104" t="s">
        <v>3297</v>
      </c>
      <c r="E106" s="104"/>
      <c r="F106" s="104" t="s">
        <v>3298</v>
      </c>
      <c r="G106" s="104" t="s">
        <v>3299</v>
      </c>
      <c r="H106" s="104" t="s">
        <v>3300</v>
      </c>
      <c r="I106" s="104"/>
      <c r="J106" s="104"/>
      <c r="K106" s="104" t="s">
        <v>3301</v>
      </c>
      <c r="L106" s="104"/>
      <c r="M106" s="104"/>
      <c r="N106" s="104"/>
      <c r="O106" s="104"/>
      <c r="P106" s="104" t="s">
        <v>3302</v>
      </c>
      <c r="Q106" s="104"/>
      <c r="R106" s="104"/>
      <c r="S106" s="104" t="s">
        <v>3303</v>
      </c>
      <c r="T106" s="104" t="s">
        <v>3304</v>
      </c>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row>
    <row r="107" spans="1:112" x14ac:dyDescent="0.3">
      <c r="A107" s="104"/>
      <c r="B107" s="104"/>
      <c r="C107" s="104" t="s">
        <v>3305</v>
      </c>
      <c r="D107" s="104" t="s">
        <v>3306</v>
      </c>
      <c r="E107" s="104"/>
      <c r="F107" s="104" t="s">
        <v>3307</v>
      </c>
      <c r="G107" s="104" t="s">
        <v>3308</v>
      </c>
      <c r="H107" s="104" t="s">
        <v>3309</v>
      </c>
      <c r="I107" s="104"/>
      <c r="J107" s="104"/>
      <c r="K107" s="104" t="s">
        <v>3310</v>
      </c>
      <c r="L107" s="104"/>
      <c r="M107" s="104"/>
      <c r="N107" s="104"/>
      <c r="O107" s="104"/>
      <c r="P107" s="104" t="s">
        <v>3311</v>
      </c>
      <c r="Q107" s="104"/>
      <c r="R107" s="104"/>
      <c r="S107" s="104" t="s">
        <v>3312</v>
      </c>
      <c r="T107" s="104" t="s">
        <v>3313</v>
      </c>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row>
    <row r="108" spans="1:112" x14ac:dyDescent="0.3">
      <c r="A108" s="104"/>
      <c r="B108" s="104"/>
      <c r="C108" s="104" t="s">
        <v>3314</v>
      </c>
      <c r="D108" s="104" t="s">
        <v>3315</v>
      </c>
      <c r="E108" s="104"/>
      <c r="F108" s="104" t="s">
        <v>3316</v>
      </c>
      <c r="G108" s="104" t="s">
        <v>3317</v>
      </c>
      <c r="H108" s="104" t="s">
        <v>3318</v>
      </c>
      <c r="I108" s="104"/>
      <c r="J108" s="104"/>
      <c r="K108" s="104"/>
      <c r="L108" s="104"/>
      <c r="M108" s="104"/>
      <c r="N108" s="104"/>
      <c r="O108" s="104"/>
      <c r="P108" s="104" t="s">
        <v>3319</v>
      </c>
      <c r="Q108" s="104"/>
      <c r="R108" s="104"/>
      <c r="S108" s="104" t="s">
        <v>3320</v>
      </c>
      <c r="T108" s="104" t="s">
        <v>3321</v>
      </c>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row>
    <row r="109" spans="1:112" x14ac:dyDescent="0.3">
      <c r="A109" s="104"/>
      <c r="B109" s="104"/>
      <c r="C109" s="104" t="s">
        <v>3322</v>
      </c>
      <c r="D109" s="104" t="s">
        <v>3323</v>
      </c>
      <c r="E109" s="104"/>
      <c r="F109" s="104" t="s">
        <v>3324</v>
      </c>
      <c r="G109" s="104" t="s">
        <v>3325</v>
      </c>
      <c r="H109" s="104" t="s">
        <v>3326</v>
      </c>
      <c r="I109" s="104"/>
      <c r="J109" s="104"/>
      <c r="K109" s="104"/>
      <c r="L109" s="104"/>
      <c r="M109" s="104"/>
      <c r="N109" s="104"/>
      <c r="O109" s="104"/>
      <c r="P109" s="104" t="s">
        <v>3327</v>
      </c>
      <c r="Q109" s="104"/>
      <c r="R109" s="104"/>
      <c r="S109" s="104" t="s">
        <v>3328</v>
      </c>
      <c r="T109" s="104" t="s">
        <v>3329</v>
      </c>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1:112" x14ac:dyDescent="0.3">
      <c r="A110" s="104"/>
      <c r="B110" s="104"/>
      <c r="C110" s="104" t="s">
        <v>3330</v>
      </c>
      <c r="D110" s="104"/>
      <c r="E110" s="104"/>
      <c r="F110" s="104" t="s">
        <v>3331</v>
      </c>
      <c r="G110" s="104" t="s">
        <v>3332</v>
      </c>
      <c r="H110" s="104" t="s">
        <v>3333</v>
      </c>
      <c r="I110" s="104"/>
      <c r="J110" s="104"/>
      <c r="K110" s="104"/>
      <c r="L110" s="104"/>
      <c r="M110" s="104"/>
      <c r="N110" s="104"/>
      <c r="O110" s="104"/>
      <c r="P110" s="104" t="s">
        <v>3334</v>
      </c>
      <c r="Q110" s="104"/>
      <c r="R110" s="104"/>
      <c r="S110" s="104" t="s">
        <v>3335</v>
      </c>
      <c r="T110" s="104" t="s">
        <v>3336</v>
      </c>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row>
    <row r="111" spans="1:112" x14ac:dyDescent="0.3">
      <c r="A111" s="104"/>
      <c r="B111" s="104"/>
      <c r="C111" s="104" t="s">
        <v>3337</v>
      </c>
      <c r="D111" s="104"/>
      <c r="E111" s="104"/>
      <c r="F111" s="104" t="s">
        <v>3338</v>
      </c>
      <c r="G111" s="104" t="s">
        <v>3339</v>
      </c>
      <c r="H111" s="104" t="s">
        <v>3340</v>
      </c>
      <c r="I111" s="104"/>
      <c r="J111" s="104"/>
      <c r="K111" s="104"/>
      <c r="L111" s="104"/>
      <c r="M111" s="104"/>
      <c r="N111" s="104"/>
      <c r="O111" s="104"/>
      <c r="P111" s="104" t="s">
        <v>3341</v>
      </c>
      <c r="Q111" s="104"/>
      <c r="R111" s="104"/>
      <c r="S111" s="104" t="s">
        <v>3342</v>
      </c>
      <c r="T111" s="104" t="s">
        <v>3343</v>
      </c>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row>
    <row r="112" spans="1:112" x14ac:dyDescent="0.3">
      <c r="A112" s="104"/>
      <c r="B112" s="104"/>
      <c r="C112" s="104" t="s">
        <v>3344</v>
      </c>
      <c r="D112" s="104"/>
      <c r="E112" s="104"/>
      <c r="F112" s="104" t="s">
        <v>3345</v>
      </c>
      <c r="G112" s="104" t="s">
        <v>3346</v>
      </c>
      <c r="H112" s="104" t="s">
        <v>3347</v>
      </c>
      <c r="I112" s="104"/>
      <c r="J112" s="104"/>
      <c r="K112" s="104"/>
      <c r="L112" s="104"/>
      <c r="M112" s="104"/>
      <c r="N112" s="104"/>
      <c r="O112" s="104"/>
      <c r="P112" s="104" t="s">
        <v>3348</v>
      </c>
      <c r="Q112" s="104"/>
      <c r="R112" s="104"/>
      <c r="S112" s="104" t="s">
        <v>3349</v>
      </c>
      <c r="T112" s="104" t="s">
        <v>3350</v>
      </c>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row>
    <row r="113" spans="1:112" x14ac:dyDescent="0.3">
      <c r="A113" s="104"/>
      <c r="B113" s="104"/>
      <c r="C113" s="104" t="s">
        <v>3351</v>
      </c>
      <c r="D113" s="104"/>
      <c r="E113" s="104"/>
      <c r="F113" s="104" t="s">
        <v>3352</v>
      </c>
      <c r="G113" s="104" t="s">
        <v>3353</v>
      </c>
      <c r="H113" s="104" t="s">
        <v>3354</v>
      </c>
      <c r="I113" s="104"/>
      <c r="J113" s="104"/>
      <c r="K113" s="104"/>
      <c r="L113" s="104"/>
      <c r="M113" s="104"/>
      <c r="N113" s="104"/>
      <c r="O113" s="104"/>
      <c r="P113" s="104" t="s">
        <v>3355</v>
      </c>
      <c r="Q113" s="104"/>
      <c r="R113" s="104"/>
      <c r="S113" s="104" t="s">
        <v>3356</v>
      </c>
      <c r="T113" s="104" t="s">
        <v>3357</v>
      </c>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row>
    <row r="114" spans="1:112" x14ac:dyDescent="0.3">
      <c r="A114" s="104"/>
      <c r="B114" s="104"/>
      <c r="C114" s="104" t="s">
        <v>3358</v>
      </c>
      <c r="D114" s="104"/>
      <c r="E114" s="104"/>
      <c r="F114" s="104" t="s">
        <v>3359</v>
      </c>
      <c r="G114" s="104" t="s">
        <v>3360</v>
      </c>
      <c r="H114" s="104" t="s">
        <v>3361</v>
      </c>
      <c r="I114" s="104"/>
      <c r="J114" s="104"/>
      <c r="K114" s="104"/>
      <c r="L114" s="104"/>
      <c r="M114" s="104"/>
      <c r="N114" s="104"/>
      <c r="O114" s="104"/>
      <c r="P114" s="104" t="s">
        <v>3362</v>
      </c>
      <c r="Q114" s="104"/>
      <c r="R114" s="104"/>
      <c r="S114" s="104" t="s">
        <v>3363</v>
      </c>
      <c r="T114" s="104" t="s">
        <v>3364</v>
      </c>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row>
    <row r="115" spans="1:112" x14ac:dyDescent="0.3">
      <c r="A115" s="104"/>
      <c r="B115" s="104"/>
      <c r="C115" s="104" t="s">
        <v>3365</v>
      </c>
      <c r="D115" s="104"/>
      <c r="E115" s="104"/>
      <c r="F115" s="104" t="s">
        <v>3366</v>
      </c>
      <c r="G115" s="104" t="s">
        <v>3367</v>
      </c>
      <c r="H115" s="104" t="s">
        <v>3368</v>
      </c>
      <c r="I115" s="104"/>
      <c r="J115" s="104"/>
      <c r="K115" s="104"/>
      <c r="L115" s="104"/>
      <c r="M115" s="104"/>
      <c r="N115" s="104"/>
      <c r="O115" s="104"/>
      <c r="P115" s="104" t="s">
        <v>3369</v>
      </c>
      <c r="Q115" s="104"/>
      <c r="R115" s="104"/>
      <c r="S115" s="104" t="s">
        <v>3370</v>
      </c>
      <c r="T115" s="104" t="s">
        <v>3371</v>
      </c>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row>
    <row r="116" spans="1:112" x14ac:dyDescent="0.3">
      <c r="A116" s="104"/>
      <c r="B116" s="104"/>
      <c r="C116" s="104" t="s">
        <v>3372</v>
      </c>
      <c r="D116" s="104"/>
      <c r="E116" s="104"/>
      <c r="F116" s="104" t="s">
        <v>3373</v>
      </c>
      <c r="G116" s="104" t="s">
        <v>3374</v>
      </c>
      <c r="H116" s="104" t="s">
        <v>3375</v>
      </c>
      <c r="I116" s="104"/>
      <c r="J116" s="104"/>
      <c r="K116" s="104"/>
      <c r="L116" s="104"/>
      <c r="M116" s="104"/>
      <c r="N116" s="104"/>
      <c r="O116" s="104"/>
      <c r="P116" s="104" t="s">
        <v>3376</v>
      </c>
      <c r="Q116" s="104"/>
      <c r="R116" s="104"/>
      <c r="S116" s="104" t="s">
        <v>3377</v>
      </c>
      <c r="T116" s="104" t="s">
        <v>3378</v>
      </c>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row>
    <row r="117" spans="1:112" x14ac:dyDescent="0.3">
      <c r="A117" s="104"/>
      <c r="B117" s="104"/>
      <c r="C117" s="104" t="s">
        <v>3379</v>
      </c>
      <c r="D117" s="104"/>
      <c r="E117" s="104"/>
      <c r="F117" s="104" t="s">
        <v>3380</v>
      </c>
      <c r="G117" s="104" t="s">
        <v>3381</v>
      </c>
      <c r="H117" s="104" t="s">
        <v>3382</v>
      </c>
      <c r="I117" s="104"/>
      <c r="J117" s="104"/>
      <c r="K117" s="104"/>
      <c r="L117" s="104"/>
      <c r="M117" s="104"/>
      <c r="N117" s="104"/>
      <c r="O117" s="104"/>
      <c r="P117" s="104" t="s">
        <v>3383</v>
      </c>
      <c r="Q117" s="104"/>
      <c r="R117" s="104"/>
      <c r="S117" s="104" t="s">
        <v>3384</v>
      </c>
      <c r="T117" s="104" t="s">
        <v>3385</v>
      </c>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row>
    <row r="118" spans="1:112" x14ac:dyDescent="0.3">
      <c r="A118" s="104"/>
      <c r="B118" s="104"/>
      <c r="C118" s="104" t="s">
        <v>3386</v>
      </c>
      <c r="D118" s="104"/>
      <c r="E118" s="104"/>
      <c r="F118" s="104" t="s">
        <v>3387</v>
      </c>
      <c r="G118" s="104" t="s">
        <v>3388</v>
      </c>
      <c r="H118" s="104" t="s">
        <v>3389</v>
      </c>
      <c r="I118" s="104"/>
      <c r="J118" s="104"/>
      <c r="K118" s="104"/>
      <c r="L118" s="104"/>
      <c r="M118" s="104"/>
      <c r="N118" s="104"/>
      <c r="O118" s="104"/>
      <c r="P118" s="104" t="s">
        <v>3390</v>
      </c>
      <c r="Q118" s="104"/>
      <c r="R118" s="104"/>
      <c r="S118" s="104" t="s">
        <v>3391</v>
      </c>
      <c r="T118" s="104" t="s">
        <v>3392</v>
      </c>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row>
    <row r="119" spans="1:112" x14ac:dyDescent="0.3">
      <c r="A119" s="104"/>
      <c r="B119" s="104"/>
      <c r="C119" s="104" t="s">
        <v>3393</v>
      </c>
      <c r="D119" s="104"/>
      <c r="E119" s="104"/>
      <c r="F119" s="104" t="s">
        <v>3394</v>
      </c>
      <c r="G119" s="104" t="s">
        <v>3395</v>
      </c>
      <c r="H119" s="104" t="s">
        <v>3396</v>
      </c>
      <c r="I119" s="104"/>
      <c r="J119" s="104"/>
      <c r="K119" s="104"/>
      <c r="L119" s="104"/>
      <c r="M119" s="104"/>
      <c r="N119" s="104"/>
      <c r="O119" s="104"/>
      <c r="P119" s="104" t="s">
        <v>3397</v>
      </c>
      <c r="Q119" s="104"/>
      <c r="R119" s="104"/>
      <c r="S119" s="104" t="s">
        <v>3398</v>
      </c>
      <c r="T119" s="104" t="s">
        <v>3399</v>
      </c>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row>
    <row r="120" spans="1:112" x14ac:dyDescent="0.3">
      <c r="A120" s="104"/>
      <c r="B120" s="104"/>
      <c r="C120" s="104" t="s">
        <v>3400</v>
      </c>
      <c r="D120" s="104"/>
      <c r="E120" s="104"/>
      <c r="F120" s="104" t="s">
        <v>3401</v>
      </c>
      <c r="G120" s="104" t="s">
        <v>3402</v>
      </c>
      <c r="H120" s="104" t="s">
        <v>3403</v>
      </c>
      <c r="I120" s="104"/>
      <c r="J120" s="104"/>
      <c r="K120" s="104"/>
      <c r="L120" s="104"/>
      <c r="M120" s="104"/>
      <c r="N120" s="104"/>
      <c r="O120" s="104"/>
      <c r="P120" s="104" t="s">
        <v>3404</v>
      </c>
      <c r="Q120" s="104"/>
      <c r="R120" s="104"/>
      <c r="S120" s="104" t="s">
        <v>3405</v>
      </c>
      <c r="T120" s="104" t="s">
        <v>3406</v>
      </c>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row>
    <row r="121" spans="1:112" x14ac:dyDescent="0.3">
      <c r="A121" s="104"/>
      <c r="B121" s="104"/>
      <c r="C121" s="104" t="s">
        <v>3407</v>
      </c>
      <c r="D121" s="104"/>
      <c r="E121" s="104"/>
      <c r="F121" s="104" t="s">
        <v>3408</v>
      </c>
      <c r="G121" s="104" t="s">
        <v>3409</v>
      </c>
      <c r="H121" s="104" t="s">
        <v>3410</v>
      </c>
      <c r="I121" s="104"/>
      <c r="J121" s="104"/>
      <c r="K121" s="104"/>
      <c r="L121" s="104"/>
      <c r="M121" s="104"/>
      <c r="N121" s="104"/>
      <c r="O121" s="104"/>
      <c r="P121" s="104" t="s">
        <v>3411</v>
      </c>
      <c r="Q121" s="104"/>
      <c r="R121" s="104"/>
      <c r="S121" s="104" t="s">
        <v>3412</v>
      </c>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row>
    <row r="122" spans="1:112" x14ac:dyDescent="0.3">
      <c r="A122" s="104"/>
      <c r="B122" s="104"/>
      <c r="C122" s="104" t="s">
        <v>3413</v>
      </c>
      <c r="D122" s="104"/>
      <c r="E122" s="104"/>
      <c r="F122" s="104" t="s">
        <v>3414</v>
      </c>
      <c r="G122" s="104" t="s">
        <v>3415</v>
      </c>
      <c r="H122" s="104" t="s">
        <v>3416</v>
      </c>
      <c r="I122" s="104"/>
      <c r="J122" s="104"/>
      <c r="K122" s="104"/>
      <c r="L122" s="104"/>
      <c r="M122" s="104"/>
      <c r="N122" s="104"/>
      <c r="O122" s="104"/>
      <c r="P122" s="104" t="s">
        <v>3417</v>
      </c>
      <c r="Q122" s="104"/>
      <c r="R122" s="104"/>
      <c r="S122" s="104" t="s">
        <v>3418</v>
      </c>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row>
    <row r="123" spans="1:112" x14ac:dyDescent="0.3">
      <c r="A123" s="104"/>
      <c r="B123" s="104"/>
      <c r="C123" s="104" t="s">
        <v>3419</v>
      </c>
      <c r="D123" s="104"/>
      <c r="E123" s="104"/>
      <c r="F123" s="104" t="s">
        <v>3420</v>
      </c>
      <c r="G123" s="104" t="s">
        <v>3421</v>
      </c>
      <c r="H123" s="104" t="s">
        <v>3422</v>
      </c>
      <c r="I123" s="104"/>
      <c r="J123" s="104"/>
      <c r="K123" s="104"/>
      <c r="L123" s="104"/>
      <c r="M123" s="104"/>
      <c r="N123" s="104"/>
      <c r="O123" s="104"/>
      <c r="P123" s="104" t="s">
        <v>3423</v>
      </c>
      <c r="Q123" s="104"/>
      <c r="R123" s="104"/>
      <c r="S123" s="104" t="s">
        <v>3424</v>
      </c>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row>
    <row r="124" spans="1:112" x14ac:dyDescent="0.3">
      <c r="A124" s="104"/>
      <c r="B124" s="104"/>
      <c r="C124" s="104" t="s">
        <v>3425</v>
      </c>
      <c r="D124" s="104"/>
      <c r="E124" s="104"/>
      <c r="F124" s="104" t="s">
        <v>3426</v>
      </c>
      <c r="G124" s="104" t="s">
        <v>3427</v>
      </c>
      <c r="H124" s="104" t="s">
        <v>3428</v>
      </c>
      <c r="I124" s="104"/>
      <c r="J124" s="104"/>
      <c r="K124" s="104"/>
      <c r="L124" s="104"/>
      <c r="M124" s="104"/>
      <c r="N124" s="104"/>
      <c r="O124" s="104"/>
      <c r="P124" s="104" t="s">
        <v>3429</v>
      </c>
      <c r="Q124" s="104"/>
      <c r="R124" s="104"/>
      <c r="S124" s="104" t="s">
        <v>3430</v>
      </c>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row>
    <row r="125" spans="1:112" x14ac:dyDescent="0.3">
      <c r="A125" s="104"/>
      <c r="B125" s="104"/>
      <c r="C125" s="104" t="s">
        <v>3431</v>
      </c>
      <c r="D125" s="104"/>
      <c r="E125" s="104"/>
      <c r="F125" s="104" t="s">
        <v>3432</v>
      </c>
      <c r="G125" s="104" t="s">
        <v>3433</v>
      </c>
      <c r="H125" s="104" t="s">
        <v>3434</v>
      </c>
      <c r="I125" s="104"/>
      <c r="J125" s="104"/>
      <c r="K125" s="104"/>
      <c r="L125" s="104"/>
      <c r="M125" s="104"/>
      <c r="N125" s="104"/>
      <c r="O125" s="104"/>
      <c r="P125" s="104" t="s">
        <v>3435</v>
      </c>
      <c r="Q125" s="104"/>
      <c r="R125" s="104"/>
      <c r="S125" s="104" t="s">
        <v>3436</v>
      </c>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row>
    <row r="126" spans="1:112" x14ac:dyDescent="0.3">
      <c r="A126" s="104"/>
      <c r="B126" s="104"/>
      <c r="C126" s="104" t="s">
        <v>3437</v>
      </c>
      <c r="D126" s="104"/>
      <c r="E126" s="104"/>
      <c r="F126" s="104" t="s">
        <v>3438</v>
      </c>
      <c r="G126" s="104" t="s">
        <v>3439</v>
      </c>
      <c r="H126" s="104" t="s">
        <v>3440</v>
      </c>
      <c r="I126" s="104"/>
      <c r="J126" s="104"/>
      <c r="K126" s="104"/>
      <c r="L126" s="104"/>
      <c r="M126" s="104"/>
      <c r="N126" s="104"/>
      <c r="O126" s="104"/>
      <c r="P126" s="104" t="s">
        <v>3441</v>
      </c>
      <c r="Q126" s="104"/>
      <c r="R126" s="104"/>
      <c r="S126" s="104" t="s">
        <v>3442</v>
      </c>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row>
    <row r="127" spans="1:112" x14ac:dyDescent="0.3">
      <c r="A127" s="104"/>
      <c r="B127" s="104"/>
      <c r="C127" s="104" t="s">
        <v>3443</v>
      </c>
      <c r="D127" s="104"/>
      <c r="E127" s="104"/>
      <c r="F127" s="104" t="s">
        <v>3444</v>
      </c>
      <c r="G127" s="104" t="s">
        <v>3445</v>
      </c>
      <c r="H127" s="104" t="s">
        <v>3446</v>
      </c>
      <c r="I127" s="104"/>
      <c r="J127" s="104"/>
      <c r="K127" s="104"/>
      <c r="L127" s="104"/>
      <c r="M127" s="104"/>
      <c r="N127" s="104"/>
      <c r="O127" s="104"/>
      <c r="P127" s="104" t="s">
        <v>3447</v>
      </c>
      <c r="Q127" s="104"/>
      <c r="R127" s="104"/>
      <c r="S127" s="104" t="s">
        <v>3448</v>
      </c>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row>
    <row r="128" spans="1:112" x14ac:dyDescent="0.3">
      <c r="A128" s="104"/>
      <c r="B128" s="104"/>
      <c r="C128" s="104" t="s">
        <v>3449</v>
      </c>
      <c r="D128" s="104"/>
      <c r="E128" s="104"/>
      <c r="F128" s="104" t="s">
        <v>3450</v>
      </c>
      <c r="G128" s="104" t="s">
        <v>3451</v>
      </c>
      <c r="H128" s="104" t="s">
        <v>3452</v>
      </c>
      <c r="I128" s="104"/>
      <c r="J128" s="104"/>
      <c r="K128" s="104"/>
      <c r="L128" s="104"/>
      <c r="M128" s="104"/>
      <c r="N128" s="104"/>
      <c r="O128" s="104"/>
      <c r="P128" s="104" t="s">
        <v>3453</v>
      </c>
      <c r="Q128" s="104"/>
      <c r="R128" s="104"/>
      <c r="S128" s="104" t="s">
        <v>3454</v>
      </c>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row>
    <row r="129" spans="1:112" x14ac:dyDescent="0.3">
      <c r="A129" s="104"/>
      <c r="B129" s="104"/>
      <c r="C129" s="104" t="s">
        <v>3455</v>
      </c>
      <c r="D129" s="104"/>
      <c r="E129" s="104"/>
      <c r="F129" s="104" t="s">
        <v>3456</v>
      </c>
      <c r="G129" s="104" t="s">
        <v>3457</v>
      </c>
      <c r="H129" s="104" t="s">
        <v>3458</v>
      </c>
      <c r="I129" s="104"/>
      <c r="J129" s="104"/>
      <c r="K129" s="104"/>
      <c r="L129" s="104"/>
      <c r="M129" s="104"/>
      <c r="N129" s="104"/>
      <c r="O129" s="104"/>
      <c r="P129" s="104" t="s">
        <v>3459</v>
      </c>
      <c r="Q129" s="104"/>
      <c r="R129" s="104"/>
      <c r="S129" s="104" t="s">
        <v>3460</v>
      </c>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row>
    <row r="130" spans="1:112" x14ac:dyDescent="0.3">
      <c r="A130" s="104"/>
      <c r="B130" s="104"/>
      <c r="C130" s="104" t="s">
        <v>3461</v>
      </c>
      <c r="D130" s="104"/>
      <c r="E130" s="104"/>
      <c r="F130" s="104" t="s">
        <v>3462</v>
      </c>
      <c r="G130" s="104" t="s">
        <v>3463</v>
      </c>
      <c r="H130" s="104" t="s">
        <v>3464</v>
      </c>
      <c r="I130" s="104"/>
      <c r="J130" s="104"/>
      <c r="K130" s="104"/>
      <c r="L130" s="104"/>
      <c r="M130" s="104"/>
      <c r="N130" s="104"/>
      <c r="O130" s="104"/>
      <c r="P130" s="104" t="s">
        <v>3465</v>
      </c>
      <c r="Q130" s="104"/>
      <c r="R130" s="104"/>
      <c r="S130" s="104" t="s">
        <v>3466</v>
      </c>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row>
    <row r="131" spans="1:112" x14ac:dyDescent="0.3">
      <c r="A131" s="104"/>
      <c r="B131" s="104"/>
      <c r="C131" s="104" t="s">
        <v>3467</v>
      </c>
      <c r="D131" s="104"/>
      <c r="E131" s="104"/>
      <c r="F131" s="104" t="s">
        <v>3468</v>
      </c>
      <c r="G131" s="104" t="s">
        <v>3469</v>
      </c>
      <c r="H131" s="104" t="s">
        <v>3470</v>
      </c>
      <c r="I131" s="104"/>
      <c r="J131" s="104"/>
      <c r="K131" s="104"/>
      <c r="L131" s="104"/>
      <c r="M131" s="104"/>
      <c r="N131" s="104"/>
      <c r="O131" s="104"/>
      <c r="P131" s="104" t="s">
        <v>3471</v>
      </c>
      <c r="Q131" s="104"/>
      <c r="R131" s="104"/>
      <c r="S131" s="104" t="s">
        <v>3472</v>
      </c>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row>
    <row r="132" spans="1:112" x14ac:dyDescent="0.3">
      <c r="A132" s="104"/>
      <c r="B132" s="104"/>
      <c r="C132" s="104" t="s">
        <v>3473</v>
      </c>
      <c r="D132" s="104"/>
      <c r="E132" s="104"/>
      <c r="F132" s="104" t="s">
        <v>3474</v>
      </c>
      <c r="G132" s="104" t="s">
        <v>3475</v>
      </c>
      <c r="H132" s="104" t="s">
        <v>3476</v>
      </c>
      <c r="I132" s="104"/>
      <c r="J132" s="104"/>
      <c r="K132" s="104"/>
      <c r="L132" s="104"/>
      <c r="M132" s="104"/>
      <c r="N132" s="104"/>
      <c r="O132" s="104"/>
      <c r="P132" s="104" t="s">
        <v>3477</v>
      </c>
      <c r="Q132" s="104"/>
      <c r="R132" s="104"/>
      <c r="S132" s="104" t="s">
        <v>3478</v>
      </c>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row>
    <row r="133" spans="1:112" x14ac:dyDescent="0.3">
      <c r="A133" s="104"/>
      <c r="B133" s="104"/>
      <c r="C133" s="104" t="s">
        <v>3479</v>
      </c>
      <c r="D133" s="104"/>
      <c r="E133" s="104"/>
      <c r="F133" s="104" t="s">
        <v>3480</v>
      </c>
      <c r="G133" s="104" t="s">
        <v>3481</v>
      </c>
      <c r="H133" s="104" t="s">
        <v>3482</v>
      </c>
      <c r="I133" s="104"/>
      <c r="J133" s="104"/>
      <c r="K133" s="104"/>
      <c r="L133" s="104"/>
      <c r="M133" s="104"/>
      <c r="N133" s="104"/>
      <c r="O133" s="104"/>
      <c r="P133" s="104" t="s">
        <v>3483</v>
      </c>
      <c r="Q133" s="104"/>
      <c r="R133" s="104"/>
      <c r="S133" s="104" t="s">
        <v>3484</v>
      </c>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row>
    <row r="134" spans="1:112" x14ac:dyDescent="0.3">
      <c r="A134" s="104"/>
      <c r="B134" s="104"/>
      <c r="C134" s="104" t="s">
        <v>3485</v>
      </c>
      <c r="D134" s="104"/>
      <c r="E134" s="104"/>
      <c r="F134" s="104" t="s">
        <v>3486</v>
      </c>
      <c r="G134" s="104" t="s">
        <v>3487</v>
      </c>
      <c r="H134" s="104" t="s">
        <v>3488</v>
      </c>
      <c r="I134" s="104"/>
      <c r="J134" s="104"/>
      <c r="K134" s="104"/>
      <c r="L134" s="104"/>
      <c r="M134" s="104"/>
      <c r="N134" s="104"/>
      <c r="O134" s="104"/>
      <c r="P134" s="104" t="s">
        <v>3489</v>
      </c>
      <c r="Q134" s="104"/>
      <c r="R134" s="104"/>
      <c r="S134" s="104" t="s">
        <v>3490</v>
      </c>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row>
    <row r="135" spans="1:112" x14ac:dyDescent="0.3">
      <c r="A135" s="104"/>
      <c r="B135" s="104"/>
      <c r="C135" s="104" t="s">
        <v>3491</v>
      </c>
      <c r="D135" s="104"/>
      <c r="E135" s="104"/>
      <c r="F135" s="104" t="s">
        <v>3492</v>
      </c>
      <c r="G135" s="104" t="s">
        <v>3493</v>
      </c>
      <c r="H135" s="104" t="s">
        <v>3494</v>
      </c>
      <c r="I135" s="104"/>
      <c r="J135" s="104"/>
      <c r="K135" s="104"/>
      <c r="L135" s="104"/>
      <c r="M135" s="104"/>
      <c r="N135" s="104"/>
      <c r="O135" s="104"/>
      <c r="P135" s="104" t="s">
        <v>3495</v>
      </c>
      <c r="Q135" s="104"/>
      <c r="R135" s="104"/>
      <c r="S135" s="104" t="s">
        <v>3496</v>
      </c>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row>
    <row r="136" spans="1:112" x14ac:dyDescent="0.3">
      <c r="A136" s="104"/>
      <c r="B136" s="104"/>
      <c r="C136" s="104" t="s">
        <v>3497</v>
      </c>
      <c r="D136" s="104"/>
      <c r="E136" s="104"/>
      <c r="F136" s="104" t="s">
        <v>3498</v>
      </c>
      <c r="G136" s="104" t="s">
        <v>3499</v>
      </c>
      <c r="H136" s="104" t="s">
        <v>3500</v>
      </c>
      <c r="I136" s="104"/>
      <c r="J136" s="104"/>
      <c r="K136" s="104"/>
      <c r="L136" s="104"/>
      <c r="M136" s="104"/>
      <c r="N136" s="104"/>
      <c r="O136" s="104"/>
      <c r="P136" s="104" t="s">
        <v>3501</v>
      </c>
      <c r="Q136" s="104"/>
      <c r="R136" s="104"/>
      <c r="S136" s="104" t="s">
        <v>3502</v>
      </c>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row>
    <row r="137" spans="1:112" x14ac:dyDescent="0.3">
      <c r="A137" s="104"/>
      <c r="B137" s="104"/>
      <c r="C137" s="104" t="s">
        <v>3503</v>
      </c>
      <c r="D137" s="104"/>
      <c r="E137" s="104"/>
      <c r="F137" s="104" t="s">
        <v>3504</v>
      </c>
      <c r="G137" s="104" t="s">
        <v>3505</v>
      </c>
      <c r="H137" s="104" t="s">
        <v>3506</v>
      </c>
      <c r="I137" s="104"/>
      <c r="J137" s="104"/>
      <c r="K137" s="104"/>
      <c r="L137" s="104"/>
      <c r="M137" s="104"/>
      <c r="N137" s="104"/>
      <c r="O137" s="104"/>
      <c r="P137" s="104" t="s">
        <v>3507</v>
      </c>
      <c r="Q137" s="104"/>
      <c r="R137" s="104"/>
      <c r="S137" s="104" t="s">
        <v>3508</v>
      </c>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row>
    <row r="138" spans="1:112" x14ac:dyDescent="0.3">
      <c r="A138" s="104"/>
      <c r="B138" s="104"/>
      <c r="C138" s="104" t="s">
        <v>3509</v>
      </c>
      <c r="D138" s="104"/>
      <c r="E138" s="104"/>
      <c r="F138" s="104" t="s">
        <v>3510</v>
      </c>
      <c r="G138" s="104" t="s">
        <v>3511</v>
      </c>
      <c r="H138" s="104" t="s">
        <v>3512</v>
      </c>
      <c r="I138" s="104"/>
      <c r="J138" s="104"/>
      <c r="K138" s="104"/>
      <c r="L138" s="104"/>
      <c r="M138" s="104"/>
      <c r="N138" s="104"/>
      <c r="O138" s="104"/>
      <c r="P138" s="104" t="s">
        <v>3513</v>
      </c>
      <c r="Q138" s="104"/>
      <c r="R138" s="104"/>
      <c r="S138" s="104" t="s">
        <v>3514</v>
      </c>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row>
    <row r="139" spans="1:112" x14ac:dyDescent="0.3">
      <c r="A139" s="104"/>
      <c r="B139" s="104"/>
      <c r="C139" s="104" t="s">
        <v>3515</v>
      </c>
      <c r="D139" s="104"/>
      <c r="E139" s="104"/>
      <c r="F139" s="104" t="s">
        <v>3516</v>
      </c>
      <c r="G139" s="104" t="s">
        <v>3517</v>
      </c>
      <c r="H139" s="104" t="s">
        <v>3518</v>
      </c>
      <c r="I139" s="104"/>
      <c r="J139" s="104"/>
      <c r="K139" s="104"/>
      <c r="L139" s="104"/>
      <c r="M139" s="104"/>
      <c r="N139" s="104"/>
      <c r="O139" s="104"/>
      <c r="P139" s="104" t="s">
        <v>3519</v>
      </c>
      <c r="Q139" s="104"/>
      <c r="R139" s="104"/>
      <c r="S139" s="104" t="s">
        <v>3520</v>
      </c>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row>
    <row r="140" spans="1:112" x14ac:dyDescent="0.3">
      <c r="A140" s="104"/>
      <c r="B140" s="104"/>
      <c r="C140" s="104" t="s">
        <v>3521</v>
      </c>
      <c r="D140" s="104"/>
      <c r="E140" s="104"/>
      <c r="F140" s="104" t="s">
        <v>3522</v>
      </c>
      <c r="G140" s="104" t="s">
        <v>3523</v>
      </c>
      <c r="H140" s="104" t="s">
        <v>3524</v>
      </c>
      <c r="I140" s="104"/>
      <c r="J140" s="104"/>
      <c r="K140" s="104"/>
      <c r="L140" s="104"/>
      <c r="M140" s="104"/>
      <c r="N140" s="104"/>
      <c r="O140" s="104"/>
      <c r="P140" s="104" t="s">
        <v>3525</v>
      </c>
      <c r="Q140" s="104"/>
      <c r="R140" s="104"/>
      <c r="S140" s="104" t="s">
        <v>3526</v>
      </c>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row>
    <row r="141" spans="1:112" x14ac:dyDescent="0.3">
      <c r="A141" s="104"/>
      <c r="B141" s="104"/>
      <c r="C141" s="104" t="s">
        <v>3527</v>
      </c>
      <c r="D141" s="104"/>
      <c r="E141" s="104"/>
      <c r="F141" s="104" t="s">
        <v>3528</v>
      </c>
      <c r="G141" s="104" t="s">
        <v>3529</v>
      </c>
      <c r="H141" s="104" t="s">
        <v>3530</v>
      </c>
      <c r="I141" s="104"/>
      <c r="J141" s="104"/>
      <c r="K141" s="104"/>
      <c r="L141" s="104"/>
      <c r="M141" s="104"/>
      <c r="N141" s="104"/>
      <c r="O141" s="104"/>
      <c r="P141" s="104" t="s">
        <v>3531</v>
      </c>
      <c r="Q141" s="104"/>
      <c r="R141" s="104"/>
      <c r="S141" s="104" t="s">
        <v>3532</v>
      </c>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row>
    <row r="142" spans="1:112" x14ac:dyDescent="0.3">
      <c r="A142" s="104"/>
      <c r="B142" s="104"/>
      <c r="C142" s="104" t="s">
        <v>3533</v>
      </c>
      <c r="D142" s="104"/>
      <c r="E142" s="104"/>
      <c r="F142" s="104" t="s">
        <v>3534</v>
      </c>
      <c r="G142" s="104" t="s">
        <v>3535</v>
      </c>
      <c r="H142" s="104" t="s">
        <v>3536</v>
      </c>
      <c r="I142" s="104"/>
      <c r="J142" s="104"/>
      <c r="K142" s="104"/>
      <c r="L142" s="104"/>
      <c r="M142" s="104"/>
      <c r="N142" s="104"/>
      <c r="O142" s="104"/>
      <c r="P142" s="104" t="s">
        <v>3537</v>
      </c>
      <c r="Q142" s="104"/>
      <c r="R142" s="104"/>
      <c r="S142" s="104" t="s">
        <v>3538</v>
      </c>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row>
    <row r="143" spans="1:112" x14ac:dyDescent="0.3">
      <c r="A143" s="104"/>
      <c r="B143" s="104"/>
      <c r="C143" s="104" t="s">
        <v>3539</v>
      </c>
      <c r="D143" s="104"/>
      <c r="E143" s="104"/>
      <c r="F143" s="104" t="s">
        <v>3540</v>
      </c>
      <c r="G143" s="104" t="s">
        <v>3541</v>
      </c>
      <c r="H143" s="104" t="s">
        <v>3542</v>
      </c>
      <c r="I143" s="104"/>
      <c r="J143" s="104"/>
      <c r="K143" s="104"/>
      <c r="L143" s="104"/>
      <c r="M143" s="104"/>
      <c r="N143" s="104"/>
      <c r="O143" s="104"/>
      <c r="P143" s="104" t="s">
        <v>3543</v>
      </c>
      <c r="Q143" s="104"/>
      <c r="R143" s="104"/>
      <c r="S143" s="104" t="s">
        <v>3544</v>
      </c>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row>
    <row r="144" spans="1:112" x14ac:dyDescent="0.3">
      <c r="A144" s="104"/>
      <c r="B144" s="104"/>
      <c r="C144" s="104" t="s">
        <v>3545</v>
      </c>
      <c r="D144" s="104"/>
      <c r="E144" s="104"/>
      <c r="F144" s="104" t="s">
        <v>3546</v>
      </c>
      <c r="G144" s="104" t="s">
        <v>3547</v>
      </c>
      <c r="H144" s="104" t="s">
        <v>3548</v>
      </c>
      <c r="I144" s="104"/>
      <c r="J144" s="104"/>
      <c r="K144" s="104"/>
      <c r="L144" s="104"/>
      <c r="M144" s="104"/>
      <c r="N144" s="104"/>
      <c r="O144" s="104"/>
      <c r="P144" s="104" t="s">
        <v>3549</v>
      </c>
      <c r="Q144" s="104"/>
      <c r="R144" s="104"/>
      <c r="S144" s="104" t="s">
        <v>3550</v>
      </c>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row>
    <row r="145" spans="1:112" x14ac:dyDescent="0.3">
      <c r="A145" s="104"/>
      <c r="B145" s="104"/>
      <c r="C145" s="104" t="s">
        <v>3551</v>
      </c>
      <c r="D145" s="104"/>
      <c r="E145" s="104"/>
      <c r="F145" s="104" t="s">
        <v>3552</v>
      </c>
      <c r="G145" s="104" t="s">
        <v>3553</v>
      </c>
      <c r="H145" s="104" t="s">
        <v>3554</v>
      </c>
      <c r="I145" s="104"/>
      <c r="J145" s="104"/>
      <c r="K145" s="104"/>
      <c r="L145" s="104"/>
      <c r="M145" s="104"/>
      <c r="N145" s="104"/>
      <c r="O145" s="104"/>
      <c r="P145" s="104" t="s">
        <v>3555</v>
      </c>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row>
    <row r="146" spans="1:112" x14ac:dyDescent="0.3">
      <c r="A146" s="104"/>
      <c r="B146" s="104"/>
      <c r="C146" s="104"/>
      <c r="D146" s="104"/>
      <c r="E146" s="104"/>
      <c r="F146" s="104" t="s">
        <v>3556</v>
      </c>
      <c r="G146" s="104" t="s">
        <v>3557</v>
      </c>
      <c r="H146" s="104" t="s">
        <v>3558</v>
      </c>
      <c r="I146" s="104"/>
      <c r="J146" s="104"/>
      <c r="K146" s="104"/>
      <c r="L146" s="104"/>
      <c r="M146" s="104"/>
      <c r="N146" s="104"/>
      <c r="O146" s="104"/>
      <c r="P146" s="104" t="s">
        <v>3559</v>
      </c>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row>
    <row r="147" spans="1:112" x14ac:dyDescent="0.3">
      <c r="A147" s="104"/>
      <c r="B147" s="104"/>
      <c r="C147" s="104"/>
      <c r="D147" s="104"/>
      <c r="E147" s="104"/>
      <c r="F147" s="104" t="s">
        <v>3560</v>
      </c>
      <c r="G147" s="104" t="s">
        <v>3561</v>
      </c>
      <c r="H147" s="104" t="s">
        <v>3562</v>
      </c>
      <c r="I147" s="104"/>
      <c r="J147" s="104"/>
      <c r="K147" s="104"/>
      <c r="L147" s="104"/>
      <c r="M147" s="104"/>
      <c r="N147" s="104"/>
      <c r="O147" s="104"/>
      <c r="P147" s="104" t="s">
        <v>3563</v>
      </c>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row>
    <row r="148" spans="1:112" x14ac:dyDescent="0.3">
      <c r="A148" s="104"/>
      <c r="B148" s="104"/>
      <c r="C148" s="104"/>
      <c r="D148" s="104"/>
      <c r="E148" s="104"/>
      <c r="F148" s="104" t="s">
        <v>3564</v>
      </c>
      <c r="G148" s="104" t="s">
        <v>3565</v>
      </c>
      <c r="H148" s="104" t="s">
        <v>3566</v>
      </c>
      <c r="I148" s="104"/>
      <c r="J148" s="104"/>
      <c r="K148" s="104"/>
      <c r="L148" s="104"/>
      <c r="M148" s="104"/>
      <c r="N148" s="104"/>
      <c r="O148" s="104"/>
      <c r="P148" s="104" t="s">
        <v>3567</v>
      </c>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row>
    <row r="149" spans="1:112" x14ac:dyDescent="0.3">
      <c r="A149" s="104"/>
      <c r="B149" s="104"/>
      <c r="C149" s="104"/>
      <c r="D149" s="104"/>
      <c r="E149" s="104"/>
      <c r="F149" s="104" t="s">
        <v>3568</v>
      </c>
      <c r="G149" s="104"/>
      <c r="H149" s="104" t="s">
        <v>3569</v>
      </c>
      <c r="I149" s="104"/>
      <c r="J149" s="104"/>
      <c r="K149" s="104"/>
      <c r="L149" s="104"/>
      <c r="M149" s="104"/>
      <c r="N149" s="104"/>
      <c r="O149" s="104"/>
      <c r="P149" s="104" t="s">
        <v>3570</v>
      </c>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row>
    <row r="150" spans="1:112" x14ac:dyDescent="0.3">
      <c r="A150" s="104"/>
      <c r="B150" s="104"/>
      <c r="C150" s="104"/>
      <c r="D150" s="104"/>
      <c r="E150" s="104"/>
      <c r="F150" s="104" t="s">
        <v>3571</v>
      </c>
      <c r="G150" s="104"/>
      <c r="H150" s="104" t="s">
        <v>3572</v>
      </c>
      <c r="I150" s="104"/>
      <c r="J150" s="104"/>
      <c r="K150" s="104"/>
      <c r="L150" s="104"/>
      <c r="M150" s="104"/>
      <c r="N150" s="104"/>
      <c r="O150" s="104"/>
      <c r="P150" s="104" t="s">
        <v>3573</v>
      </c>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row>
    <row r="151" spans="1:112" x14ac:dyDescent="0.3">
      <c r="A151" s="104"/>
      <c r="B151" s="104"/>
      <c r="C151" s="104"/>
      <c r="D151" s="104"/>
      <c r="E151" s="104"/>
      <c r="F151" s="104" t="s">
        <v>3574</v>
      </c>
      <c r="G151" s="104"/>
      <c r="H151" s="104" t="s">
        <v>3575</v>
      </c>
      <c r="I151" s="104"/>
      <c r="J151" s="104"/>
      <c r="K151" s="104"/>
      <c r="L151" s="104"/>
      <c r="M151" s="104"/>
      <c r="N151" s="104"/>
      <c r="O151" s="104"/>
      <c r="P151" s="104" t="s">
        <v>3576</v>
      </c>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row>
    <row r="152" spans="1:112" x14ac:dyDescent="0.3">
      <c r="A152" s="104"/>
      <c r="B152" s="104"/>
      <c r="C152" s="104"/>
      <c r="D152" s="104"/>
      <c r="E152" s="104"/>
      <c r="F152" s="104" t="s">
        <v>3577</v>
      </c>
      <c r="G152" s="104"/>
      <c r="H152" s="104" t="s">
        <v>3578</v>
      </c>
      <c r="I152" s="104"/>
      <c r="J152" s="104"/>
      <c r="K152" s="104"/>
      <c r="L152" s="104"/>
      <c r="M152" s="104"/>
      <c r="N152" s="104"/>
      <c r="O152" s="104"/>
      <c r="P152" s="104" t="s">
        <v>3579</v>
      </c>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row>
    <row r="153" spans="1:112" x14ac:dyDescent="0.3">
      <c r="A153" s="104"/>
      <c r="B153" s="104"/>
      <c r="C153" s="104"/>
      <c r="D153" s="104"/>
      <c r="E153" s="104"/>
      <c r="F153" s="104" t="s">
        <v>3580</v>
      </c>
      <c r="G153" s="104"/>
      <c r="H153" s="104" t="s">
        <v>3581</v>
      </c>
      <c r="I153" s="104"/>
      <c r="J153" s="104"/>
      <c r="K153" s="104"/>
      <c r="L153" s="104"/>
      <c r="M153" s="104"/>
      <c r="N153" s="104"/>
      <c r="O153" s="104"/>
      <c r="P153" s="104" t="s">
        <v>3582</v>
      </c>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row>
    <row r="154" spans="1:112" x14ac:dyDescent="0.3">
      <c r="A154" s="104"/>
      <c r="B154" s="104"/>
      <c r="C154" s="104"/>
      <c r="D154" s="104"/>
      <c r="E154" s="104"/>
      <c r="F154" s="104" t="s">
        <v>3583</v>
      </c>
      <c r="G154" s="104"/>
      <c r="H154" s="104" t="s">
        <v>3584</v>
      </c>
      <c r="I154" s="104"/>
      <c r="J154" s="104"/>
      <c r="K154" s="104"/>
      <c r="L154" s="104"/>
      <c r="M154" s="104"/>
      <c r="N154" s="104"/>
      <c r="O154" s="104"/>
      <c r="P154" s="104" t="s">
        <v>3585</v>
      </c>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row>
    <row r="155" spans="1:112" x14ac:dyDescent="0.3">
      <c r="A155" s="104"/>
      <c r="B155" s="104"/>
      <c r="C155" s="104"/>
      <c r="D155" s="104"/>
      <c r="E155" s="104"/>
      <c r="F155" s="104" t="s">
        <v>3586</v>
      </c>
      <c r="G155" s="104"/>
      <c r="H155" s="104" t="s">
        <v>3587</v>
      </c>
      <c r="I155" s="104"/>
      <c r="J155" s="104"/>
      <c r="K155" s="104"/>
      <c r="L155" s="104"/>
      <c r="M155" s="104"/>
      <c r="N155" s="104"/>
      <c r="O155" s="104"/>
      <c r="P155" s="104" t="s">
        <v>3588</v>
      </c>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row>
    <row r="156" spans="1:112" x14ac:dyDescent="0.3">
      <c r="A156" s="104"/>
      <c r="B156" s="104"/>
      <c r="C156" s="104"/>
      <c r="D156" s="104"/>
      <c r="E156" s="104"/>
      <c r="F156" s="104" t="s">
        <v>3589</v>
      </c>
      <c r="G156" s="104"/>
      <c r="H156" s="104" t="s">
        <v>3590</v>
      </c>
      <c r="I156" s="104"/>
      <c r="J156" s="104"/>
      <c r="K156" s="104"/>
      <c r="L156" s="104"/>
      <c r="M156" s="104"/>
      <c r="N156" s="104"/>
      <c r="O156" s="104"/>
      <c r="P156" s="104" t="s">
        <v>3591</v>
      </c>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row>
    <row r="157" spans="1:112" x14ac:dyDescent="0.3">
      <c r="A157" s="104"/>
      <c r="B157" s="104"/>
      <c r="C157" s="104"/>
      <c r="D157" s="104"/>
      <c r="E157" s="104"/>
      <c r="F157" s="104" t="s">
        <v>3592</v>
      </c>
      <c r="G157" s="104"/>
      <c r="H157" s="104" t="s">
        <v>3593</v>
      </c>
      <c r="I157" s="104"/>
      <c r="J157" s="104"/>
      <c r="K157" s="104"/>
      <c r="L157" s="104"/>
      <c r="M157" s="104"/>
      <c r="N157" s="104"/>
      <c r="O157" s="104"/>
      <c r="P157" s="104" t="s">
        <v>3594</v>
      </c>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row>
    <row r="158" spans="1:112" x14ac:dyDescent="0.3">
      <c r="A158" s="104"/>
      <c r="B158" s="104"/>
      <c r="C158" s="104"/>
      <c r="D158" s="104"/>
      <c r="E158" s="104"/>
      <c r="F158" s="104" t="s">
        <v>3595</v>
      </c>
      <c r="G158" s="104"/>
      <c r="H158" s="104" t="s">
        <v>3596</v>
      </c>
      <c r="I158" s="104"/>
      <c r="J158" s="104"/>
      <c r="K158" s="104"/>
      <c r="L158" s="104"/>
      <c r="M158" s="104"/>
      <c r="N158" s="104"/>
      <c r="O158" s="104"/>
      <c r="P158" s="104" t="s">
        <v>3597</v>
      </c>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row>
    <row r="159" spans="1:112" x14ac:dyDescent="0.3">
      <c r="A159" s="104"/>
      <c r="B159" s="104"/>
      <c r="C159" s="104"/>
      <c r="D159" s="104"/>
      <c r="E159" s="104"/>
      <c r="F159" s="104" t="s">
        <v>3598</v>
      </c>
      <c r="G159" s="104"/>
      <c r="H159" s="104" t="s">
        <v>3599</v>
      </c>
      <c r="I159" s="104"/>
      <c r="J159" s="104"/>
      <c r="K159" s="104"/>
      <c r="L159" s="104"/>
      <c r="M159" s="104"/>
      <c r="N159" s="104"/>
      <c r="O159" s="104"/>
      <c r="P159" s="104" t="s">
        <v>3600</v>
      </c>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row>
    <row r="160" spans="1:112" x14ac:dyDescent="0.3">
      <c r="A160" s="104"/>
      <c r="B160" s="104"/>
      <c r="C160" s="104"/>
      <c r="D160" s="104"/>
      <c r="E160" s="104"/>
      <c r="F160" s="104" t="s">
        <v>3601</v>
      </c>
      <c r="G160" s="104"/>
      <c r="H160" s="104" t="s">
        <v>3602</v>
      </c>
      <c r="I160" s="104"/>
      <c r="J160" s="104"/>
      <c r="K160" s="104"/>
      <c r="L160" s="104"/>
      <c r="M160" s="104"/>
      <c r="N160" s="104"/>
      <c r="O160" s="104"/>
      <c r="P160" s="104" t="s">
        <v>3603</v>
      </c>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row>
    <row r="161" spans="1:112" x14ac:dyDescent="0.3">
      <c r="A161" s="104"/>
      <c r="B161" s="104"/>
      <c r="C161" s="104"/>
      <c r="D161" s="104"/>
      <c r="E161" s="104"/>
      <c r="F161" s="104" t="s">
        <v>3604</v>
      </c>
      <c r="G161" s="104"/>
      <c r="H161" s="104" t="s">
        <v>3605</v>
      </c>
      <c r="I161" s="104"/>
      <c r="J161" s="104"/>
      <c r="K161" s="104"/>
      <c r="L161" s="104"/>
      <c r="M161" s="104"/>
      <c r="N161" s="104"/>
      <c r="O161" s="104"/>
      <c r="P161" s="104" t="s">
        <v>3606</v>
      </c>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row>
    <row r="162" spans="1:112" x14ac:dyDescent="0.3">
      <c r="A162" s="104"/>
      <c r="B162" s="104"/>
      <c r="C162" s="104"/>
      <c r="D162" s="104"/>
      <c r="E162" s="104"/>
      <c r="F162" s="104" t="s">
        <v>3607</v>
      </c>
      <c r="G162" s="104"/>
      <c r="H162" s="104" t="s">
        <v>3608</v>
      </c>
      <c r="I162" s="104"/>
      <c r="J162" s="104"/>
      <c r="K162" s="104"/>
      <c r="L162" s="104"/>
      <c r="M162" s="104"/>
      <c r="N162" s="104"/>
      <c r="O162" s="104"/>
      <c r="P162" s="104" t="s">
        <v>3609</v>
      </c>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row>
    <row r="163" spans="1:112" x14ac:dyDescent="0.3">
      <c r="A163" s="104"/>
      <c r="B163" s="104"/>
      <c r="C163" s="104"/>
      <c r="D163" s="104"/>
      <c r="E163" s="104"/>
      <c r="F163" s="104" t="s">
        <v>3610</v>
      </c>
      <c r="G163" s="104"/>
      <c r="H163" s="104" t="s">
        <v>3611</v>
      </c>
      <c r="I163" s="104"/>
      <c r="J163" s="104"/>
      <c r="K163" s="104"/>
      <c r="L163" s="104"/>
      <c r="M163" s="104"/>
      <c r="N163" s="104"/>
      <c r="O163" s="104"/>
      <c r="P163" s="104" t="s">
        <v>3612</v>
      </c>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row>
    <row r="164" spans="1:112" x14ac:dyDescent="0.3">
      <c r="A164" s="104"/>
      <c r="B164" s="104"/>
      <c r="C164" s="104"/>
      <c r="D164" s="104"/>
      <c r="E164" s="104"/>
      <c r="F164" s="104" t="s">
        <v>3613</v>
      </c>
      <c r="G164" s="104"/>
      <c r="H164" s="104" t="s">
        <v>3614</v>
      </c>
      <c r="I164" s="104"/>
      <c r="J164" s="104"/>
      <c r="K164" s="104"/>
      <c r="L164" s="104"/>
      <c r="M164" s="104"/>
      <c r="N164" s="104"/>
      <c r="O164" s="104"/>
      <c r="P164" s="104" t="s">
        <v>3615</v>
      </c>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row>
    <row r="165" spans="1:112" x14ac:dyDescent="0.3">
      <c r="A165" s="104"/>
      <c r="B165" s="104"/>
      <c r="C165" s="104"/>
      <c r="D165" s="104"/>
      <c r="E165" s="104"/>
      <c r="F165" s="104" t="s">
        <v>3616</v>
      </c>
      <c r="G165" s="104"/>
      <c r="H165" s="104" t="s">
        <v>3617</v>
      </c>
      <c r="I165" s="104"/>
      <c r="J165" s="104"/>
      <c r="K165" s="104"/>
      <c r="L165" s="104"/>
      <c r="M165" s="104"/>
      <c r="N165" s="104"/>
      <c r="O165" s="104"/>
      <c r="P165" s="104" t="s">
        <v>3618</v>
      </c>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row>
    <row r="166" spans="1:112" x14ac:dyDescent="0.3">
      <c r="A166" s="104"/>
      <c r="B166" s="104"/>
      <c r="C166" s="104"/>
      <c r="D166" s="104"/>
      <c r="E166" s="104"/>
      <c r="F166" s="104" t="s">
        <v>3619</v>
      </c>
      <c r="G166" s="104"/>
      <c r="H166" s="104" t="s">
        <v>3620</v>
      </c>
      <c r="I166" s="104"/>
      <c r="J166" s="104"/>
      <c r="K166" s="104"/>
      <c r="L166" s="104"/>
      <c r="M166" s="104"/>
      <c r="N166" s="104"/>
      <c r="O166" s="104"/>
      <c r="P166" s="104" t="s">
        <v>3621</v>
      </c>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row>
    <row r="167" spans="1:112" x14ac:dyDescent="0.3">
      <c r="A167" s="104"/>
      <c r="B167" s="104"/>
      <c r="C167" s="104"/>
      <c r="D167" s="104"/>
      <c r="E167" s="104"/>
      <c r="F167" s="104" t="s">
        <v>3622</v>
      </c>
      <c r="G167" s="104"/>
      <c r="H167" s="104" t="s">
        <v>3623</v>
      </c>
      <c r="I167" s="104"/>
      <c r="J167" s="104"/>
      <c r="K167" s="104"/>
      <c r="L167" s="104"/>
      <c r="M167" s="104"/>
      <c r="N167" s="104"/>
      <c r="O167" s="104"/>
      <c r="P167" s="104" t="s">
        <v>3624</v>
      </c>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row>
    <row r="168" spans="1:112" x14ac:dyDescent="0.3">
      <c r="A168" s="104"/>
      <c r="B168" s="104"/>
      <c r="C168" s="104"/>
      <c r="D168" s="104"/>
      <c r="E168" s="104"/>
      <c r="F168" s="104" t="s">
        <v>3625</v>
      </c>
      <c r="G168" s="104"/>
      <c r="H168" s="104" t="s">
        <v>3626</v>
      </c>
      <c r="I168" s="104"/>
      <c r="J168" s="104"/>
      <c r="K168" s="104"/>
      <c r="L168" s="104"/>
      <c r="M168" s="104"/>
      <c r="N168" s="104"/>
      <c r="O168" s="104"/>
      <c r="P168" s="104" t="s">
        <v>3627</v>
      </c>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row>
    <row r="169" spans="1:112" x14ac:dyDescent="0.3">
      <c r="A169" s="104"/>
      <c r="B169" s="104"/>
      <c r="C169" s="104"/>
      <c r="D169" s="104"/>
      <c r="E169" s="104"/>
      <c r="F169" s="104" t="s">
        <v>3628</v>
      </c>
      <c r="G169" s="104"/>
      <c r="H169" s="104" t="s">
        <v>3629</v>
      </c>
      <c r="I169" s="104"/>
      <c r="J169" s="104"/>
      <c r="K169" s="104"/>
      <c r="L169" s="104"/>
      <c r="M169" s="104"/>
      <c r="N169" s="104"/>
      <c r="O169" s="104"/>
      <c r="P169" s="104" t="s">
        <v>3630</v>
      </c>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row>
    <row r="170" spans="1:112" x14ac:dyDescent="0.3">
      <c r="A170" s="104"/>
      <c r="B170" s="104"/>
      <c r="C170" s="104"/>
      <c r="D170" s="104"/>
      <c r="E170" s="104"/>
      <c r="F170" s="104" t="s">
        <v>3631</v>
      </c>
      <c r="G170" s="104"/>
      <c r="H170" s="104" t="s">
        <v>3632</v>
      </c>
      <c r="I170" s="104"/>
      <c r="J170" s="104"/>
      <c r="K170" s="104"/>
      <c r="L170" s="104"/>
      <c r="M170" s="104"/>
      <c r="N170" s="104"/>
      <c r="O170" s="104"/>
      <c r="P170" s="104" t="s">
        <v>3633</v>
      </c>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row>
    <row r="171" spans="1:112" x14ac:dyDescent="0.3">
      <c r="A171" s="104"/>
      <c r="B171" s="104"/>
      <c r="C171" s="104"/>
      <c r="D171" s="104"/>
      <c r="E171" s="104"/>
      <c r="F171" s="104" t="s">
        <v>3634</v>
      </c>
      <c r="G171" s="104"/>
      <c r="H171" s="104" t="s">
        <v>3635</v>
      </c>
      <c r="I171" s="104"/>
      <c r="J171" s="104"/>
      <c r="K171" s="104"/>
      <c r="L171" s="104"/>
      <c r="M171" s="104"/>
      <c r="N171" s="104"/>
      <c r="O171" s="104"/>
      <c r="P171" s="104" t="s">
        <v>3636</v>
      </c>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row>
    <row r="172" spans="1:112" x14ac:dyDescent="0.3">
      <c r="A172" s="104"/>
      <c r="B172" s="104"/>
      <c r="C172" s="104"/>
      <c r="D172" s="104"/>
      <c r="E172" s="104"/>
      <c r="F172" s="104" t="s">
        <v>3637</v>
      </c>
      <c r="G172" s="104"/>
      <c r="H172" s="104" t="s">
        <v>3638</v>
      </c>
      <c r="I172" s="104"/>
      <c r="J172" s="104"/>
      <c r="K172" s="104"/>
      <c r="L172" s="104"/>
      <c r="M172" s="104"/>
      <c r="N172" s="104"/>
      <c r="O172" s="104"/>
      <c r="P172" s="104" t="s">
        <v>3639</v>
      </c>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row>
    <row r="173" spans="1:112" x14ac:dyDescent="0.3">
      <c r="A173" s="104"/>
      <c r="B173" s="104"/>
      <c r="C173" s="104"/>
      <c r="D173" s="104"/>
      <c r="E173" s="104"/>
      <c r="F173" s="104" t="s">
        <v>3640</v>
      </c>
      <c r="G173" s="104"/>
      <c r="H173" s="104" t="s">
        <v>3641</v>
      </c>
      <c r="I173" s="104"/>
      <c r="J173" s="104"/>
      <c r="K173" s="104"/>
      <c r="L173" s="104"/>
      <c r="M173" s="104"/>
      <c r="N173" s="104"/>
      <c r="O173" s="104"/>
      <c r="P173" s="104" t="s">
        <v>3642</v>
      </c>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row>
    <row r="174" spans="1:112" x14ac:dyDescent="0.3">
      <c r="A174" s="104"/>
      <c r="B174" s="104"/>
      <c r="C174" s="104"/>
      <c r="D174" s="104"/>
      <c r="E174" s="104"/>
      <c r="F174" s="104" t="s">
        <v>3643</v>
      </c>
      <c r="G174" s="104"/>
      <c r="H174" s="104" t="s">
        <v>3644</v>
      </c>
      <c r="I174" s="104"/>
      <c r="J174" s="104"/>
      <c r="K174" s="104"/>
      <c r="L174" s="104"/>
      <c r="M174" s="104"/>
      <c r="N174" s="104"/>
      <c r="O174" s="104"/>
      <c r="P174" s="104" t="s">
        <v>3645</v>
      </c>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row>
    <row r="175" spans="1:112" x14ac:dyDescent="0.3">
      <c r="A175" s="104"/>
      <c r="B175" s="104"/>
      <c r="C175" s="104"/>
      <c r="D175" s="104"/>
      <c r="E175" s="104"/>
      <c r="F175" s="104" t="s">
        <v>3646</v>
      </c>
      <c r="G175" s="104"/>
      <c r="H175" s="104" t="s">
        <v>3647</v>
      </c>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row>
    <row r="176" spans="1:112" x14ac:dyDescent="0.3">
      <c r="A176" s="104"/>
      <c r="B176" s="104"/>
      <c r="C176" s="104"/>
      <c r="D176" s="104"/>
      <c r="E176" s="104"/>
      <c r="F176" s="104" t="s">
        <v>3648</v>
      </c>
      <c r="G176" s="104"/>
      <c r="H176" s="104" t="s">
        <v>3649</v>
      </c>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row>
    <row r="177" spans="1:112" x14ac:dyDescent="0.3">
      <c r="A177" s="104"/>
      <c r="B177" s="104"/>
      <c r="C177" s="104"/>
      <c r="D177" s="104"/>
      <c r="E177" s="104"/>
      <c r="F177" s="104" t="s">
        <v>3650</v>
      </c>
      <c r="G177" s="104"/>
      <c r="H177" s="104" t="s">
        <v>3651</v>
      </c>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row>
    <row r="178" spans="1:112" x14ac:dyDescent="0.3">
      <c r="A178" s="104"/>
      <c r="B178" s="104"/>
      <c r="C178" s="104"/>
      <c r="D178" s="104"/>
      <c r="E178" s="104"/>
      <c r="F178" s="104" t="s">
        <v>3652</v>
      </c>
      <c r="G178" s="104"/>
      <c r="H178" s="104" t="s">
        <v>3653</v>
      </c>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row>
    <row r="179" spans="1:112" x14ac:dyDescent="0.3">
      <c r="A179" s="104"/>
      <c r="B179" s="104"/>
      <c r="C179" s="104"/>
      <c r="D179" s="104"/>
      <c r="E179" s="104"/>
      <c r="F179" s="104" t="s">
        <v>3654</v>
      </c>
      <c r="G179" s="104"/>
      <c r="H179" s="104" t="s">
        <v>3655</v>
      </c>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row>
    <row r="180" spans="1:112" x14ac:dyDescent="0.3">
      <c r="A180" s="104"/>
      <c r="B180" s="104"/>
      <c r="C180" s="104"/>
      <c r="D180" s="104"/>
      <c r="E180" s="104"/>
      <c r="F180" s="104" t="s">
        <v>3656</v>
      </c>
      <c r="G180" s="104"/>
      <c r="H180" s="104" t="s">
        <v>3657</v>
      </c>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row>
    <row r="181" spans="1:112" x14ac:dyDescent="0.3">
      <c r="A181" s="104"/>
      <c r="B181" s="104"/>
      <c r="C181" s="104"/>
      <c r="D181" s="104"/>
      <c r="E181" s="104"/>
      <c r="F181" s="104" t="s">
        <v>3658</v>
      </c>
      <c r="G181" s="104"/>
      <c r="H181" s="104" t="s">
        <v>3659</v>
      </c>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row>
    <row r="182" spans="1:112" x14ac:dyDescent="0.3">
      <c r="A182" s="104"/>
      <c r="B182" s="104"/>
      <c r="C182" s="104"/>
      <c r="D182" s="104"/>
      <c r="E182" s="104"/>
      <c r="F182" s="104" t="s">
        <v>3660</v>
      </c>
      <c r="G182" s="104"/>
      <c r="H182" s="104" t="s">
        <v>3661</v>
      </c>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row>
    <row r="183" spans="1:112" x14ac:dyDescent="0.3">
      <c r="A183" s="104"/>
      <c r="B183" s="104"/>
      <c r="C183" s="104"/>
      <c r="D183" s="104"/>
      <c r="E183" s="104"/>
      <c r="F183" s="104" t="s">
        <v>3662</v>
      </c>
      <c r="G183" s="104"/>
      <c r="H183" s="104" t="s">
        <v>3663</v>
      </c>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row>
    <row r="184" spans="1:112" x14ac:dyDescent="0.3">
      <c r="A184" s="104"/>
      <c r="B184" s="104"/>
      <c r="C184" s="104"/>
      <c r="D184" s="104"/>
      <c r="E184" s="104"/>
      <c r="F184" s="104" t="s">
        <v>3664</v>
      </c>
      <c r="G184" s="104"/>
      <c r="H184" s="104" t="s">
        <v>3665</v>
      </c>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row>
    <row r="185" spans="1:112" x14ac:dyDescent="0.3">
      <c r="A185" s="104"/>
      <c r="B185" s="104"/>
      <c r="C185" s="104"/>
      <c r="D185" s="104"/>
      <c r="E185" s="104"/>
      <c r="F185" s="104" t="s">
        <v>3666</v>
      </c>
      <c r="G185" s="104"/>
      <c r="H185" s="104" t="s">
        <v>3667</v>
      </c>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row>
    <row r="186" spans="1:112" x14ac:dyDescent="0.3">
      <c r="A186" s="104"/>
      <c r="B186" s="104"/>
      <c r="C186" s="104"/>
      <c r="D186" s="104"/>
      <c r="E186" s="104"/>
      <c r="F186" s="104" t="s">
        <v>3668</v>
      </c>
      <c r="G186" s="104"/>
      <c r="H186" s="104" t="s">
        <v>3669</v>
      </c>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row>
    <row r="187" spans="1:112" x14ac:dyDescent="0.3">
      <c r="A187" s="104"/>
      <c r="B187" s="104"/>
      <c r="C187" s="104"/>
      <c r="D187" s="104"/>
      <c r="E187" s="104"/>
      <c r="F187" s="104" t="s">
        <v>3670</v>
      </c>
      <c r="G187" s="104"/>
      <c r="H187" s="104" t="s">
        <v>3671</v>
      </c>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row>
    <row r="188" spans="1:112" x14ac:dyDescent="0.3">
      <c r="A188" s="104"/>
      <c r="B188" s="104"/>
      <c r="C188" s="104"/>
      <c r="D188" s="104"/>
      <c r="E188" s="104"/>
      <c r="F188" s="104" t="s">
        <v>3672</v>
      </c>
      <c r="G188" s="104"/>
      <c r="H188" s="104" t="s">
        <v>3673</v>
      </c>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row>
    <row r="189" spans="1:112" x14ac:dyDescent="0.3">
      <c r="A189" s="104"/>
      <c r="B189" s="104"/>
      <c r="C189" s="104"/>
      <c r="D189" s="104"/>
      <c r="E189" s="104"/>
      <c r="F189" s="104" t="s">
        <v>3674</v>
      </c>
      <c r="G189" s="104"/>
      <c r="H189" s="104" t="s">
        <v>3675</v>
      </c>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row>
    <row r="190" spans="1:112" x14ac:dyDescent="0.3">
      <c r="A190" s="104"/>
      <c r="B190" s="104"/>
      <c r="C190" s="104"/>
      <c r="D190" s="104"/>
      <c r="E190" s="104"/>
      <c r="F190" s="104" t="s">
        <v>3676</v>
      </c>
      <c r="G190" s="104"/>
      <c r="H190" s="104" t="s">
        <v>3677</v>
      </c>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row>
    <row r="191" spans="1:112" x14ac:dyDescent="0.3">
      <c r="A191" s="104"/>
      <c r="B191" s="104"/>
      <c r="C191" s="104"/>
      <c r="D191" s="104"/>
      <c r="E191" s="104"/>
      <c r="F191" s="104" t="s">
        <v>3678</v>
      </c>
      <c r="G191" s="104"/>
      <c r="H191" s="104" t="s">
        <v>3679</v>
      </c>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row>
    <row r="192" spans="1:112" x14ac:dyDescent="0.3">
      <c r="A192" s="104"/>
      <c r="B192" s="104"/>
      <c r="C192" s="104"/>
      <c r="D192" s="104"/>
      <c r="E192" s="104"/>
      <c r="F192" s="104" t="s">
        <v>3680</v>
      </c>
      <c r="G192" s="104"/>
      <c r="H192" s="104" t="s">
        <v>3681</v>
      </c>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row>
    <row r="193" spans="1:112" x14ac:dyDescent="0.3">
      <c r="A193" s="104"/>
      <c r="B193" s="104"/>
      <c r="C193" s="104"/>
      <c r="D193" s="104"/>
      <c r="E193" s="104"/>
      <c r="F193" s="104" t="s">
        <v>3682</v>
      </c>
      <c r="G193" s="104"/>
      <c r="H193" s="104" t="s">
        <v>3683</v>
      </c>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row>
    <row r="194" spans="1:112" x14ac:dyDescent="0.3">
      <c r="A194" s="104"/>
      <c r="B194" s="104"/>
      <c r="C194" s="104"/>
      <c r="D194" s="104"/>
      <c r="E194" s="104"/>
      <c r="F194" s="104" t="s">
        <v>3684</v>
      </c>
      <c r="G194" s="104"/>
      <c r="H194" s="104" t="s">
        <v>3685</v>
      </c>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row>
    <row r="195" spans="1:112" x14ac:dyDescent="0.3">
      <c r="A195" s="104"/>
      <c r="B195" s="104"/>
      <c r="C195" s="104"/>
      <c r="D195" s="104"/>
      <c r="E195" s="104"/>
      <c r="F195" s="104" t="s">
        <v>3686</v>
      </c>
      <c r="G195" s="104"/>
      <c r="H195" s="104" t="s">
        <v>3687</v>
      </c>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row>
    <row r="196" spans="1:112" x14ac:dyDescent="0.3">
      <c r="A196" s="104"/>
      <c r="B196" s="104"/>
      <c r="C196" s="104"/>
      <c r="D196" s="104"/>
      <c r="E196" s="104"/>
      <c r="F196" s="104" t="s">
        <v>3688</v>
      </c>
      <c r="G196" s="104"/>
      <c r="H196" s="104" t="s">
        <v>3689</v>
      </c>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row>
    <row r="197" spans="1:112" x14ac:dyDescent="0.3">
      <c r="A197" s="104"/>
      <c r="B197" s="104"/>
      <c r="C197" s="104"/>
      <c r="D197" s="104"/>
      <c r="E197" s="104"/>
      <c r="F197" s="104" t="s">
        <v>3690</v>
      </c>
      <c r="G197" s="104"/>
      <c r="H197" s="104" t="s">
        <v>3691</v>
      </c>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row>
    <row r="198" spans="1:112" x14ac:dyDescent="0.3">
      <c r="A198" s="104"/>
      <c r="B198" s="104"/>
      <c r="C198" s="104"/>
      <c r="D198" s="104"/>
      <c r="E198" s="104"/>
      <c r="F198" s="104" t="s">
        <v>3692</v>
      </c>
      <c r="G198" s="104"/>
      <c r="H198" s="104" t="s">
        <v>3693</v>
      </c>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row>
    <row r="199" spans="1:112" x14ac:dyDescent="0.3">
      <c r="A199" s="104"/>
      <c r="B199" s="104"/>
      <c r="C199" s="104"/>
      <c r="D199" s="104"/>
      <c r="E199" s="104"/>
      <c r="F199" s="104" t="s">
        <v>3694</v>
      </c>
      <c r="G199" s="104"/>
      <c r="H199" s="104" t="s">
        <v>3695</v>
      </c>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row>
    <row r="200" spans="1:112" x14ac:dyDescent="0.3">
      <c r="A200" s="104"/>
      <c r="B200" s="104"/>
      <c r="C200" s="104"/>
      <c r="D200" s="104"/>
      <c r="E200" s="104"/>
      <c r="F200" s="104" t="s">
        <v>3696</v>
      </c>
      <c r="G200" s="104"/>
      <c r="H200" s="104" t="s">
        <v>3697</v>
      </c>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row>
    <row r="201" spans="1:112" x14ac:dyDescent="0.3">
      <c r="A201" s="104"/>
      <c r="B201" s="104"/>
      <c r="C201" s="104"/>
      <c r="D201" s="104"/>
      <c r="E201" s="104"/>
      <c r="F201" s="104" t="s">
        <v>3698</v>
      </c>
      <c r="G201" s="104"/>
      <c r="H201" s="104" t="s">
        <v>3699</v>
      </c>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row>
    <row r="202" spans="1:112" x14ac:dyDescent="0.3">
      <c r="A202" s="104"/>
      <c r="B202" s="104"/>
      <c r="C202" s="104"/>
      <c r="D202" s="104"/>
      <c r="E202" s="104"/>
      <c r="F202" s="104" t="s">
        <v>3700</v>
      </c>
      <c r="G202" s="104"/>
      <c r="H202" s="104" t="s">
        <v>3701</v>
      </c>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row>
    <row r="203" spans="1:112" x14ac:dyDescent="0.3">
      <c r="A203" s="104"/>
      <c r="B203" s="104"/>
      <c r="C203" s="104"/>
      <c r="D203" s="104"/>
      <c r="E203" s="104"/>
      <c r="F203" s="104" t="s">
        <v>3702</v>
      </c>
      <c r="G203" s="104"/>
      <c r="H203" s="104" t="s">
        <v>3703</v>
      </c>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row>
    <row r="204" spans="1:112" x14ac:dyDescent="0.3">
      <c r="A204" s="104"/>
      <c r="B204" s="104"/>
      <c r="C204" s="104"/>
      <c r="D204" s="104"/>
      <c r="E204" s="104"/>
      <c r="F204" s="104" t="s">
        <v>3704</v>
      </c>
      <c r="G204" s="104"/>
      <c r="H204" s="104" t="s">
        <v>3705</v>
      </c>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row>
    <row r="205" spans="1:112" x14ac:dyDescent="0.3">
      <c r="A205" s="104"/>
      <c r="B205" s="104"/>
      <c r="C205" s="104"/>
      <c r="D205" s="104"/>
      <c r="E205" s="104"/>
      <c r="F205" s="104" t="s">
        <v>3706</v>
      </c>
      <c r="G205" s="104"/>
      <c r="H205" s="104" t="s">
        <v>3707</v>
      </c>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row>
    <row r="206" spans="1:112" x14ac:dyDescent="0.3">
      <c r="A206" s="104"/>
      <c r="B206" s="104"/>
      <c r="C206" s="104"/>
      <c r="D206" s="104"/>
      <c r="E206" s="104"/>
      <c r="F206" s="104" t="s">
        <v>3708</v>
      </c>
      <c r="G206" s="104"/>
      <c r="H206" s="104" t="s">
        <v>3709</v>
      </c>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row>
    <row r="207" spans="1:112" x14ac:dyDescent="0.3">
      <c r="A207" s="104"/>
      <c r="B207" s="104"/>
      <c r="C207" s="104"/>
      <c r="D207" s="104"/>
      <c r="E207" s="104"/>
      <c r="F207" s="104" t="s">
        <v>3710</v>
      </c>
      <c r="G207" s="104"/>
      <c r="H207" s="104" t="s">
        <v>3711</v>
      </c>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row>
    <row r="208" spans="1:112" x14ac:dyDescent="0.3">
      <c r="A208" s="104"/>
      <c r="B208" s="104"/>
      <c r="C208" s="104"/>
      <c r="D208" s="104"/>
      <c r="E208" s="104"/>
      <c r="F208" s="104" t="s">
        <v>3712</v>
      </c>
      <c r="G208" s="104"/>
      <c r="H208" s="104" t="s">
        <v>3713</v>
      </c>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row>
    <row r="209" spans="1:112" x14ac:dyDescent="0.3">
      <c r="A209" s="104"/>
      <c r="B209" s="104"/>
      <c r="C209" s="104"/>
      <c r="D209" s="104"/>
      <c r="E209" s="104"/>
      <c r="F209" s="104" t="s">
        <v>3714</v>
      </c>
      <c r="G209" s="104"/>
      <c r="H209" s="104" t="s">
        <v>3715</v>
      </c>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row>
    <row r="210" spans="1:112" x14ac:dyDescent="0.3">
      <c r="A210" s="104"/>
      <c r="B210" s="104"/>
      <c r="C210" s="104"/>
      <c r="D210" s="104"/>
      <c r="E210" s="104"/>
      <c r="F210" s="104" t="s">
        <v>3716</v>
      </c>
      <c r="G210" s="104"/>
      <c r="H210" s="104" t="s">
        <v>3717</v>
      </c>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row>
    <row r="211" spans="1:112" x14ac:dyDescent="0.3">
      <c r="A211" s="104"/>
      <c r="B211" s="104"/>
      <c r="C211" s="104"/>
      <c r="D211" s="104"/>
      <c r="E211" s="104"/>
      <c r="F211" s="104" t="s">
        <v>3718</v>
      </c>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row>
    <row r="212" spans="1:112" x14ac:dyDescent="0.3">
      <c r="A212" s="104"/>
      <c r="B212" s="104"/>
      <c r="C212" s="104"/>
      <c r="D212" s="104"/>
      <c r="E212" s="104"/>
      <c r="F212" s="104" t="s">
        <v>3719</v>
      </c>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row>
    <row r="213" spans="1:112" x14ac:dyDescent="0.3">
      <c r="A213" s="104"/>
      <c r="B213" s="104"/>
      <c r="C213" s="104"/>
      <c r="D213" s="104"/>
      <c r="E213" s="104"/>
      <c r="F213" s="104" t="s">
        <v>3720</v>
      </c>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row>
    <row r="214" spans="1:112" x14ac:dyDescent="0.3">
      <c r="A214" s="104"/>
      <c r="B214" s="104"/>
      <c r="C214" s="104"/>
      <c r="D214" s="104"/>
      <c r="E214" s="104"/>
      <c r="F214" s="104" t="s">
        <v>3721</v>
      </c>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row>
    <row r="215" spans="1:112" x14ac:dyDescent="0.3">
      <c r="A215" s="104"/>
      <c r="B215" s="104"/>
      <c r="C215" s="104"/>
      <c r="D215" s="104"/>
      <c r="E215" s="104"/>
      <c r="F215" s="104" t="s">
        <v>3722</v>
      </c>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row>
    <row r="216" spans="1:112" x14ac:dyDescent="0.3">
      <c r="A216" s="104"/>
      <c r="B216" s="104"/>
      <c r="C216" s="104"/>
      <c r="D216" s="104"/>
      <c r="E216" s="104"/>
      <c r="F216" s="104" t="s">
        <v>3723</v>
      </c>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row>
    <row r="217" spans="1:112" x14ac:dyDescent="0.3">
      <c r="A217" s="104"/>
      <c r="B217" s="104"/>
      <c r="C217" s="104"/>
      <c r="D217" s="104"/>
      <c r="E217" s="104"/>
      <c r="F217" s="104" t="s">
        <v>3724</v>
      </c>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row>
    <row r="218" spans="1:112" x14ac:dyDescent="0.3">
      <c r="A218" s="104"/>
      <c r="B218" s="104"/>
      <c r="C218" s="104"/>
      <c r="D218" s="104"/>
      <c r="E218" s="104"/>
      <c r="F218" s="104" t="s">
        <v>3725</v>
      </c>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row>
    <row r="219" spans="1:112" x14ac:dyDescent="0.3">
      <c r="A219" s="104"/>
      <c r="B219" s="104"/>
      <c r="C219" s="104"/>
      <c r="D219" s="104"/>
      <c r="E219" s="104"/>
      <c r="F219" s="104" t="s">
        <v>3726</v>
      </c>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row>
    <row r="220" spans="1:112" x14ac:dyDescent="0.3">
      <c r="A220" s="104"/>
      <c r="B220" s="104"/>
      <c r="C220" s="104"/>
      <c r="D220" s="104"/>
      <c r="E220" s="104"/>
      <c r="F220" s="104" t="s">
        <v>3727</v>
      </c>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row>
    <row r="221" spans="1:112" x14ac:dyDescent="0.3">
      <c r="A221" s="104"/>
      <c r="B221" s="104"/>
      <c r="C221" s="104"/>
      <c r="D221" s="104"/>
      <c r="E221" s="104"/>
      <c r="F221" s="104" t="s">
        <v>3728</v>
      </c>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row>
    <row r="222" spans="1:112" x14ac:dyDescent="0.3">
      <c r="A222" s="104"/>
      <c r="B222" s="104"/>
      <c r="C222" s="104"/>
      <c r="D222" s="104"/>
      <c r="E222" s="104"/>
      <c r="F222" s="104" t="s">
        <v>3729</v>
      </c>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row>
    <row r="223" spans="1:112" x14ac:dyDescent="0.3">
      <c r="A223" s="104"/>
      <c r="B223" s="104"/>
      <c r="C223" s="104"/>
      <c r="D223" s="104"/>
      <c r="E223" s="104"/>
      <c r="F223" s="104" t="s">
        <v>3730</v>
      </c>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row>
    <row r="224" spans="1:112" x14ac:dyDescent="0.3">
      <c r="A224" s="104"/>
      <c r="B224" s="104"/>
      <c r="C224" s="104"/>
      <c r="D224" s="104"/>
      <c r="E224" s="104"/>
      <c r="F224" s="104" t="s">
        <v>3731</v>
      </c>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row>
    <row r="225" spans="1:112" x14ac:dyDescent="0.3">
      <c r="A225" s="104"/>
      <c r="B225" s="104"/>
      <c r="C225" s="104"/>
      <c r="D225" s="104"/>
      <c r="E225" s="104"/>
      <c r="F225" s="104" t="s">
        <v>3732</v>
      </c>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row>
    <row r="226" spans="1:112" x14ac:dyDescent="0.3">
      <c r="A226" s="104"/>
      <c r="B226" s="104"/>
      <c r="C226" s="104"/>
      <c r="D226" s="104"/>
      <c r="E226" s="104"/>
      <c r="F226" s="104" t="s">
        <v>3733</v>
      </c>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row>
    <row r="227" spans="1:112" x14ac:dyDescent="0.3">
      <c r="A227" s="104"/>
      <c r="B227" s="104"/>
      <c r="C227" s="104"/>
      <c r="D227" s="104"/>
      <c r="E227" s="104"/>
      <c r="F227" s="104" t="s">
        <v>3734</v>
      </c>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row>
    <row r="228" spans="1:112" x14ac:dyDescent="0.3">
      <c r="A228" s="104"/>
      <c r="B228" s="104"/>
      <c r="C228" s="104"/>
      <c r="D228" s="104"/>
      <c r="E228" s="104"/>
      <c r="F228" s="104" t="s">
        <v>3735</v>
      </c>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row>
    <row r="229" spans="1:112" x14ac:dyDescent="0.3">
      <c r="A229" s="104"/>
      <c r="B229" s="104"/>
      <c r="C229" s="104"/>
      <c r="D229" s="104"/>
      <c r="E229" s="104"/>
      <c r="F229" s="104" t="s">
        <v>3736</v>
      </c>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row>
    <row r="230" spans="1:112" x14ac:dyDescent="0.3">
      <c r="A230" s="104"/>
      <c r="B230" s="104"/>
      <c r="C230" s="104"/>
      <c r="D230" s="104"/>
      <c r="E230" s="104"/>
      <c r="F230" s="104" t="s">
        <v>3737</v>
      </c>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row>
    <row r="231" spans="1:112" x14ac:dyDescent="0.3">
      <c r="A231" s="104"/>
      <c r="B231" s="104"/>
      <c r="C231" s="104"/>
      <c r="D231" s="104"/>
      <c r="E231" s="104"/>
      <c r="F231" s="104" t="s">
        <v>3738</v>
      </c>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row>
    <row r="232" spans="1:112" x14ac:dyDescent="0.3">
      <c r="A232" s="104"/>
      <c r="B232" s="104"/>
      <c r="C232" s="104"/>
      <c r="D232" s="104"/>
      <c r="E232" s="104"/>
      <c r="F232" s="104" t="s">
        <v>3739</v>
      </c>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row>
    <row r="233" spans="1:112" x14ac:dyDescent="0.3">
      <c r="A233" s="104"/>
      <c r="B233" s="104"/>
      <c r="C233" s="104"/>
      <c r="D233" s="104"/>
      <c r="E233" s="104"/>
      <c r="F233" s="104" t="s">
        <v>3740</v>
      </c>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row>
    <row r="234" spans="1:112" x14ac:dyDescent="0.3">
      <c r="A234" s="104"/>
      <c r="B234" s="104"/>
      <c r="C234" s="104"/>
      <c r="D234" s="104"/>
      <c r="E234" s="104"/>
      <c r="F234" s="104" t="s">
        <v>3741</v>
      </c>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row>
    <row r="235" spans="1:112" x14ac:dyDescent="0.3">
      <c r="A235" s="104"/>
      <c r="B235" s="104"/>
      <c r="C235" s="104"/>
      <c r="D235" s="104"/>
      <c r="E235" s="104"/>
      <c r="F235" s="104" t="s">
        <v>4543</v>
      </c>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row>
    <row r="236" spans="1:112" x14ac:dyDescent="0.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row>
    <row r="237" spans="1:112" x14ac:dyDescent="0.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row>
    <row r="238" spans="1:112" x14ac:dyDescent="0.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row>
    <row r="239" spans="1:112" x14ac:dyDescent="0.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row>
    <row r="240" spans="1:112" x14ac:dyDescent="0.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row>
    <row r="241" spans="1:112" x14ac:dyDescent="0.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row>
    <row r="242" spans="1:112" x14ac:dyDescent="0.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row>
    <row r="243" spans="1:112" x14ac:dyDescent="0.3">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c r="DC243" s="45"/>
      <c r="DD243" s="45"/>
      <c r="DE243" s="45"/>
      <c r="DF243" s="45"/>
      <c r="DG243" s="45"/>
      <c r="DH243" s="45"/>
    </row>
    <row r="244" spans="1:112" x14ac:dyDescent="0.3">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row>
    <row r="245" spans="1:112" x14ac:dyDescent="0.3">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c r="DC245" s="45"/>
      <c r="DD245" s="45"/>
      <c r="DE245" s="45"/>
      <c r="DF245" s="45"/>
      <c r="DG245" s="45"/>
      <c r="DH245" s="45"/>
    </row>
    <row r="246" spans="1:112" x14ac:dyDescent="0.3">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c r="CW246" s="45"/>
      <c r="CX246" s="45"/>
      <c r="CY246" s="45"/>
      <c r="CZ246" s="45"/>
      <c r="DA246" s="45"/>
      <c r="DB246" s="45"/>
      <c r="DC246" s="45"/>
      <c r="DD246" s="45"/>
      <c r="DE246" s="45"/>
      <c r="DF246" s="45"/>
      <c r="DG246" s="45"/>
      <c r="DH246" s="45"/>
    </row>
    <row r="247" spans="1:112" x14ac:dyDescent="0.3">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c r="DC247" s="45"/>
      <c r="DD247" s="45"/>
      <c r="DE247" s="45"/>
      <c r="DF247" s="45"/>
      <c r="DG247" s="45"/>
      <c r="DH247" s="45"/>
    </row>
    <row r="248" spans="1:112" x14ac:dyDescent="0.3">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c r="DC248" s="45"/>
      <c r="DD248" s="45"/>
      <c r="DE248" s="45"/>
      <c r="DF248" s="45"/>
      <c r="DG248" s="45"/>
      <c r="DH248" s="45"/>
    </row>
    <row r="249" spans="1:112" x14ac:dyDescent="0.3">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c r="DC249" s="45"/>
      <c r="DD249" s="45"/>
      <c r="DE249" s="45"/>
      <c r="DF249" s="45"/>
      <c r="DG249" s="45"/>
      <c r="DH249" s="45"/>
    </row>
    <row r="250" spans="1:112" x14ac:dyDescent="0.3">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c r="DC250" s="45"/>
      <c r="DD250" s="45"/>
      <c r="DE250" s="45"/>
      <c r="DF250" s="45"/>
      <c r="DG250" s="45"/>
      <c r="DH250" s="45"/>
    </row>
    <row r="251" spans="1:112" x14ac:dyDescent="0.3">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c r="DC251" s="45"/>
      <c r="DD251" s="45"/>
      <c r="DE251" s="45"/>
      <c r="DF251" s="45"/>
      <c r="DG251" s="45"/>
      <c r="DH251" s="45"/>
    </row>
    <row r="252" spans="1:112" x14ac:dyDescent="0.3">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c r="DC252" s="45"/>
      <c r="DD252" s="45"/>
      <c r="DE252" s="45"/>
      <c r="DF252" s="45"/>
      <c r="DG252" s="45"/>
      <c r="DH252" s="45"/>
    </row>
    <row r="253" spans="1:112" x14ac:dyDescent="0.3">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c r="DC253" s="45"/>
      <c r="DD253" s="45"/>
      <c r="DE253" s="45"/>
      <c r="DF253" s="45"/>
      <c r="DG253" s="45"/>
      <c r="DH253" s="45"/>
    </row>
    <row r="254" spans="1:112" x14ac:dyDescent="0.3">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c r="DC254" s="45"/>
      <c r="DD254" s="45"/>
      <c r="DE254" s="45"/>
      <c r="DF254" s="45"/>
      <c r="DG254" s="45"/>
      <c r="DH254" s="45"/>
    </row>
    <row r="255" spans="1:112" x14ac:dyDescent="0.3">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c r="DC255" s="45"/>
      <c r="DD255" s="45"/>
      <c r="DE255" s="45"/>
      <c r="DF255" s="45"/>
      <c r="DG255" s="45"/>
      <c r="DH255" s="45"/>
    </row>
    <row r="256" spans="1:112" x14ac:dyDescent="0.3">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c r="DC256" s="45"/>
      <c r="DD256" s="45"/>
      <c r="DE256" s="45"/>
      <c r="DF256" s="45"/>
      <c r="DG256" s="45"/>
      <c r="DH256" s="45"/>
    </row>
    <row r="257" spans="1:112" x14ac:dyDescent="0.3">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c r="DC257" s="45"/>
      <c r="DD257" s="45"/>
      <c r="DE257" s="45"/>
      <c r="DF257" s="45"/>
      <c r="DG257" s="45"/>
      <c r="DH257" s="45"/>
    </row>
    <row r="258" spans="1:112" x14ac:dyDescent="0.3">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c r="DC258" s="45"/>
      <c r="DD258" s="45"/>
      <c r="DE258" s="45"/>
      <c r="DF258" s="45"/>
      <c r="DG258" s="45"/>
      <c r="DH258" s="45"/>
    </row>
    <row r="259" spans="1:112" x14ac:dyDescent="0.3">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c r="DC259" s="45"/>
      <c r="DD259" s="45"/>
      <c r="DE259" s="45"/>
      <c r="DF259" s="45"/>
      <c r="DG259" s="45"/>
      <c r="DH259" s="45"/>
    </row>
    <row r="260" spans="1:112" x14ac:dyDescent="0.3">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45"/>
      <c r="DG260" s="45"/>
      <c r="DH260" s="45"/>
    </row>
    <row r="261" spans="1:112" x14ac:dyDescent="0.3">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c r="DC261" s="45"/>
      <c r="DD261" s="45"/>
      <c r="DE261" s="45"/>
      <c r="DF261" s="45"/>
      <c r="DG261" s="45"/>
      <c r="DH261" s="45"/>
    </row>
    <row r="262" spans="1:112" x14ac:dyDescent="0.3">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c r="DC262" s="45"/>
      <c r="DD262" s="45"/>
      <c r="DE262" s="45"/>
      <c r="DF262" s="45"/>
      <c r="DG262" s="45"/>
      <c r="DH262" s="45"/>
    </row>
    <row r="263" spans="1:112" x14ac:dyDescent="0.3">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c r="DC263" s="45"/>
      <c r="DD263" s="45"/>
      <c r="DE263" s="45"/>
      <c r="DF263" s="45"/>
      <c r="DG263" s="45"/>
      <c r="DH263" s="45"/>
    </row>
    <row r="264" spans="1:112" x14ac:dyDescent="0.3">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c r="DC264" s="45"/>
      <c r="DD264" s="45"/>
      <c r="DE264" s="45"/>
      <c r="DF264" s="45"/>
      <c r="DG264" s="45"/>
      <c r="DH264" s="45"/>
    </row>
    <row r="265" spans="1:112" x14ac:dyDescent="0.3">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45"/>
      <c r="DG265" s="45"/>
      <c r="DH265" s="45"/>
    </row>
    <row r="266" spans="1:112" x14ac:dyDescent="0.3">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c r="DC266" s="45"/>
      <c r="DD266" s="45"/>
      <c r="DE266" s="45"/>
      <c r="DF266" s="45"/>
      <c r="DG266" s="45"/>
      <c r="DH266" s="45"/>
    </row>
    <row r="267" spans="1:112" x14ac:dyDescent="0.3">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c r="DC267" s="45"/>
      <c r="DD267" s="45"/>
      <c r="DE267" s="45"/>
      <c r="DF267" s="45"/>
      <c r="DG267" s="45"/>
      <c r="DH267" s="45"/>
    </row>
    <row r="268" spans="1:112" x14ac:dyDescent="0.3">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c r="DC268" s="45"/>
      <c r="DD268" s="45"/>
      <c r="DE268" s="45"/>
      <c r="DF268" s="45"/>
      <c r="DG268" s="45"/>
      <c r="DH268" s="45"/>
    </row>
    <row r="269" spans="1:112" x14ac:dyDescent="0.3">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c r="DC269" s="45"/>
      <c r="DD269" s="45"/>
      <c r="DE269" s="45"/>
      <c r="DF269" s="45"/>
      <c r="DG269" s="45"/>
      <c r="DH269" s="45"/>
    </row>
    <row r="270" spans="1:112" x14ac:dyDescent="0.3">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c r="DC270" s="45"/>
      <c r="DD270" s="45"/>
      <c r="DE270" s="45"/>
      <c r="DF270" s="45"/>
      <c r="DG270" s="45"/>
      <c r="DH270" s="45"/>
    </row>
    <row r="271" spans="1:112" x14ac:dyDescent="0.3">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row>
    <row r="272" spans="1:112" x14ac:dyDescent="0.3">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row>
    <row r="273" spans="1:112" x14ac:dyDescent="0.3">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row>
    <row r="274" spans="1:112" x14ac:dyDescent="0.3">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c r="DC274" s="45"/>
      <c r="DD274" s="45"/>
      <c r="DE274" s="45"/>
      <c r="DF274" s="45"/>
      <c r="DG274" s="45"/>
      <c r="DH274" s="45"/>
    </row>
    <row r="275" spans="1:112" x14ac:dyDescent="0.3">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c r="DC275" s="45"/>
      <c r="DD275" s="45"/>
      <c r="DE275" s="45"/>
      <c r="DF275" s="45"/>
      <c r="DG275" s="45"/>
      <c r="DH275" s="45"/>
    </row>
    <row r="276" spans="1:112" x14ac:dyDescent="0.3">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row>
    <row r="277" spans="1:112" x14ac:dyDescent="0.3">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c r="DC277" s="45"/>
      <c r="DD277" s="45"/>
      <c r="DE277" s="45"/>
      <c r="DF277" s="45"/>
      <c r="DG277" s="45"/>
      <c r="DH277" s="45"/>
    </row>
    <row r="278" spans="1:112" x14ac:dyDescent="0.3">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c r="DC278" s="45"/>
      <c r="DD278" s="45"/>
      <c r="DE278" s="45"/>
      <c r="DF278" s="45"/>
      <c r="DG278" s="45"/>
      <c r="DH278" s="45"/>
    </row>
    <row r="279" spans="1:112" x14ac:dyDescent="0.3">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c r="DC279" s="45"/>
      <c r="DD279" s="45"/>
      <c r="DE279" s="45"/>
      <c r="DF279" s="45"/>
      <c r="DG279" s="45"/>
      <c r="DH279" s="45"/>
    </row>
    <row r="280" spans="1:112" x14ac:dyDescent="0.3">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row>
    <row r="281" spans="1:112" x14ac:dyDescent="0.3">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row>
    <row r="282" spans="1:112" x14ac:dyDescent="0.3">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row>
    <row r="283" spans="1:112" x14ac:dyDescent="0.3">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row>
    <row r="284" spans="1:112" x14ac:dyDescent="0.3">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row>
    <row r="285" spans="1:112" x14ac:dyDescent="0.3">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row>
    <row r="286" spans="1:112" x14ac:dyDescent="0.3">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row>
    <row r="287" spans="1:112" x14ac:dyDescent="0.3">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I287" s="45"/>
      <c r="CJ287" s="45"/>
      <c r="CK287" s="45"/>
      <c r="CL287" s="45"/>
      <c r="CM287" s="45"/>
      <c r="CN287" s="45"/>
      <c r="CO287" s="45"/>
      <c r="CP287" s="45"/>
      <c r="CQ287" s="45"/>
      <c r="CR287" s="45"/>
      <c r="CS287" s="45"/>
      <c r="CT287" s="45"/>
      <c r="CU287" s="45"/>
      <c r="CV287" s="45"/>
      <c r="CW287" s="45"/>
      <c r="CX287" s="45"/>
      <c r="CY287" s="45"/>
      <c r="CZ287" s="45"/>
      <c r="DA287" s="45"/>
      <c r="DB287" s="45"/>
      <c r="DC287" s="45"/>
      <c r="DD287" s="45"/>
      <c r="DE287" s="45"/>
      <c r="DF287" s="45"/>
      <c r="DG287" s="45"/>
      <c r="DH287" s="45"/>
    </row>
    <row r="288" spans="1:112" x14ac:dyDescent="0.3">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row>
    <row r="289" spans="1:112" x14ac:dyDescent="0.3">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row>
    <row r="290" spans="1:112" x14ac:dyDescent="0.3">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c r="DC290" s="45"/>
      <c r="DD290" s="45"/>
      <c r="DE290" s="45"/>
      <c r="DF290" s="45"/>
      <c r="DG290" s="45"/>
      <c r="DH290" s="45"/>
    </row>
    <row r="291" spans="1:112" x14ac:dyDescent="0.3">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c r="DC291" s="45"/>
      <c r="DD291" s="45"/>
      <c r="DE291" s="45"/>
      <c r="DF291" s="45"/>
      <c r="DG291" s="45"/>
      <c r="DH291" s="45"/>
    </row>
    <row r="292" spans="1:112" x14ac:dyDescent="0.3">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row>
  </sheetData>
  <sheetProtection password="CA05"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B38"/>
  <sheetViews>
    <sheetView workbookViewId="0">
      <selection activeCell="I13" sqref="I13"/>
    </sheetView>
  </sheetViews>
  <sheetFormatPr defaultRowHeight="14.4" x14ac:dyDescent="0.3"/>
  <cols>
    <col min="1" max="1" width="37.5546875" customWidth="1"/>
    <col min="2" max="2" width="29.109375" customWidth="1"/>
    <col min="3" max="4" width="17.33203125" customWidth="1"/>
    <col min="5" max="5" width="17" bestFit="1" customWidth="1"/>
    <col min="6" max="6" width="13.5546875" bestFit="1" customWidth="1"/>
    <col min="7" max="7" width="25.6640625" bestFit="1" customWidth="1"/>
    <col min="8" max="8" width="23.88671875" bestFit="1" customWidth="1"/>
    <col min="9" max="9" width="11.88671875" bestFit="1" customWidth="1"/>
    <col min="10" max="10" width="10.6640625" bestFit="1" customWidth="1"/>
    <col min="11" max="11" width="11.44140625" bestFit="1" customWidth="1"/>
    <col min="12" max="12" width="13.5546875" bestFit="1" customWidth="1"/>
    <col min="13" max="13" width="17.6640625" bestFit="1" customWidth="1"/>
    <col min="14" max="14" width="15.5546875" bestFit="1" customWidth="1"/>
    <col min="15" max="16" width="13.5546875" bestFit="1" customWidth="1"/>
    <col min="17" max="17" width="28.5546875" customWidth="1"/>
    <col min="18" max="18" width="22.88671875" customWidth="1"/>
    <col min="19" max="19" width="18.6640625" bestFit="1" customWidth="1"/>
    <col min="20" max="54" width="18" customWidth="1"/>
  </cols>
  <sheetData>
    <row r="1" spans="1:54" x14ac:dyDescent="0.3">
      <c r="A1" s="3" t="s">
        <v>3984</v>
      </c>
    </row>
    <row r="2" spans="1:54" x14ac:dyDescent="0.3">
      <c r="A2" s="9" t="s">
        <v>3755</v>
      </c>
      <c r="B2" s="9" t="str">
        <f>IF(ICR_ID="","",ICR_ID)</f>
        <v/>
      </c>
    </row>
    <row r="3" spans="1:54" x14ac:dyDescent="0.3">
      <c r="A3" s="9" t="s">
        <v>4335</v>
      </c>
      <c r="B3" s="10" t="str">
        <f>IF(Fac_Type="","",Fac_Type)</f>
        <v/>
      </c>
    </row>
    <row r="6" spans="1:54" x14ac:dyDescent="0.3">
      <c r="A6" s="3" t="s">
        <v>4328</v>
      </c>
    </row>
    <row r="7" spans="1:54" ht="63" customHeight="1" x14ac:dyDescent="0.3">
      <c r="A7" s="34" t="s">
        <v>173</v>
      </c>
      <c r="B7" s="34" t="s">
        <v>4321</v>
      </c>
      <c r="C7" s="35" t="s">
        <v>4327</v>
      </c>
      <c r="D7" s="35" t="s">
        <v>4131</v>
      </c>
      <c r="E7" s="35" t="s">
        <v>3767</v>
      </c>
      <c r="F7" s="35" t="s">
        <v>3766</v>
      </c>
      <c r="G7" s="35" t="s">
        <v>3768</v>
      </c>
      <c r="H7" s="35" t="s">
        <v>4159</v>
      </c>
      <c r="I7" s="35" t="s">
        <v>272</v>
      </c>
      <c r="J7" s="35" t="s">
        <v>273</v>
      </c>
      <c r="K7" s="35" t="s">
        <v>274</v>
      </c>
      <c r="L7" s="35" t="s">
        <v>275</v>
      </c>
      <c r="M7" s="35" t="s">
        <v>276</v>
      </c>
      <c r="N7" s="35" t="s">
        <v>236</v>
      </c>
      <c r="O7" s="35" t="s">
        <v>237</v>
      </c>
      <c r="P7" s="35" t="s">
        <v>238</v>
      </c>
      <c r="Q7" s="35" t="s">
        <v>228</v>
      </c>
      <c r="R7" s="35" t="s">
        <v>232</v>
      </c>
      <c r="S7" s="35" t="s">
        <v>4329</v>
      </c>
      <c r="T7" s="11" t="s">
        <v>4297</v>
      </c>
      <c r="U7" s="35" t="s">
        <v>4291</v>
      </c>
      <c r="V7" s="35" t="s">
        <v>4292</v>
      </c>
      <c r="W7" s="35" t="s">
        <v>4293</v>
      </c>
      <c r="X7" s="35" t="s">
        <v>4298</v>
      </c>
      <c r="Y7" s="35" t="s">
        <v>4305</v>
      </c>
      <c r="Z7" s="35" t="s">
        <v>4296</v>
      </c>
      <c r="AA7" s="35" t="s">
        <v>4306</v>
      </c>
      <c r="AB7" s="35" t="s">
        <v>4299</v>
      </c>
      <c r="AC7" s="35" t="s">
        <v>4307</v>
      </c>
      <c r="AD7" s="35" t="s">
        <v>4300</v>
      </c>
      <c r="AE7" s="35" t="s">
        <v>4301</v>
      </c>
      <c r="AF7" s="35" t="s">
        <v>4308</v>
      </c>
      <c r="AG7" s="35" t="s">
        <v>4309</v>
      </c>
      <c r="AH7" s="35" t="s">
        <v>4288</v>
      </c>
      <c r="AI7" s="35" t="s">
        <v>4294</v>
      </c>
      <c r="AJ7" s="35" t="s">
        <v>4295</v>
      </c>
      <c r="AK7" s="35" t="s">
        <v>4320</v>
      </c>
      <c r="AL7" s="35" t="s">
        <v>4317</v>
      </c>
      <c r="AM7" s="35" t="s">
        <v>4318</v>
      </c>
      <c r="AN7" s="35" t="s">
        <v>4319</v>
      </c>
      <c r="AO7" s="35" t="s">
        <v>4310</v>
      </c>
      <c r="AP7" s="35" t="s">
        <v>4311</v>
      </c>
      <c r="AQ7" s="35" t="s">
        <v>4312</v>
      </c>
      <c r="AR7" s="35" t="s">
        <v>4313</v>
      </c>
      <c r="AS7" s="35" t="s">
        <v>4295</v>
      </c>
      <c r="AT7" s="35" t="s">
        <v>4314</v>
      </c>
      <c r="AU7" s="35" t="s">
        <v>4315</v>
      </c>
      <c r="AV7" s="35" t="s">
        <v>4316</v>
      </c>
      <c r="AW7" s="35" t="s">
        <v>4333</v>
      </c>
      <c r="AX7" s="35" t="s">
        <v>4334</v>
      </c>
      <c r="AY7" s="35" t="s">
        <v>4336</v>
      </c>
      <c r="AZ7" s="35" t="s">
        <v>4337</v>
      </c>
      <c r="BA7" s="35" t="s">
        <v>4338</v>
      </c>
      <c r="BB7" s="35" t="s">
        <v>4339</v>
      </c>
    </row>
    <row r="8" spans="1:54" x14ac:dyDescent="0.3">
      <c r="A8" s="37"/>
      <c r="B8" s="37" t="s">
        <v>4326</v>
      </c>
      <c r="C8" s="37"/>
      <c r="D8" s="38"/>
      <c r="E8" s="19"/>
      <c r="F8" s="19"/>
      <c r="G8" s="19"/>
      <c r="H8" s="19"/>
      <c r="I8" s="19"/>
      <c r="J8" s="19"/>
      <c r="K8" s="19"/>
      <c r="L8" s="19"/>
      <c r="M8" s="20"/>
      <c r="N8" s="36"/>
      <c r="O8" s="36"/>
      <c r="P8" s="36"/>
      <c r="Q8" s="36"/>
      <c r="R8" s="36"/>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row>
    <row r="9" spans="1:54" x14ac:dyDescent="0.3">
      <c r="A9" s="37"/>
      <c r="B9" s="37" t="s">
        <v>3792</v>
      </c>
      <c r="C9" s="37"/>
      <c r="D9" s="37"/>
      <c r="E9" s="19"/>
      <c r="F9" s="19"/>
      <c r="G9" s="19"/>
      <c r="H9" s="19"/>
      <c r="I9" s="19"/>
      <c r="J9" s="19"/>
      <c r="K9" s="19"/>
      <c r="L9" s="19"/>
      <c r="M9" s="20"/>
      <c r="N9" s="36"/>
      <c r="O9" s="36"/>
      <c r="P9" s="36"/>
      <c r="Q9" s="36"/>
      <c r="R9" s="36"/>
      <c r="S9" s="37" t="s">
        <v>3865</v>
      </c>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row>
    <row r="10" spans="1:54" x14ac:dyDescent="0.3">
      <c r="A10" s="37"/>
      <c r="B10" s="37" t="s">
        <v>4322</v>
      </c>
      <c r="C10" s="37"/>
      <c r="D10" s="37"/>
      <c r="E10" s="19"/>
      <c r="F10" s="19"/>
      <c r="G10" s="19"/>
      <c r="H10" s="19"/>
      <c r="I10" s="19"/>
      <c r="J10" s="19"/>
      <c r="K10" s="19"/>
      <c r="L10" s="19"/>
      <c r="M10" s="20"/>
      <c r="N10" s="36"/>
      <c r="O10" s="36"/>
      <c r="P10" s="36"/>
      <c r="Q10" s="36"/>
      <c r="R10" s="36"/>
      <c r="S10" s="37" t="s">
        <v>4330</v>
      </c>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row>
    <row r="11" spans="1:54" x14ac:dyDescent="0.3">
      <c r="A11" s="37"/>
      <c r="B11" s="37" t="s">
        <v>4324</v>
      </c>
      <c r="C11" s="37"/>
      <c r="D11" s="37"/>
      <c r="E11" s="19"/>
      <c r="F11" s="19"/>
      <c r="G11" s="19"/>
      <c r="H11" s="19"/>
      <c r="I11" s="19"/>
      <c r="J11" s="19"/>
      <c r="K11" s="19"/>
      <c r="L11" s="19"/>
      <c r="M11" s="20"/>
      <c r="N11" s="36"/>
      <c r="O11" s="36"/>
      <c r="P11" s="36"/>
      <c r="Q11" s="36"/>
      <c r="R11" s="36"/>
      <c r="S11" s="37" t="s">
        <v>3865</v>
      </c>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row>
    <row r="12" spans="1:54" x14ac:dyDescent="0.3">
      <c r="A12" s="37"/>
      <c r="B12" s="37" t="s">
        <v>4325</v>
      </c>
      <c r="C12" s="37"/>
      <c r="D12" s="37"/>
      <c r="E12" s="19"/>
      <c r="F12" s="19"/>
      <c r="G12" s="19"/>
      <c r="H12" s="19"/>
      <c r="I12" s="19"/>
      <c r="J12" s="19"/>
      <c r="K12" s="19"/>
      <c r="L12" s="19"/>
      <c r="M12" s="20"/>
      <c r="N12" s="36"/>
      <c r="O12" s="36"/>
      <c r="P12" s="36"/>
      <c r="Q12" s="36"/>
      <c r="R12" s="36"/>
      <c r="S12" s="37" t="s">
        <v>4330</v>
      </c>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row>
    <row r="13" spans="1:54" ht="28.8" x14ac:dyDescent="0.3">
      <c r="A13" s="37"/>
      <c r="B13" s="37" t="s">
        <v>4332</v>
      </c>
      <c r="C13" s="37"/>
      <c r="D13" s="37"/>
      <c r="E13" s="19"/>
      <c r="F13" s="19" t="s">
        <v>224</v>
      </c>
      <c r="G13" s="19"/>
      <c r="H13" s="19"/>
      <c r="I13" s="19"/>
      <c r="J13" s="19"/>
      <c r="K13" s="19"/>
      <c r="L13" s="19"/>
      <c r="M13" s="20"/>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row>
    <row r="14" spans="1:54" x14ac:dyDescent="0.3">
      <c r="A14" s="37"/>
      <c r="B14" s="37" t="s">
        <v>4322</v>
      </c>
      <c r="C14" s="37"/>
      <c r="D14" s="37"/>
      <c r="E14" s="19"/>
      <c r="F14" s="19"/>
      <c r="G14" s="19"/>
      <c r="H14" s="19"/>
      <c r="I14" s="19"/>
      <c r="J14" s="19"/>
      <c r="K14" s="19"/>
      <c r="L14" s="19"/>
      <c r="M14" s="20"/>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row>
    <row r="15" spans="1:54" x14ac:dyDescent="0.3">
      <c r="A15" s="37"/>
      <c r="B15" s="37" t="s">
        <v>3797</v>
      </c>
      <c r="C15" s="37"/>
      <c r="D15" s="37"/>
      <c r="E15" s="19"/>
      <c r="F15" s="19"/>
      <c r="G15" s="19"/>
      <c r="H15" s="19"/>
      <c r="I15" s="19"/>
      <c r="J15" s="19"/>
      <c r="K15" s="19"/>
      <c r="L15" s="19"/>
      <c r="M15" s="20"/>
      <c r="N15" s="36"/>
      <c r="O15" s="36"/>
      <c r="P15" s="36"/>
      <c r="Q15" s="36"/>
      <c r="R15" s="36"/>
      <c r="S15" s="37" t="s">
        <v>3843</v>
      </c>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row>
    <row r="16" spans="1:54" x14ac:dyDescent="0.3">
      <c r="A16" s="37"/>
      <c r="B16" s="37" t="s">
        <v>4324</v>
      </c>
      <c r="C16" s="37"/>
      <c r="D16" s="37"/>
      <c r="E16" s="19"/>
      <c r="F16" s="19"/>
      <c r="G16" s="19"/>
      <c r="H16" s="19"/>
      <c r="I16" s="19"/>
      <c r="J16" s="19"/>
      <c r="K16" s="19"/>
      <c r="L16" s="19"/>
      <c r="M16" s="20"/>
      <c r="N16" s="36"/>
      <c r="O16" s="36"/>
      <c r="P16" s="36"/>
      <c r="Q16" s="36"/>
      <c r="R16" s="36"/>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1:54" x14ac:dyDescent="0.3">
      <c r="A17" s="37"/>
      <c r="B17" s="37"/>
      <c r="C17" s="37"/>
      <c r="D17" s="37"/>
      <c r="E17" s="19"/>
      <c r="F17" s="19"/>
      <c r="G17" s="19"/>
      <c r="H17" s="19"/>
      <c r="I17" s="19"/>
      <c r="J17" s="19"/>
      <c r="K17" s="19"/>
      <c r="L17" s="19"/>
      <c r="M17" s="20"/>
      <c r="N17" s="36"/>
      <c r="O17" s="36"/>
      <c r="P17" s="36"/>
      <c r="Q17" s="36"/>
      <c r="R17" s="36"/>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row>
    <row r="18" spans="1:54" x14ac:dyDescent="0.3">
      <c r="A18" s="37"/>
      <c r="B18" s="37"/>
      <c r="C18" s="37"/>
      <c r="D18" s="37"/>
      <c r="E18" s="19"/>
      <c r="F18" s="19"/>
      <c r="G18" s="19"/>
      <c r="H18" s="19"/>
      <c r="I18" s="19"/>
      <c r="J18" s="19"/>
      <c r="K18" s="19"/>
      <c r="L18" s="19"/>
      <c r="M18" s="20"/>
      <c r="N18" s="36"/>
      <c r="O18" s="36"/>
      <c r="P18" s="36"/>
      <c r="Q18" s="36"/>
      <c r="R18" s="36"/>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row>
    <row r="19" spans="1:54" x14ac:dyDescent="0.3">
      <c r="A19" s="37"/>
      <c r="B19" s="37"/>
      <c r="C19" s="37"/>
      <c r="D19" s="37"/>
      <c r="E19" s="19"/>
      <c r="F19" s="19"/>
      <c r="G19" s="19"/>
      <c r="H19" s="19"/>
      <c r="I19" s="19"/>
      <c r="J19" s="19"/>
      <c r="K19" s="19"/>
      <c r="L19" s="19"/>
      <c r="M19" s="20"/>
      <c r="N19" s="36"/>
      <c r="O19" s="36"/>
      <c r="P19" s="36"/>
      <c r="Q19" s="36"/>
      <c r="R19" s="36"/>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row>
    <row r="20" spans="1:54" x14ac:dyDescent="0.3">
      <c r="A20" s="37"/>
      <c r="B20" s="37"/>
      <c r="C20" s="37"/>
      <c r="D20" s="37"/>
      <c r="E20" s="19"/>
      <c r="F20" s="19"/>
      <c r="G20" s="19"/>
      <c r="H20" s="19"/>
      <c r="I20" s="19"/>
      <c r="J20" s="19"/>
      <c r="K20" s="19"/>
      <c r="L20" s="19"/>
      <c r="M20" s="20"/>
      <c r="N20" s="36"/>
      <c r="O20" s="36"/>
      <c r="P20" s="36"/>
      <c r="Q20" s="36"/>
      <c r="R20" s="36"/>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row>
    <row r="21" spans="1:54" x14ac:dyDescent="0.3">
      <c r="A21" s="37"/>
      <c r="B21" s="37"/>
      <c r="C21" s="37"/>
      <c r="D21" s="37"/>
      <c r="E21" s="19"/>
      <c r="F21" s="19"/>
      <c r="G21" s="19"/>
      <c r="H21" s="19"/>
      <c r="I21" s="19"/>
      <c r="J21" s="19"/>
      <c r="K21" s="19"/>
      <c r="L21" s="19"/>
      <c r="M21" s="20"/>
      <c r="N21" s="36"/>
      <c r="O21" s="36"/>
      <c r="P21" s="36"/>
      <c r="Q21" s="36"/>
      <c r="R21" s="36"/>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row>
    <row r="22" spans="1:54" x14ac:dyDescent="0.3">
      <c r="A22" s="37"/>
      <c r="B22" s="37"/>
      <c r="C22" s="37"/>
      <c r="D22" s="37"/>
      <c r="E22" s="19"/>
      <c r="F22" s="19"/>
      <c r="G22" s="19"/>
      <c r="H22" s="19"/>
      <c r="I22" s="19"/>
      <c r="J22" s="19"/>
      <c r="K22" s="19"/>
      <c r="L22" s="19"/>
      <c r="M22" s="20"/>
      <c r="N22" s="36"/>
      <c r="O22" s="36"/>
      <c r="P22" s="36"/>
      <c r="Q22" s="36"/>
      <c r="R22" s="36"/>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row>
    <row r="23" spans="1:54" x14ac:dyDescent="0.3">
      <c r="A23" s="37"/>
      <c r="B23" s="37"/>
      <c r="C23" s="37"/>
      <c r="D23" s="37"/>
      <c r="E23" s="19"/>
      <c r="F23" s="19"/>
      <c r="G23" s="19"/>
      <c r="H23" s="19"/>
      <c r="I23" s="19"/>
      <c r="J23" s="19"/>
      <c r="K23" s="19"/>
      <c r="L23" s="19"/>
      <c r="M23" s="20"/>
      <c r="N23" s="36"/>
      <c r="O23" s="36"/>
      <c r="P23" s="36"/>
      <c r="Q23" s="36"/>
      <c r="R23" s="36"/>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row>
    <row r="24" spans="1:54" x14ac:dyDescent="0.3">
      <c r="A24" s="37"/>
      <c r="B24" s="37"/>
      <c r="C24" s="37"/>
      <c r="D24" s="37"/>
      <c r="E24" s="19"/>
      <c r="F24" s="19"/>
      <c r="G24" s="19"/>
      <c r="H24" s="19"/>
      <c r="I24" s="19"/>
      <c r="J24" s="19"/>
      <c r="K24" s="19"/>
      <c r="L24" s="19"/>
      <c r="M24" s="20"/>
      <c r="N24" s="36"/>
      <c r="O24" s="36"/>
      <c r="P24" s="36"/>
      <c r="Q24" s="36"/>
      <c r="R24" s="36"/>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row>
    <row r="25" spans="1:54" x14ac:dyDescent="0.3">
      <c r="A25" s="37"/>
      <c r="B25" s="37"/>
      <c r="C25" s="37"/>
      <c r="D25" s="37"/>
      <c r="E25" s="19"/>
      <c r="F25" s="19"/>
      <c r="G25" s="19"/>
      <c r="H25" s="19"/>
      <c r="I25" s="19"/>
      <c r="J25" s="19"/>
      <c r="K25" s="19"/>
      <c r="L25" s="19"/>
      <c r="M25" s="20"/>
      <c r="N25" s="36"/>
      <c r="O25" s="36"/>
      <c r="P25" s="36"/>
      <c r="Q25" s="36"/>
      <c r="R25" s="36"/>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row>
    <row r="30" spans="1:54" x14ac:dyDescent="0.3">
      <c r="R30" s="2"/>
      <c r="S30" s="2"/>
    </row>
    <row r="31" spans="1:54" x14ac:dyDescent="0.3">
      <c r="R31" s="2"/>
      <c r="S31" s="2"/>
    </row>
    <row r="32" spans="1:54" x14ac:dyDescent="0.3">
      <c r="R32" s="2"/>
      <c r="S32" s="2"/>
    </row>
    <row r="33" spans="18:19" x14ac:dyDescent="0.3">
      <c r="R33" s="2"/>
      <c r="S33" s="2"/>
    </row>
    <row r="34" spans="18:19" x14ac:dyDescent="0.3">
      <c r="R34" s="2"/>
      <c r="S34" s="2"/>
    </row>
    <row r="35" spans="18:19" x14ac:dyDescent="0.3">
      <c r="R35" s="2"/>
      <c r="S35" s="2"/>
    </row>
    <row r="36" spans="18:19" x14ac:dyDescent="0.3">
      <c r="R36" s="2"/>
      <c r="S36" s="2"/>
    </row>
    <row r="37" spans="18:19" x14ac:dyDescent="0.3">
      <c r="R37" s="2"/>
      <c r="S37" s="2"/>
    </row>
    <row r="38" spans="18:19" x14ac:dyDescent="0.3">
      <c r="R38" s="2"/>
    </row>
  </sheetData>
  <conditionalFormatting sqref="N8:R25">
    <cfRule type="expression" dxfId="2" priority="6">
      <formula>NOT($B8="Compressor")</formula>
    </cfRule>
  </conditionalFormatting>
  <conditionalFormatting sqref="I8:M25">
    <cfRule type="expression" dxfId="1" priority="4">
      <formula>NOT($B8="Equipment Leaks")</formula>
    </cfRule>
  </conditionalFormatting>
  <conditionalFormatting sqref="E8:H25">
    <cfRule type="expression" dxfId="0" priority="1">
      <formula>NOT($B8="Pneumatic Device")</formula>
    </cfRule>
  </conditionalFormatting>
  <dataValidations count="17">
    <dataValidation type="decimal" operator="greaterThanOrEqual" allowBlank="1" showInputMessage="1" showErrorMessage="1" errorTitle="VOC rate (lb/hr)" error="This input value must be a numeric value greater than or equal to 0." sqref="W8:BB25">
      <formula1>0</formula1>
    </dataValidation>
    <dataValidation type="decimal" operator="greaterThanOrEqual" allowBlank="1" showInputMessage="1" showErrorMessage="1" errorTitle="Ethane rate (lb/hr)" error="This input value must be a numeric value greater than or equal to 0." sqref="V8:V25">
      <formula1>0</formula1>
    </dataValidation>
    <dataValidation type="decimal" operator="greaterThanOrEqual" allowBlank="1" showInputMessage="1" showErrorMessage="1" errorTitle="CH4 rate (lb/hr)" error="This input value must be a numeric value greater than or equal to 0." sqref="U8:U25">
      <formula1>0</formula1>
    </dataValidation>
    <dataValidation type="decimal" operator="greaterThanOrEqual" allowBlank="1" showInputMessage="1" showErrorMessage="1" errorTitle="CO2 rate (lb/hr)" error="This input value must be a numeric value greater than or equal to 0." sqref="T8:T25">
      <formula1>0</formula1>
    </dataValidation>
    <dataValidation type="list" allowBlank="1" showInputMessage="1" showErrorMessage="1" sqref="B8:B25">
      <formula1>Units</formula1>
    </dataValidation>
    <dataValidation type="list" allowBlank="1" showInputMessage="1" showErrorMessage="1" sqref="N8:R25">
      <formula1>CompOpMode</formula1>
    </dataValidation>
    <dataValidation type="list" operator="greaterThanOrEqual" allowBlank="1" showInputMessage="1" showErrorMessage="1" errorTitle="CO2 rate (lb/hr)" error="This input value must be a numeric value greater than or equal to 0." sqref="S8:S25">
      <formula1>MsmtUnits</formula1>
    </dataValidation>
    <dataValidation type="decimal" operator="greaterThanOrEqual" allowBlank="1" showInputMessage="1" showErrorMessage="1" errorTitle="Cost" error="This input value must be a numeric value greater than or equal to 0." sqref="M8:M25">
      <formula1>0</formula1>
    </dataValidation>
    <dataValidation type="list" allowBlank="1" showInputMessage="1" showErrorMessage="1" sqref="L8:L25">
      <formula1>EqLeakMethod</formula1>
    </dataValidation>
    <dataValidation type="list" allowBlank="1" showInputMessage="1" showErrorMessage="1" sqref="K8:K25">
      <formula1>EqLeakCompType</formula1>
    </dataValidation>
    <dataValidation type="list" allowBlank="1" showInputMessage="1" showErrorMessage="1" sqref="J8:J25">
      <formula1>EqLeakEqType</formula1>
    </dataValidation>
    <dataValidation type="list" allowBlank="1" showInputMessage="1" showErrorMessage="1" sqref="I8:I25">
      <formula1>EqLeakService</formula1>
    </dataValidation>
    <dataValidation type="date" allowBlank="1" showInputMessage="1" showErrorMessage="1" errorTitle="Date" error="Year must be between 2000 and 2016.  " sqref="D8">
      <formula1>36526</formula1>
      <formula2>42735</formula2>
    </dataValidation>
    <dataValidation type="whole" operator="greaterThanOrEqual" allowBlank="1" showInputMessage="1" showErrorMessage="1" errorTitle="Number of devices" error="This input must be an integer greater than or equal to 0." sqref="G8">
      <formula1>0</formula1>
    </dataValidation>
    <dataValidation type="list" allowBlank="1" showInputMessage="1" showErrorMessage="1" sqref="E8">
      <formula1>Pneum_device</formula1>
    </dataValidation>
    <dataValidation type="decimal" operator="greaterThanOrEqual" allowBlank="1" showInputMessage="1" showErrorMessage="1" errorTitle="Measurement (scf/hr)" error="This input value must be a numeric value greater than or equal to 0." sqref="H8">
      <formula1>0</formula1>
    </dataValidation>
    <dataValidation type="list" allowBlank="1" showInputMessage="1" showErrorMessage="1" sqref="F8:F25">
      <formula1>Pneum_Meas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22" ma:contentTypeDescription="Create a new document." ma:contentTypeScope="" ma:versionID="ba2b21fb1c048ad611ae0ee1904459f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c7adbefca30c0dc6b3f81231d484b503"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3D7C6-7EE4-4D51-8334-3D939776DFF0}">
  <ds:schemaRefs>
    <ds:schemaRef ds:uri="4ffa91fb-a0ff-4ac5-b2db-65c790d184a4"/>
    <ds:schemaRef ds:uri="http://schemas.microsoft.com/sharepoint/v3/fields"/>
    <ds:schemaRef ds:uri="http://purl.org/dc/dcmitype/"/>
    <ds:schemaRef ds:uri="http://purl.org/dc/terms/"/>
    <ds:schemaRef ds:uri="http://www.w3.org/XML/1998/namespace"/>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af0aaecb-2d7c-43f0-9f94-ea8013dc6a3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E51560F1-8C5A-4C94-9E22-67144125444E}">
  <ds:schemaRefs>
    <ds:schemaRef ds:uri="http://schemas.microsoft.com/sharepoint/v3/contenttype/forms"/>
  </ds:schemaRefs>
</ds:datastoreItem>
</file>

<file path=customXml/itemProps3.xml><?xml version="1.0" encoding="utf-8"?>
<ds:datastoreItem xmlns:ds="http://schemas.openxmlformats.org/officeDocument/2006/customXml" ds:itemID="{7711B929-DF4A-4382-8FC5-BDC82109F28D}">
  <ds:schemaRefs>
    <ds:schemaRef ds:uri="Microsoft.SharePoint.Taxonomy.ContentTypeSync"/>
  </ds:schemaRefs>
</ds:datastoreItem>
</file>

<file path=customXml/itemProps4.xml><?xml version="1.0" encoding="utf-8"?>
<ds:datastoreItem xmlns:ds="http://schemas.openxmlformats.org/officeDocument/2006/customXml" ds:itemID="{735F31CD-C05D-45D3-9836-E946124BF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219</vt:i4>
      </vt:variant>
    </vt:vector>
  </HeadingPairs>
  <TitlesOfParts>
    <vt:vector size="236" baseType="lpstr">
      <vt:lpstr>Intro</vt:lpstr>
      <vt:lpstr>Acronyms</vt:lpstr>
      <vt:lpstr>Definitions</vt:lpstr>
      <vt:lpstr>Facility</vt:lpstr>
      <vt:lpstr>ControlDevice</vt:lpstr>
      <vt:lpstr>ProdnWells</vt:lpstr>
      <vt:lpstr>Injection-StorageWells</vt:lpstr>
      <vt:lpstr>Tanks Separators</vt:lpstr>
      <vt:lpstr>Pneumatics</vt:lpstr>
      <vt:lpstr>AGRU</vt:lpstr>
      <vt:lpstr>Dehy</vt:lpstr>
      <vt:lpstr>EqLeaks</vt:lpstr>
      <vt:lpstr>Comp</vt:lpstr>
      <vt:lpstr>Blowdown</vt:lpstr>
      <vt:lpstr>Picklist</vt:lpstr>
      <vt:lpstr>SubBasin_Plist</vt:lpstr>
      <vt:lpstr>Measurement</vt:lpstr>
      <vt:lpstr>_100</vt:lpstr>
      <vt:lpstr>_110</vt:lpstr>
      <vt:lpstr>_120</vt:lpstr>
      <vt:lpstr>_130</vt:lpstr>
      <vt:lpstr>_140</vt:lpstr>
      <vt:lpstr>_150</vt:lpstr>
      <vt:lpstr>_160</vt:lpstr>
      <vt:lpstr>_160A</vt:lpstr>
      <vt:lpstr>_200</vt:lpstr>
      <vt:lpstr>_210</vt:lpstr>
      <vt:lpstr>_220</vt:lpstr>
      <vt:lpstr>_230</vt:lpstr>
      <vt:lpstr>_240</vt:lpstr>
      <vt:lpstr>_250</vt:lpstr>
      <vt:lpstr>_260</vt:lpstr>
      <vt:lpstr>_300</vt:lpstr>
      <vt:lpstr>_305</vt:lpstr>
      <vt:lpstr>_310</vt:lpstr>
      <vt:lpstr>_315</vt:lpstr>
      <vt:lpstr>_320</vt:lpstr>
      <vt:lpstr>_325</vt:lpstr>
      <vt:lpstr>_330</vt:lpstr>
      <vt:lpstr>_335</vt:lpstr>
      <vt:lpstr>_340</vt:lpstr>
      <vt:lpstr>_345</vt:lpstr>
      <vt:lpstr>_350</vt:lpstr>
      <vt:lpstr>_355</vt:lpstr>
      <vt:lpstr>_360</vt:lpstr>
      <vt:lpstr>_365</vt:lpstr>
      <vt:lpstr>_370</vt:lpstr>
      <vt:lpstr>_375</vt:lpstr>
      <vt:lpstr>_380</vt:lpstr>
      <vt:lpstr>_385</vt:lpstr>
      <vt:lpstr>_390</vt:lpstr>
      <vt:lpstr>_395</vt:lpstr>
      <vt:lpstr>_400</vt:lpstr>
      <vt:lpstr>_405</vt:lpstr>
      <vt:lpstr>_410</vt:lpstr>
      <vt:lpstr>_415</vt:lpstr>
      <vt:lpstr>_420</vt:lpstr>
      <vt:lpstr>_425</vt:lpstr>
      <vt:lpstr>_430</vt:lpstr>
      <vt:lpstr>_435</vt:lpstr>
      <vt:lpstr>_445</vt:lpstr>
      <vt:lpstr>_450</vt:lpstr>
      <vt:lpstr>_455</vt:lpstr>
      <vt:lpstr>_460</vt:lpstr>
      <vt:lpstr>_465</vt:lpstr>
      <vt:lpstr>_470</vt:lpstr>
      <vt:lpstr>_475</vt:lpstr>
      <vt:lpstr>_500</vt:lpstr>
      <vt:lpstr>_503</vt:lpstr>
      <vt:lpstr>_505</vt:lpstr>
      <vt:lpstr>_507</vt:lpstr>
      <vt:lpstr>_509</vt:lpstr>
      <vt:lpstr>_510</vt:lpstr>
      <vt:lpstr>_515</vt:lpstr>
      <vt:lpstr>_520</vt:lpstr>
      <vt:lpstr>_525</vt:lpstr>
      <vt:lpstr>_530</vt:lpstr>
      <vt:lpstr>_535</vt:lpstr>
      <vt:lpstr>_540</vt:lpstr>
      <vt:lpstr>_545</vt:lpstr>
      <vt:lpstr>_550</vt:lpstr>
      <vt:lpstr>_555</vt:lpstr>
      <vt:lpstr>_560</vt:lpstr>
      <vt:lpstr>_565</vt:lpstr>
      <vt:lpstr>_575</vt:lpstr>
      <vt:lpstr>_580</vt:lpstr>
      <vt:lpstr>_585</vt:lpstr>
      <vt:lpstr>_590</vt:lpstr>
      <vt:lpstr>_595</vt:lpstr>
      <vt:lpstr>_600</vt:lpstr>
      <vt:lpstr>_605</vt:lpstr>
      <vt:lpstr>_610</vt:lpstr>
      <vt:lpstr>_615</vt:lpstr>
      <vt:lpstr>_620</vt:lpstr>
      <vt:lpstr>_625</vt:lpstr>
      <vt:lpstr>_630</vt:lpstr>
      <vt:lpstr>_635</vt:lpstr>
      <vt:lpstr>_640</vt:lpstr>
      <vt:lpstr>_645</vt:lpstr>
      <vt:lpstr>_650</vt:lpstr>
      <vt:lpstr>_700</vt:lpstr>
      <vt:lpstr>_705</vt:lpstr>
      <vt:lpstr>_710</vt:lpstr>
      <vt:lpstr>_715</vt:lpstr>
      <vt:lpstr>_720</vt:lpstr>
      <vt:lpstr>_725</vt:lpstr>
      <vt:lpstr>_730</vt:lpstr>
      <vt:lpstr>_735</vt:lpstr>
      <vt:lpstr>_740</vt:lpstr>
      <vt:lpstr>_745</vt:lpstr>
      <vt:lpstr>_750</vt:lpstr>
      <vt:lpstr>_755</vt:lpstr>
      <vt:lpstr>_760</vt:lpstr>
      <vt:lpstr>_765</vt:lpstr>
      <vt:lpstr>_800</vt:lpstr>
      <vt:lpstr>_810</vt:lpstr>
      <vt:lpstr>_815</vt:lpstr>
      <vt:lpstr>_820</vt:lpstr>
      <vt:lpstr>_825</vt:lpstr>
      <vt:lpstr>_830</vt:lpstr>
      <vt:lpstr>_840</vt:lpstr>
      <vt:lpstr>_845</vt:lpstr>
      <vt:lpstr>_860</vt:lpstr>
      <vt:lpstr>_880</vt:lpstr>
      <vt:lpstr>_884</vt:lpstr>
      <vt:lpstr>_885</vt:lpstr>
      <vt:lpstr>_886</vt:lpstr>
      <vt:lpstr>_890</vt:lpstr>
      <vt:lpstr>_984</vt:lpstr>
      <vt:lpstr>AGRUDisp</vt:lpstr>
      <vt:lpstr>AGRUPurpose</vt:lpstr>
      <vt:lpstr>AGRUType</vt:lpstr>
      <vt:lpstr>areamajor</vt:lpstr>
      <vt:lpstr>Basin</vt:lpstr>
      <vt:lpstr>BD_calc</vt:lpstr>
      <vt:lpstr>BDest</vt:lpstr>
      <vt:lpstr>benzene</vt:lpstr>
      <vt:lpstr>Boredesign</vt:lpstr>
      <vt:lpstr>CasingGasControl</vt:lpstr>
      <vt:lpstr>Cntrl_Unique_Count</vt:lpstr>
      <vt:lpstr>CntrlDevice</vt:lpstr>
      <vt:lpstr>CntrlID</vt:lpstr>
      <vt:lpstr>Combustion</vt:lpstr>
      <vt:lpstr>Comp</vt:lpstr>
      <vt:lpstr>CompCntrl</vt:lpstr>
      <vt:lpstr>CompEmissionsTier</vt:lpstr>
      <vt:lpstr>CompEngType</vt:lpstr>
      <vt:lpstr>CompFuelList</vt:lpstr>
      <vt:lpstr>CompMeasLoc</vt:lpstr>
      <vt:lpstr>CompMeasMeth</vt:lpstr>
      <vt:lpstr>CompOpMode</vt:lpstr>
      <vt:lpstr>CompOpService</vt:lpstr>
      <vt:lpstr>CompRodReplac</vt:lpstr>
      <vt:lpstr>CompTestType</vt:lpstr>
      <vt:lpstr>CompType</vt:lpstr>
      <vt:lpstr>Condition_Dehy</vt:lpstr>
      <vt:lpstr>DehyDisp</vt:lpstr>
      <vt:lpstr>DehyFeedSat</vt:lpstr>
      <vt:lpstr>DehyFlow</vt:lpstr>
      <vt:lpstr>DehyPump</vt:lpstr>
      <vt:lpstr>DehyReboiler</vt:lpstr>
      <vt:lpstr>DehySoft</vt:lpstr>
      <vt:lpstr>DehyType</vt:lpstr>
      <vt:lpstr>DieselPM</vt:lpstr>
      <vt:lpstr>DispReboiler</vt:lpstr>
      <vt:lpstr>DrillType</vt:lpstr>
      <vt:lpstr>EngineCat</vt:lpstr>
      <vt:lpstr>EqLeakCompType</vt:lpstr>
      <vt:lpstr>EqLeakEqType</vt:lpstr>
      <vt:lpstr>EqLeakInspFreq</vt:lpstr>
      <vt:lpstr>EqLeakInspMethod</vt:lpstr>
      <vt:lpstr>EqLeakMethod</vt:lpstr>
      <vt:lpstr>EqLeakService</vt:lpstr>
      <vt:lpstr>Fac_Type</vt:lpstr>
      <vt:lpstr>FacilityType</vt:lpstr>
      <vt:lpstr>FanType</vt:lpstr>
      <vt:lpstr>Frac</vt:lpstr>
      <vt:lpstr>gatheringpipeline</vt:lpstr>
      <vt:lpstr>HAPsSource</vt:lpstr>
      <vt:lpstr>HHandHHH</vt:lpstr>
      <vt:lpstr>ICR_ID</vt:lpstr>
      <vt:lpstr>IS_GasType</vt:lpstr>
      <vt:lpstr>IS_ResType</vt:lpstr>
      <vt:lpstr>IS_WellType</vt:lpstr>
      <vt:lpstr>Iso_valve_type</vt:lpstr>
      <vt:lpstr>IsoValve</vt:lpstr>
      <vt:lpstr>LeakDefn</vt:lpstr>
      <vt:lpstr>Liq_Type</vt:lpstr>
      <vt:lpstr>LiqUnldControl</vt:lpstr>
      <vt:lpstr>Manned</vt:lpstr>
      <vt:lpstr>Mineral</vt:lpstr>
      <vt:lpstr>Months</vt:lpstr>
      <vt:lpstr>MsmtUnits</vt:lpstr>
      <vt:lpstr>Oilprodflow</vt:lpstr>
      <vt:lpstr>OOOO1</vt:lpstr>
      <vt:lpstr>OwnedLeased</vt:lpstr>
      <vt:lpstr>Pilot</vt:lpstr>
      <vt:lpstr>Plunger</vt:lpstr>
      <vt:lpstr>PneuBleed</vt:lpstr>
      <vt:lpstr>Pneum_device</vt:lpstr>
      <vt:lpstr>Pneum_Meas</vt:lpstr>
      <vt:lpstr>pneupractices</vt:lpstr>
      <vt:lpstr>PneuWP</vt:lpstr>
      <vt:lpstr>Power</vt:lpstr>
      <vt:lpstr>PRD_Type</vt:lpstr>
      <vt:lpstr>Acronyms!Print_Area</vt:lpstr>
      <vt:lpstr>Definitions!Print_Area</vt:lpstr>
      <vt:lpstr>Intro!Print_Area</vt:lpstr>
      <vt:lpstr>Acronyms!Print_Titles</vt:lpstr>
      <vt:lpstr>Definitions!Print_Titles</vt:lpstr>
      <vt:lpstr>ProdFlow</vt:lpstr>
      <vt:lpstr>ProdnCurve</vt:lpstr>
      <vt:lpstr>ProdnTime</vt:lpstr>
      <vt:lpstr>ProducedH2O</vt:lpstr>
      <vt:lpstr>ReboilerWP</vt:lpstr>
      <vt:lpstr>SiteVisitFreq</vt:lpstr>
      <vt:lpstr>StarterMotors</vt:lpstr>
      <vt:lpstr>State</vt:lpstr>
      <vt:lpstr>Subbasin</vt:lpstr>
      <vt:lpstr>TankCntrl</vt:lpstr>
      <vt:lpstr>TankFeedType</vt:lpstr>
      <vt:lpstr>TankID_Direct_Em_Count</vt:lpstr>
      <vt:lpstr>TankID_Unique_Count</vt:lpstr>
      <vt:lpstr>TankInsp</vt:lpstr>
      <vt:lpstr>tankinspct1</vt:lpstr>
      <vt:lpstr>TanksSoft</vt:lpstr>
      <vt:lpstr>TestProcedure</vt:lpstr>
      <vt:lpstr>thief_hatch</vt:lpstr>
      <vt:lpstr>Thiefhatchmonitor</vt:lpstr>
      <vt:lpstr>UAUC</vt:lpstr>
      <vt:lpstr>Units</vt:lpstr>
      <vt:lpstr>UnitType</vt:lpstr>
      <vt:lpstr>VesselType</vt:lpstr>
      <vt:lpstr>WellControl</vt:lpstr>
      <vt:lpstr>WellType</vt:lpstr>
      <vt:lpstr>YN</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Tang, Natalie</cp:lastModifiedBy>
  <cp:lastPrinted>2016-11-09T20:22:01Z</cp:lastPrinted>
  <dcterms:created xsi:type="dcterms:W3CDTF">2016-03-26T02:23:23Z</dcterms:created>
  <dcterms:modified xsi:type="dcterms:W3CDTF">2016-11-10T15:56:12Z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