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filterPrivacy="1" defaultThemeVersion="124226"/>
  <bookViews>
    <workbookView xWindow="0" yWindow="0" windowWidth="25200" windowHeight="11760"/>
  </bookViews>
  <sheets>
    <sheet name="J2765" sheetId="1" r:id="rId1"/>
    <sheet name="J2766 Weighting" sheetId="3" r:id="rId2"/>
    <sheet name="AC17" sheetId="4" r:id="rId3"/>
  </sheets>
  <calcPr calcId="171027"/>
</workbook>
</file>

<file path=xl/calcChain.xml><?xml version="1.0" encoding="utf-8"?>
<calcChain xmlns="http://schemas.openxmlformats.org/spreadsheetml/2006/main">
  <c r="M4" i="4" l="1"/>
  <c r="L4" i="4"/>
  <c r="K4" i="4"/>
  <c r="N4" i="4" l="1"/>
  <c r="L3" i="4"/>
  <c r="K3" i="4"/>
  <c r="M3" i="4" s="1"/>
  <c r="M6" i="4" l="1"/>
  <c r="N3" i="4"/>
  <c r="N6" i="4"/>
  <c r="D7" i="3"/>
  <c r="N7" i="3" s="1"/>
  <c r="E7" i="3"/>
  <c r="F7" i="3"/>
  <c r="G7" i="3"/>
  <c r="H7" i="3"/>
  <c r="I7" i="3"/>
  <c r="J7" i="3"/>
  <c r="K7" i="3"/>
  <c r="L7" i="3"/>
  <c r="M7" i="3"/>
  <c r="C7" i="3"/>
  <c r="D5" i="3"/>
  <c r="E5" i="3"/>
  <c r="F5" i="3"/>
  <c r="G5" i="3"/>
  <c r="H5" i="3"/>
  <c r="I5" i="3"/>
  <c r="J5" i="3"/>
  <c r="K5" i="3"/>
  <c r="L5" i="3"/>
  <c r="M5" i="3"/>
  <c r="C5" i="3"/>
  <c r="N5" i="3" s="1"/>
  <c r="N3" i="3"/>
  <c r="N8" i="3" l="1"/>
</calcChain>
</file>

<file path=xl/sharedStrings.xml><?xml version="1.0" encoding="utf-8"?>
<sst xmlns="http://schemas.openxmlformats.org/spreadsheetml/2006/main" count="97" uniqueCount="79">
  <si>
    <t>Phoenix</t>
  </si>
  <si>
    <t>Houston</t>
  </si>
  <si>
    <t>Boston</t>
  </si>
  <si>
    <t>Chicago</t>
  </si>
  <si>
    <t>Fargo</t>
  </si>
  <si>
    <t>WDC</t>
  </si>
  <si>
    <t>Los Angeles</t>
  </si>
  <si>
    <t>San Francisco</t>
  </si>
  <si>
    <t>Sacramento</t>
  </si>
  <si>
    <t>San Diego</t>
  </si>
  <si>
    <t>Miami</t>
  </si>
  <si>
    <t>[%]</t>
  </si>
  <si>
    <t>Weight</t>
  </si>
  <si>
    <t>Base (A)</t>
  </si>
  <si>
    <t>Tech (B)</t>
  </si>
  <si>
    <t>w/o CSV</t>
  </si>
  <si>
    <t>w/o CSV weighted</t>
  </si>
  <si>
    <t>w/ CSV</t>
  </si>
  <si>
    <t>w/ CSV weighted</t>
  </si>
  <si>
    <t>A/B Δ</t>
  </si>
  <si>
    <t>with CS-Cooling Performance</t>
  </si>
  <si>
    <t>Air-Side</t>
  </si>
  <si>
    <t>I70</t>
  </si>
  <si>
    <t>I60</t>
  </si>
  <si>
    <t>I45</t>
  </si>
  <si>
    <t>L45</t>
  </si>
  <si>
    <t>M45</t>
  </si>
  <si>
    <t>H45</t>
  </si>
  <si>
    <t>I50a</t>
  </si>
  <si>
    <t>I35a</t>
  </si>
  <si>
    <t>L35a</t>
  </si>
  <si>
    <t>M35a</t>
  </si>
  <si>
    <t>H35a</t>
  </si>
  <si>
    <t>I40a</t>
  </si>
  <si>
    <t>I25a</t>
  </si>
  <si>
    <t>L25a</t>
  </si>
  <si>
    <t>M25a</t>
  </si>
  <si>
    <t>H25a</t>
  </si>
  <si>
    <t>I40c</t>
  </si>
  <si>
    <t>I25c</t>
  </si>
  <si>
    <t>L25c</t>
  </si>
  <si>
    <t>M25c</t>
  </si>
  <si>
    <t>H25c</t>
  </si>
  <si>
    <t>I30</t>
  </si>
  <si>
    <t>I15</t>
  </si>
  <si>
    <t>L15</t>
  </si>
  <si>
    <t>M15</t>
  </si>
  <si>
    <t>H15</t>
  </si>
  <si>
    <t>without CS-Cooling Performance</t>
  </si>
  <si>
    <t>with CSV</t>
  </si>
  <si>
    <t>Cooling 
Performance(W)_Air</t>
  </si>
  <si>
    <t>with CS-COP[Air]</t>
  </si>
  <si>
    <t>Comp Net Power(W)</t>
  </si>
  <si>
    <t>without CS-COP[Air]</t>
  </si>
  <si>
    <t>COP_air</t>
  </si>
  <si>
    <t>with CS-Comp Power</t>
  </si>
  <si>
    <t>without 
CSV</t>
  </si>
  <si>
    <t>Cooling 
Performance_Air</t>
  </si>
  <si>
    <t>without CS-Comp Power</t>
  </si>
  <si>
    <t>TEO = 3°C</t>
  </si>
  <si>
    <t>TEO = 10°C</t>
  </si>
  <si>
    <t>Test ID</t>
  </si>
  <si>
    <t>Test Start</t>
  </si>
  <si>
    <t>Test Finish</t>
  </si>
  <si>
    <t>Condition</t>
  </si>
  <si>
    <t>B - w/CSV</t>
  </si>
  <si>
    <t>HATCIAA4_20160913_001</t>
  </si>
  <si>
    <t>Vehicle</t>
  </si>
  <si>
    <t>LF7A4835</t>
  </si>
  <si>
    <t>Phase 1</t>
  </si>
  <si>
    <t>Phase 2</t>
  </si>
  <si>
    <t>Phase 3</t>
  </si>
  <si>
    <t>Phase 4</t>
  </si>
  <si>
    <t>A/C on</t>
  </si>
  <si>
    <t>A/C off</t>
  </si>
  <si>
    <t>Δ</t>
  </si>
  <si>
    <t>%</t>
  </si>
  <si>
    <t>HATCIAA4_20160920_001</t>
  </si>
  <si>
    <t>A - w/o 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</si>
</sst>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0"/>
    <numFmt numFmtId="166" formatCode="0.0_ "/>
    <numFmt numFmtId="167" formatCode="0.0000000"/>
    <numFmt numFmtId="168" formatCode="#,##0.0_);\(#,##0.0\)"/>
    <numFmt numFmtId="169" formatCode="_(* #,##0.0000_);_(* \(#,##0.0000\);_(* &quot;-&quot;??_);_(@_)"/>
    <numFmt numFmtId="170" formatCode="#,##0&quot; F&quot;_);\(#,##0&quot; F&quot;\)"/>
    <numFmt numFmtId="171" formatCode="#,##0&quot; F&quot;_);[Red]\(#,##0&quot; F&quot;\)"/>
    <numFmt numFmtId="172" formatCode="d/m/yy"/>
    <numFmt numFmtId="173" formatCode="#,##0.00&quot; F&quot;_);\(#,##0.00&quot; F&quot;\)"/>
    <numFmt numFmtId="174" formatCode="#,##0.00&quot; F&quot;_);[Red]\(#,##0.00&quot; F&quot;\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2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ＭＳ Ｐゴシック"/>
      <family val="2"/>
      <charset val="128"/>
    </font>
    <font>
      <sz val="10"/>
      <color indexed="8"/>
      <name val="Arial"/>
      <family val="2"/>
    </font>
    <font>
      <sz val="10"/>
      <name val="Helv"/>
      <family val="2"/>
    </font>
    <font>
      <sz val="10"/>
      <name val="MS Sans Serif"/>
      <family val="2"/>
    </font>
    <font>
      <sz val="11"/>
      <color theme="1"/>
      <name val="Calibri"/>
      <family val="3"/>
      <charset val="129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2" borderId="2" applyNumberFormat="0" applyAlignment="0" applyProtection="0"/>
    <xf numFmtId="0" fontId="3" fillId="2" borderId="1" applyNumberFormat="0" applyAlignment="0" applyProtection="0"/>
    <xf numFmtId="0" fontId="4" fillId="0" borderId="0">
      <alignment vertical="center"/>
    </xf>
    <xf numFmtId="0" fontId="8" fillId="0" borderId="0">
      <alignment vertical="center"/>
    </xf>
    <xf numFmtId="0" fontId="9" fillId="0" borderId="0" applyFill="0" applyBorder="0" applyAlignment="0"/>
    <xf numFmtId="168" fontId="10" fillId="0" borderId="0" applyFill="0" applyBorder="0" applyAlignment="0"/>
    <xf numFmtId="169" fontId="10" fillId="0" borderId="0" applyFill="0" applyBorder="0" applyAlignment="0"/>
    <xf numFmtId="167" fontId="8" fillId="0" borderId="0" applyFill="0" applyBorder="0" applyAlignment="0"/>
    <xf numFmtId="170" fontId="8" fillId="0" borderId="0" applyFill="0" applyBorder="0" applyAlignment="0"/>
    <xf numFmtId="44" fontId="10" fillId="0" borderId="0" applyFill="0" applyBorder="0" applyAlignment="0"/>
    <xf numFmtId="171" fontId="8" fillId="0" borderId="0" applyFill="0" applyBorder="0" applyAlignment="0"/>
    <xf numFmtId="168" fontId="10" fillId="0" borderId="0" applyFill="0" applyBorder="0" applyAlignment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4" fontId="9" fillId="0" borderId="0" applyFill="0" applyBorder="0" applyAlignment="0"/>
    <xf numFmtId="44" fontId="10" fillId="0" borderId="0" applyFill="0" applyBorder="0" applyAlignment="0"/>
    <xf numFmtId="168" fontId="10" fillId="0" borderId="0" applyFill="0" applyBorder="0" applyAlignment="0"/>
    <xf numFmtId="44" fontId="10" fillId="0" borderId="0" applyFill="0" applyBorder="0" applyAlignment="0"/>
    <xf numFmtId="171" fontId="8" fillId="0" borderId="0" applyFill="0" applyBorder="0" applyAlignment="0"/>
    <xf numFmtId="168" fontId="10" fillId="0" borderId="0" applyFill="0" applyBorder="0" applyAlignment="0"/>
    <xf numFmtId="0" fontId="5" fillId="0" borderId="3" applyNumberFormat="0" applyAlignment="0" applyProtection="0">
      <alignment horizontal="left" vertical="center"/>
    </xf>
    <xf numFmtId="0" fontId="5" fillId="0" borderId="9">
      <alignment horizontal="left" vertical="center"/>
    </xf>
    <xf numFmtId="44" fontId="10" fillId="0" borderId="0" applyFill="0" applyBorder="0" applyAlignment="0"/>
    <xf numFmtId="168" fontId="10" fillId="0" borderId="0" applyFill="0" applyBorder="0" applyAlignment="0"/>
    <xf numFmtId="44" fontId="10" fillId="0" borderId="0" applyFill="0" applyBorder="0" applyAlignment="0"/>
    <xf numFmtId="171" fontId="8" fillId="0" borderId="0" applyFill="0" applyBorder="0" applyAlignment="0"/>
    <xf numFmtId="168" fontId="10" fillId="0" borderId="0" applyFill="0" applyBorder="0" applyAlignment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6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4" fontId="10" fillId="0" borderId="0" applyFill="0" applyBorder="0" applyAlignment="0"/>
    <xf numFmtId="168" fontId="10" fillId="0" borderId="0" applyFill="0" applyBorder="0" applyAlignment="0"/>
    <xf numFmtId="44" fontId="10" fillId="0" borderId="0" applyFill="0" applyBorder="0" applyAlignment="0"/>
    <xf numFmtId="171" fontId="8" fillId="0" borderId="0" applyFill="0" applyBorder="0" applyAlignment="0"/>
    <xf numFmtId="168" fontId="10" fillId="0" borderId="0" applyFill="0" applyBorder="0" applyAlignment="0"/>
    <xf numFmtId="49" fontId="9" fillId="0" borderId="0" applyFill="0" applyBorder="0" applyAlignment="0"/>
    <xf numFmtId="173" fontId="8" fillId="0" borderId="0" applyFill="0" applyBorder="0" applyAlignment="0"/>
    <xf numFmtId="174" fontId="8" fillId="0" borderId="0" applyFill="0" applyBorder="0" applyAlignment="0"/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3" applyAlignment="1">
      <alignment horizontal="center"/>
    </xf>
    <xf numFmtId="165" fontId="0" fillId="0" borderId="0" xfId="0" applyNumberFormat="1" applyAlignment="1">
      <alignment horizontal="center"/>
    </xf>
    <xf numFmtId="165" fontId="2" fillId="2" borderId="2" xfId="2" applyNumberFormat="1" applyAlignment="1">
      <alignment horizontal="center"/>
    </xf>
    <xf numFmtId="165" fontId="3" fillId="2" borderId="1" xfId="3" applyNumberFormat="1" applyAlignment="1">
      <alignment horizontal="center"/>
    </xf>
    <xf numFmtId="164" fontId="1" fillId="0" borderId="0" xfId="1" applyNumberFormat="1" applyFont="1" applyAlignment="1">
      <alignment horizontal="center"/>
    </xf>
    <xf numFmtId="166" fontId="7" fillId="0" borderId="0" xfId="4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8" fillId="0" borderId="0" xfId="5">
      <alignment vertical="center"/>
    </xf>
    <xf numFmtId="0" fontId="8" fillId="0" borderId="0" xfId="5" applyFont="1">
      <alignment vertical="center"/>
    </xf>
    <xf numFmtId="0" fontId="13" fillId="0" borderId="23" xfId="5" applyFont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/>
    </xf>
    <xf numFmtId="0" fontId="6" fillId="3" borderId="15" xfId="5" applyFont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14" xfId="5" applyFont="1" applyFill="1" applyBorder="1" applyAlignment="1">
      <alignment horizontal="center" vertical="center"/>
    </xf>
    <xf numFmtId="0" fontId="6" fillId="0" borderId="15" xfId="5" applyFont="1" applyFill="1" applyBorder="1" applyAlignment="1">
      <alignment horizontal="center" vertical="center"/>
    </xf>
    <xf numFmtId="0" fontId="6" fillId="0" borderId="1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1" fontId="6" fillId="0" borderId="5" xfId="5" applyNumberFormat="1" applyFont="1" applyBorder="1" applyAlignment="1">
      <alignment horizontal="center" vertical="center"/>
    </xf>
    <xf numFmtId="1" fontId="6" fillId="0" borderId="4" xfId="5" applyNumberFormat="1" applyFont="1" applyBorder="1" applyAlignment="1">
      <alignment horizontal="center" vertical="center"/>
    </xf>
    <xf numFmtId="1" fontId="6" fillId="0" borderId="6" xfId="5" applyNumberFormat="1" applyFont="1" applyBorder="1" applyAlignment="1">
      <alignment horizontal="center" vertical="center"/>
    </xf>
    <xf numFmtId="0" fontId="6" fillId="4" borderId="12" xfId="5" applyFont="1" applyFill="1" applyBorder="1" applyAlignment="1">
      <alignment horizontal="center" vertical="center"/>
    </xf>
    <xf numFmtId="2" fontId="6" fillId="4" borderId="8" xfId="5" applyNumberFormat="1" applyFont="1" applyFill="1" applyBorder="1" applyAlignment="1">
      <alignment horizontal="center" vertical="center"/>
    </xf>
    <xf numFmtId="2" fontId="6" fillId="4" borderId="20" xfId="5" applyNumberFormat="1" applyFont="1" applyFill="1" applyBorder="1" applyAlignment="1">
      <alignment horizontal="center" vertical="center"/>
    </xf>
    <xf numFmtId="2" fontId="6" fillId="4" borderId="21" xfId="5" applyNumberFormat="1" applyFont="1" applyFill="1" applyBorder="1" applyAlignment="1">
      <alignment horizontal="center" vertical="center"/>
    </xf>
    <xf numFmtId="0" fontId="6" fillId="0" borderId="24" xfId="5" applyFont="1" applyBorder="1" applyAlignment="1">
      <alignment horizontal="center" vertical="center" wrapText="1"/>
    </xf>
    <xf numFmtId="0" fontId="6" fillId="0" borderId="1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22" xfId="5" applyFont="1" applyBorder="1" applyAlignment="1">
      <alignment horizontal="center" vertical="center"/>
    </xf>
    <xf numFmtId="0" fontId="14" fillId="6" borderId="0" xfId="47" applyAlignment="1">
      <alignment horizontal="center"/>
    </xf>
    <xf numFmtId="22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14" fillId="7" borderId="0" xfId="48" applyAlignment="1">
      <alignment horizontal="center"/>
    </xf>
    <xf numFmtId="0" fontId="13" fillId="0" borderId="11" xfId="5" applyFont="1" applyBorder="1" applyAlignment="1">
      <alignment horizontal="center" vertical="center"/>
    </xf>
    <xf numFmtId="0" fontId="13" fillId="0" borderId="25" xfId="5" applyFont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3" fillId="5" borderId="14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26" xfId="5" applyFont="1" applyFill="1" applyBorder="1" applyAlignment="1">
      <alignment horizontal="center" vertical="center"/>
    </xf>
    <xf numFmtId="0" fontId="14" fillId="7" borderId="11" xfId="48" applyBorder="1" applyAlignment="1">
      <alignment horizontal="center" vertical="center"/>
    </xf>
    <xf numFmtId="0" fontId="14" fillId="7" borderId="7" xfId="48" applyBorder="1" applyAlignment="1">
      <alignment horizontal="center" vertical="center"/>
    </xf>
    <xf numFmtId="0" fontId="14" fillId="7" borderId="12" xfId="48" applyBorder="1" applyAlignment="1">
      <alignment horizontal="center" vertical="center"/>
    </xf>
    <xf numFmtId="0" fontId="14" fillId="6" borderId="24" xfId="47" applyBorder="1" applyAlignment="1">
      <alignment horizontal="center" vertical="center" wrapText="1"/>
    </xf>
    <xf numFmtId="0" fontId="14" fillId="6" borderId="7" xfId="47" applyBorder="1" applyAlignment="1">
      <alignment horizontal="center" vertical="center"/>
    </xf>
    <xf numFmtId="0" fontId="14" fillId="6" borderId="12" xfId="47" applyBorder="1" applyAlignment="1">
      <alignment horizontal="center" vertical="center"/>
    </xf>
    <xf numFmtId="0" fontId="14" fillId="6" borderId="0" xfId="47" applyAlignment="1">
      <alignment horizontal="center" vertical="center"/>
    </xf>
    <xf numFmtId="0" fontId="14" fillId="7" borderId="0" xfId="48" applyAlignment="1">
      <alignment horizontal="center" vertical="center"/>
    </xf>
  </cellXfs>
  <cellStyles count="49">
    <cellStyle name="Accent1" xfId="47" builtinId="29"/>
    <cellStyle name="Accent2" xfId="48" builtinId="33"/>
    <cellStyle name="Calc Currency (0)" xfId="6"/>
    <cellStyle name="Calc Currency (2)" xfId="7"/>
    <cellStyle name="Calc Percent (0)" xfId="8"/>
    <cellStyle name="Calc Percent (1)" xfId="9"/>
    <cellStyle name="Calc Percent (2)" xfId="10"/>
    <cellStyle name="Calc Units (0)" xfId="11"/>
    <cellStyle name="Calc Units (1)" xfId="12"/>
    <cellStyle name="Calc Units (2)" xfId="13"/>
    <cellStyle name="Calculation" xfId="3" builtinId="22"/>
    <cellStyle name="Comma [00]" xfId="14"/>
    <cellStyle name="Currency [00]" xfId="15"/>
    <cellStyle name="Date Short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Header1" xfId="22"/>
    <cellStyle name="Header2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Milliers [0]_AR1194" xfId="29"/>
    <cellStyle name="Milliers_AR1194" xfId="30"/>
    <cellStyle name="Mon騁aire [0]_AR1194" xfId="31"/>
    <cellStyle name="Mon騁aire_AR1194" xfId="32"/>
    <cellStyle name="Normal" xfId="0" builtinId="0"/>
    <cellStyle name="Normal 2" xfId="4"/>
    <cellStyle name="Normal 3" xfId="5"/>
    <cellStyle name="Output" xfId="2" builtinId="21"/>
    <cellStyle name="Percent" xfId="1" builtinId="5"/>
    <cellStyle name="Percent [0]" xfId="33"/>
    <cellStyle name="Percent [00]" xfId="34"/>
    <cellStyle name="PrePop Currency (0)" xfId="35"/>
    <cellStyle name="PrePop Currency (2)" xfId="36"/>
    <cellStyle name="PrePop Units (0)" xfId="37"/>
    <cellStyle name="PrePop Units (1)" xfId="38"/>
    <cellStyle name="PrePop Units (2)" xfId="39"/>
    <cellStyle name="Text Indent A" xfId="40"/>
    <cellStyle name="Text Indent B" xfId="41"/>
    <cellStyle name="Text Indent C" xfId="42"/>
    <cellStyle name="표준 2" xfId="43"/>
    <cellStyle name="표준 2 2" xfId="44"/>
    <cellStyle name="표준 3" xfId="45"/>
    <cellStyle name="標準_130920 GM条件水側暖房" xfId="4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J2765 bench testing results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'J2765'!$B$7:$B$9</c:f>
              <c:strCache>
                <c:ptCount val="1"/>
                <c:pt idx="0">
                  <c:v>without 
CSV</c:v>
                </c:pt>
              </c:strCache>
            </c:strRef>
          </c:tx>
          <c:invertIfNegative val="0"/>
          <c:cat>
            <c:strRef>
              <c:f>'J2765'!$D$3:$AR$3</c:f>
              <c:strCache>
                <c:ptCount val="41"/>
                <c:pt idx="0">
                  <c:v>I70</c:v>
                </c:pt>
                <c:pt idx="1">
                  <c:v>I60</c:v>
                </c:pt>
                <c:pt idx="2">
                  <c:v>I45</c:v>
                </c:pt>
                <c:pt idx="3">
                  <c:v>L45</c:v>
                </c:pt>
                <c:pt idx="4">
                  <c:v>M45</c:v>
                </c:pt>
                <c:pt idx="5">
                  <c:v>H45</c:v>
                </c:pt>
                <c:pt idx="6">
                  <c:v>I50a</c:v>
                </c:pt>
                <c:pt idx="7">
                  <c:v>I35a</c:v>
                </c:pt>
                <c:pt idx="8">
                  <c:v>L35a</c:v>
                </c:pt>
                <c:pt idx="9">
                  <c:v>M35a</c:v>
                </c:pt>
                <c:pt idx="10">
                  <c:v>H35a</c:v>
                </c:pt>
                <c:pt idx="11">
                  <c:v>I40a</c:v>
                </c:pt>
                <c:pt idx="12">
                  <c:v>I25a</c:v>
                </c:pt>
                <c:pt idx="13">
                  <c:v>L25a</c:v>
                </c:pt>
                <c:pt idx="14">
                  <c:v>M25a</c:v>
                </c:pt>
                <c:pt idx="15">
                  <c:v>H25a</c:v>
                </c:pt>
                <c:pt idx="16">
                  <c:v>I40c</c:v>
                </c:pt>
                <c:pt idx="17">
                  <c:v>I25c</c:v>
                </c:pt>
                <c:pt idx="18">
                  <c:v>L25c</c:v>
                </c:pt>
                <c:pt idx="19">
                  <c:v>M25c</c:v>
                </c:pt>
                <c:pt idx="20">
                  <c:v>H25c</c:v>
                </c:pt>
                <c:pt idx="21">
                  <c:v>I30</c:v>
                </c:pt>
                <c:pt idx="22">
                  <c:v>I15</c:v>
                </c:pt>
                <c:pt idx="23">
                  <c:v>L15</c:v>
                </c:pt>
                <c:pt idx="24">
                  <c:v>M15</c:v>
                </c:pt>
                <c:pt idx="25">
                  <c:v>H15</c:v>
                </c:pt>
                <c:pt idx="26">
                  <c:v>I40a</c:v>
                </c:pt>
                <c:pt idx="27">
                  <c:v>I25a</c:v>
                </c:pt>
                <c:pt idx="28">
                  <c:v>L25a</c:v>
                </c:pt>
                <c:pt idx="29">
                  <c:v>M25a</c:v>
                </c:pt>
                <c:pt idx="30">
                  <c:v>H25a</c:v>
                </c:pt>
                <c:pt idx="31">
                  <c:v>I40c</c:v>
                </c:pt>
                <c:pt idx="32">
                  <c:v>I25c</c:v>
                </c:pt>
                <c:pt idx="33">
                  <c:v>L25c</c:v>
                </c:pt>
                <c:pt idx="34">
                  <c:v>M25c</c:v>
                </c:pt>
                <c:pt idx="35">
                  <c:v>H25c</c:v>
                </c:pt>
                <c:pt idx="36">
                  <c:v>I30</c:v>
                </c:pt>
                <c:pt idx="37">
                  <c:v>I15</c:v>
                </c:pt>
                <c:pt idx="38">
                  <c:v>L15</c:v>
                </c:pt>
                <c:pt idx="39">
                  <c:v>M15</c:v>
                </c:pt>
                <c:pt idx="40">
                  <c:v>H15</c:v>
                </c:pt>
              </c:strCache>
            </c:strRef>
          </c:cat>
          <c:val>
            <c:numRef>
              <c:f>'J2765'!$D$9:$AR$9</c:f>
              <c:numCache>
                <c:formatCode>0.00</c:formatCode>
                <c:ptCount val="41"/>
                <c:pt idx="0">
                  <c:v>1.6663826887033566</c:v>
                </c:pt>
                <c:pt idx="1">
                  <c:v>2.0415761712690039</c:v>
                </c:pt>
                <c:pt idx="2">
                  <c:v>2.7277876106194689</c:v>
                </c:pt>
                <c:pt idx="3">
                  <c:v>2.0001522475545235</c:v>
                </c:pt>
                <c:pt idx="4">
                  <c:v>1.7428322151689279</c:v>
                </c:pt>
                <c:pt idx="5">
                  <c:v>1.3899736627009356</c:v>
                </c:pt>
                <c:pt idx="6">
                  <c:v>2.6041599587867861</c:v>
                </c:pt>
                <c:pt idx="7">
                  <c:v>3.4524517087667164</c:v>
                </c:pt>
                <c:pt idx="8">
                  <c:v>2.3642525321757675</c:v>
                </c:pt>
                <c:pt idx="9">
                  <c:v>2.0236872318569095</c:v>
                </c:pt>
                <c:pt idx="10">
                  <c:v>1.5836551693523329</c:v>
                </c:pt>
                <c:pt idx="11">
                  <c:v>3.0626990909797223</c:v>
                </c:pt>
                <c:pt idx="12">
                  <c:v>4.0497612926918833</c:v>
                </c:pt>
                <c:pt idx="13">
                  <c:v>2.7924176847641484</c:v>
                </c:pt>
                <c:pt idx="14">
                  <c:v>2.8254585881045027</c:v>
                </c:pt>
                <c:pt idx="15">
                  <c:v>2.5004913522012582</c:v>
                </c:pt>
                <c:pt idx="16">
                  <c:v>2.8194288672245711</c:v>
                </c:pt>
                <c:pt idx="17">
                  <c:v>3.5005518210093305</c:v>
                </c:pt>
                <c:pt idx="18">
                  <c:v>3.3580995209697915</c:v>
                </c:pt>
                <c:pt idx="19">
                  <c:v>3.4173973007585463</c:v>
                </c:pt>
                <c:pt idx="20">
                  <c:v>2.8530955753687195</c:v>
                </c:pt>
                <c:pt idx="21">
                  <c:v>2.8097156108873431</c:v>
                </c:pt>
                <c:pt idx="22">
                  <c:v>4.4645638629283484</c:v>
                </c:pt>
                <c:pt idx="23">
                  <c:v>4.026845637583893</c:v>
                </c:pt>
                <c:pt idx="24">
                  <c:v>3.954621848739496</c:v>
                </c:pt>
                <c:pt idx="25">
                  <c:v>3.2906894100923951</c:v>
                </c:pt>
                <c:pt idx="26">
                  <c:v>3.2605449794699517</c:v>
                </c:pt>
                <c:pt idx="27">
                  <c:v>4.5288197621225983</c:v>
                </c:pt>
                <c:pt idx="28">
                  <c:v>4.4233947870311505</c:v>
                </c:pt>
                <c:pt idx="29">
                  <c:v>3.8621372031662271</c:v>
                </c:pt>
                <c:pt idx="30">
                  <c:v>3.4404952076677318</c:v>
                </c:pt>
                <c:pt idx="31">
                  <c:v>3.0548926014319808</c:v>
                </c:pt>
                <c:pt idx="32">
                  <c:v>5.0510077133615328</c:v>
                </c:pt>
                <c:pt idx="33">
                  <c:v>4.7111319868482857</c:v>
                </c:pt>
                <c:pt idx="34">
                  <c:v>4.3158783783783781</c:v>
                </c:pt>
                <c:pt idx="35">
                  <c:v>3.5419208645633602</c:v>
                </c:pt>
                <c:pt idx="36">
                  <c:v>3.2725097785574593</c:v>
                </c:pt>
                <c:pt idx="37">
                  <c:v>6.1991407814153341</c:v>
                </c:pt>
                <c:pt idx="38">
                  <c:v>3.9547368957652704</c:v>
                </c:pt>
                <c:pt idx="39">
                  <c:v>3.5490775667510381</c:v>
                </c:pt>
                <c:pt idx="40">
                  <c:v>2.2510943253619011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A-4C39-A8CD-444D7D8756B2}"/>
            </c:ext>
          </c:extLst>
        </c:ser>
        <c:ser>
          <c:idx val="1"/>
          <c:order val="1"/>
          <c:tx>
            <c:strRef>
              <c:f>'J2765'!$B$4:$B$6</c:f>
              <c:strCache>
                <c:ptCount val="1"/>
                <c:pt idx="0">
                  <c:v>with CSV</c:v>
                </c:pt>
              </c:strCache>
            </c:strRef>
          </c:tx>
          <c:invertIfNegative val="0"/>
          <c:cat>
            <c:strRef>
              <c:f>'J2765'!$D$3:$AR$3</c:f>
              <c:strCache>
                <c:ptCount val="41"/>
                <c:pt idx="0">
                  <c:v>I70</c:v>
                </c:pt>
                <c:pt idx="1">
                  <c:v>I60</c:v>
                </c:pt>
                <c:pt idx="2">
                  <c:v>I45</c:v>
                </c:pt>
                <c:pt idx="3">
                  <c:v>L45</c:v>
                </c:pt>
                <c:pt idx="4">
                  <c:v>M45</c:v>
                </c:pt>
                <c:pt idx="5">
                  <c:v>H45</c:v>
                </c:pt>
                <c:pt idx="6">
                  <c:v>I50a</c:v>
                </c:pt>
                <c:pt idx="7">
                  <c:v>I35a</c:v>
                </c:pt>
                <c:pt idx="8">
                  <c:v>L35a</c:v>
                </c:pt>
                <c:pt idx="9">
                  <c:v>M35a</c:v>
                </c:pt>
                <c:pt idx="10">
                  <c:v>H35a</c:v>
                </c:pt>
                <c:pt idx="11">
                  <c:v>I40a</c:v>
                </c:pt>
                <c:pt idx="12">
                  <c:v>I25a</c:v>
                </c:pt>
                <c:pt idx="13">
                  <c:v>L25a</c:v>
                </c:pt>
                <c:pt idx="14">
                  <c:v>M25a</c:v>
                </c:pt>
                <c:pt idx="15">
                  <c:v>H25a</c:v>
                </c:pt>
                <c:pt idx="16">
                  <c:v>I40c</c:v>
                </c:pt>
                <c:pt idx="17">
                  <c:v>I25c</c:v>
                </c:pt>
                <c:pt idx="18">
                  <c:v>L25c</c:v>
                </c:pt>
                <c:pt idx="19">
                  <c:v>M25c</c:v>
                </c:pt>
                <c:pt idx="20">
                  <c:v>H25c</c:v>
                </c:pt>
                <c:pt idx="21">
                  <c:v>I30</c:v>
                </c:pt>
                <c:pt idx="22">
                  <c:v>I15</c:v>
                </c:pt>
                <c:pt idx="23">
                  <c:v>L15</c:v>
                </c:pt>
                <c:pt idx="24">
                  <c:v>M15</c:v>
                </c:pt>
                <c:pt idx="25">
                  <c:v>H15</c:v>
                </c:pt>
                <c:pt idx="26">
                  <c:v>I40a</c:v>
                </c:pt>
                <c:pt idx="27">
                  <c:v>I25a</c:v>
                </c:pt>
                <c:pt idx="28">
                  <c:v>L25a</c:v>
                </c:pt>
                <c:pt idx="29">
                  <c:v>M25a</c:v>
                </c:pt>
                <c:pt idx="30">
                  <c:v>H25a</c:v>
                </c:pt>
                <c:pt idx="31">
                  <c:v>I40c</c:v>
                </c:pt>
                <c:pt idx="32">
                  <c:v>I25c</c:v>
                </c:pt>
                <c:pt idx="33">
                  <c:v>L25c</c:v>
                </c:pt>
                <c:pt idx="34">
                  <c:v>M25c</c:v>
                </c:pt>
                <c:pt idx="35">
                  <c:v>H25c</c:v>
                </c:pt>
                <c:pt idx="36">
                  <c:v>I30</c:v>
                </c:pt>
                <c:pt idx="37">
                  <c:v>I15</c:v>
                </c:pt>
                <c:pt idx="38">
                  <c:v>L15</c:v>
                </c:pt>
                <c:pt idx="39">
                  <c:v>M15</c:v>
                </c:pt>
                <c:pt idx="40">
                  <c:v>H15</c:v>
                </c:pt>
              </c:strCache>
            </c:strRef>
          </c:cat>
          <c:val>
            <c:numRef>
              <c:f>'J2765'!$D$6:$AR$6</c:f>
              <c:numCache>
                <c:formatCode>0.00</c:formatCode>
                <c:ptCount val="41"/>
                <c:pt idx="0">
                  <c:v>1.7929781372721412</c:v>
                </c:pt>
                <c:pt idx="1">
                  <c:v>2.2109283957011527</c:v>
                </c:pt>
                <c:pt idx="2">
                  <c:v>2.9891664824231703</c:v>
                </c:pt>
                <c:pt idx="3">
                  <c:v>2.1163621922160445</c:v>
                </c:pt>
                <c:pt idx="4">
                  <c:v>1.8411206283434862</c:v>
                </c:pt>
                <c:pt idx="5">
                  <c:v>1.4507711550286486</c:v>
                </c:pt>
                <c:pt idx="6">
                  <c:v>2.794431121769251</c:v>
                </c:pt>
                <c:pt idx="7">
                  <c:v>3.7156390743904333</c:v>
                </c:pt>
                <c:pt idx="8">
                  <c:v>2.5214704229873983</c:v>
                </c:pt>
                <c:pt idx="9">
                  <c:v>2.1400936037441496</c:v>
                </c:pt>
                <c:pt idx="10">
                  <c:v>1.6575963718820861</c:v>
                </c:pt>
                <c:pt idx="11">
                  <c:v>3.2513975665899371</c:v>
                </c:pt>
                <c:pt idx="12">
                  <c:v>4.3184466019417478</c:v>
                </c:pt>
                <c:pt idx="13">
                  <c:v>3.0456337355154699</c:v>
                </c:pt>
                <c:pt idx="14">
                  <c:v>3.0485142510612491</c:v>
                </c:pt>
                <c:pt idx="15">
                  <c:v>3.0506197716309456</c:v>
                </c:pt>
                <c:pt idx="16">
                  <c:v>2.9659730284897741</c:v>
                </c:pt>
                <c:pt idx="17">
                  <c:v>3.873955274452225</c:v>
                </c:pt>
                <c:pt idx="18">
                  <c:v>3.6561514195583595</c:v>
                </c:pt>
                <c:pt idx="19">
                  <c:v>3.646580327517928</c:v>
                </c:pt>
                <c:pt idx="20">
                  <c:v>3.3476144109055501</c:v>
                </c:pt>
                <c:pt idx="21">
                  <c:v>3.1502618504095605</c:v>
                </c:pt>
                <c:pt idx="22">
                  <c:v>4.9195596951735823</c:v>
                </c:pt>
                <c:pt idx="23">
                  <c:v>4.2162357620683419</c:v>
                </c:pt>
                <c:pt idx="24">
                  <c:v>4.0072639225181597</c:v>
                </c:pt>
                <c:pt idx="25">
                  <c:v>3.4406528189910981</c:v>
                </c:pt>
                <c:pt idx="26">
                  <c:v>3.6515487895126335</c:v>
                </c:pt>
                <c:pt idx="27">
                  <c:v>5.4889342332443887</c:v>
                </c:pt>
                <c:pt idx="28">
                  <c:v>5.3153846153846152</c:v>
                </c:pt>
                <c:pt idx="29">
                  <c:v>4.7653230259525126</c:v>
                </c:pt>
                <c:pt idx="30">
                  <c:v>3.9099099099099099</c:v>
                </c:pt>
                <c:pt idx="31">
                  <c:v>3.604368932038835</c:v>
                </c:pt>
                <c:pt idx="32">
                  <c:v>5.4767793349821385</c:v>
                </c:pt>
                <c:pt idx="33">
                  <c:v>5.7716763005780347</c:v>
                </c:pt>
                <c:pt idx="34">
                  <c:v>4.5845464725643899</c:v>
                </c:pt>
                <c:pt idx="35">
                  <c:v>3.9776514408939421</c:v>
                </c:pt>
                <c:pt idx="36">
                  <c:v>3.5627843670823807</c:v>
                </c:pt>
                <c:pt idx="37">
                  <c:v>6.5465223283455307</c:v>
                </c:pt>
                <c:pt idx="38">
                  <c:v>4.3250666326997278</c:v>
                </c:pt>
                <c:pt idx="39">
                  <c:v>3.8030581015644387</c:v>
                </c:pt>
                <c:pt idx="40">
                  <c:v>2.4224228974587434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A-4C39-A8CD-444D7D875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963648"/>
        <c:axId val="209969536"/>
      </c:barChart>
      <c:catAx>
        <c:axId val="20996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9969536"/>
        <c:crosses val="autoZero"/>
        <c:auto val="1"/>
        <c:lblAlgn val="ctr"/>
        <c:lblOffset val="100"/>
        <c:noMultiLvlLbl val="0"/>
      </c:catAx>
      <c:valAx>
        <c:axId val="209969536"/>
        <c:scaling>
          <c:orientation val="minMax"/>
          <c:max val="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Coefficient of Performance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099636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>
          <a:latin typeface="HDharmony M" panose="02020603020101020101" pitchFamily="18" charset="-127"/>
          <a:ea typeface="HDharmony M" panose="02020603020101020101" pitchFamily="18" charset="-12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LCCP weighting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'J2766 Weighting'!$C$2:$M$2</c:f>
              <c:strCache>
                <c:ptCount val="11"/>
                <c:pt idx="0">
                  <c:v>Phoenix</c:v>
                </c:pt>
                <c:pt idx="1">
                  <c:v>Houston</c:v>
                </c:pt>
                <c:pt idx="2">
                  <c:v>Boston</c:v>
                </c:pt>
                <c:pt idx="3">
                  <c:v>Chicago</c:v>
                </c:pt>
                <c:pt idx="4">
                  <c:v>Fargo</c:v>
                </c:pt>
                <c:pt idx="5">
                  <c:v>WDC</c:v>
                </c:pt>
                <c:pt idx="6">
                  <c:v>Los Angeles</c:v>
                </c:pt>
                <c:pt idx="7">
                  <c:v>San Francisco</c:v>
                </c:pt>
                <c:pt idx="8">
                  <c:v>Sacramento</c:v>
                </c:pt>
                <c:pt idx="9">
                  <c:v>San Diego</c:v>
                </c:pt>
                <c:pt idx="10">
                  <c:v>Miami</c:v>
                </c:pt>
              </c:strCache>
            </c:strRef>
          </c:cat>
          <c:val>
            <c:numRef>
              <c:f>'J2766 Weighting'!$C$3:$M$3</c:f>
              <c:numCache>
                <c:formatCode>0.0%</c:formatCode>
                <c:ptCount val="11"/>
                <c:pt idx="0">
                  <c:v>2.9000000000000001E-2</c:v>
                </c:pt>
                <c:pt idx="1">
                  <c:v>0.13200000000000001</c:v>
                </c:pt>
                <c:pt idx="2">
                  <c:v>8.1000000000000003E-2</c:v>
                </c:pt>
                <c:pt idx="3">
                  <c:v>0.24</c:v>
                </c:pt>
                <c:pt idx="4">
                  <c:v>0.10299999999999999</c:v>
                </c:pt>
                <c:pt idx="5">
                  <c:v>0.13600000000000001</c:v>
                </c:pt>
                <c:pt idx="6">
                  <c:v>7.5999999999999998E-2</c:v>
                </c:pt>
                <c:pt idx="7">
                  <c:v>1.4999999999999999E-2</c:v>
                </c:pt>
                <c:pt idx="8">
                  <c:v>8.9999999999999993E-3</c:v>
                </c:pt>
                <c:pt idx="9">
                  <c:v>2.5000000000000001E-2</c:v>
                </c:pt>
                <c:pt idx="10">
                  <c:v>0.154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3-476F-843D-B34D6D16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19456"/>
        <c:axId val="210020992"/>
      </c:barChart>
      <c:catAx>
        <c:axId val="210019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020992"/>
        <c:crosses val="autoZero"/>
        <c:auto val="1"/>
        <c:lblAlgn val="ctr"/>
        <c:lblOffset val="100"/>
        <c:noMultiLvlLbl val="0"/>
      </c:catAx>
      <c:valAx>
        <c:axId val="2100209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100194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HDharmony M" panose="02020603020101020101" pitchFamily="18" charset="-127"/>
          <a:ea typeface="HDharmony M" panose="02020603020101020101" pitchFamily="18" charset="-12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J2766 LCCP</a:t>
            </a:r>
            <a:r>
              <a:rPr lang="en-US" baseline="0"/>
              <a:t> results - Indirect CO2 emissions per city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'J2766 Weighting'!$B$4</c:f>
              <c:strCache>
                <c:ptCount val="1"/>
                <c:pt idx="0">
                  <c:v>w/o CSV</c:v>
                </c:pt>
              </c:strCache>
            </c:strRef>
          </c:tx>
          <c:invertIfNegative val="0"/>
          <c:cat>
            <c:strRef>
              <c:f>'J2766 Weighting'!$C$2:$M$2</c:f>
              <c:strCache>
                <c:ptCount val="11"/>
                <c:pt idx="0">
                  <c:v>Phoenix</c:v>
                </c:pt>
                <c:pt idx="1">
                  <c:v>Houston</c:v>
                </c:pt>
                <c:pt idx="2">
                  <c:v>Boston</c:v>
                </c:pt>
                <c:pt idx="3">
                  <c:v>Chicago</c:v>
                </c:pt>
                <c:pt idx="4">
                  <c:v>Fargo</c:v>
                </c:pt>
                <c:pt idx="5">
                  <c:v>WDC</c:v>
                </c:pt>
                <c:pt idx="6">
                  <c:v>Los Angeles</c:v>
                </c:pt>
                <c:pt idx="7">
                  <c:v>San Francisco</c:v>
                </c:pt>
                <c:pt idx="8">
                  <c:v>Sacramento</c:v>
                </c:pt>
                <c:pt idx="9">
                  <c:v>San Diego</c:v>
                </c:pt>
                <c:pt idx="10">
                  <c:v>Miami</c:v>
                </c:pt>
              </c:strCache>
            </c:strRef>
          </c:cat>
          <c:val>
            <c:numRef>
              <c:f>'J2766 Weighting'!$C$4:$M$4</c:f>
              <c:numCache>
                <c:formatCode>0.0_ </c:formatCode>
                <c:ptCount val="11"/>
                <c:pt idx="0">
                  <c:v>28.496343045978747</c:v>
                </c:pt>
                <c:pt idx="1">
                  <c:v>24.359234340061228</c:v>
                </c:pt>
                <c:pt idx="2">
                  <c:v>12.594633734666612</c:v>
                </c:pt>
                <c:pt idx="3">
                  <c:v>10.141029606906317</c:v>
                </c:pt>
                <c:pt idx="4">
                  <c:v>7.412254539278293</c:v>
                </c:pt>
                <c:pt idx="5">
                  <c:v>21.311588841933435</c:v>
                </c:pt>
                <c:pt idx="6">
                  <c:v>13.757046420717742</c:v>
                </c:pt>
                <c:pt idx="7">
                  <c:v>11.065354058913217</c:v>
                </c:pt>
                <c:pt idx="8">
                  <c:v>19.105361066925475</c:v>
                </c:pt>
                <c:pt idx="9">
                  <c:v>15.459699184416673</c:v>
                </c:pt>
                <c:pt idx="10">
                  <c:v>25.934046677191599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6-4F59-B1B4-B59F0A185F63}"/>
            </c:ext>
          </c:extLst>
        </c:ser>
        <c:ser>
          <c:idx val="1"/>
          <c:order val="1"/>
          <c:tx>
            <c:strRef>
              <c:f>'J2766 Weighting'!$B$6</c:f>
              <c:strCache>
                <c:ptCount val="1"/>
                <c:pt idx="0">
                  <c:v>w/ CSV</c:v>
                </c:pt>
              </c:strCache>
            </c:strRef>
          </c:tx>
          <c:invertIfNegative val="0"/>
          <c:cat>
            <c:strRef>
              <c:f>'J2766 Weighting'!$C$2:$M$2</c:f>
              <c:strCache>
                <c:ptCount val="11"/>
                <c:pt idx="0">
                  <c:v>Phoenix</c:v>
                </c:pt>
                <c:pt idx="1">
                  <c:v>Houston</c:v>
                </c:pt>
                <c:pt idx="2">
                  <c:v>Boston</c:v>
                </c:pt>
                <c:pt idx="3">
                  <c:v>Chicago</c:v>
                </c:pt>
                <c:pt idx="4">
                  <c:v>Fargo</c:v>
                </c:pt>
                <c:pt idx="5">
                  <c:v>WDC</c:v>
                </c:pt>
                <c:pt idx="6">
                  <c:v>Los Angeles</c:v>
                </c:pt>
                <c:pt idx="7">
                  <c:v>San Francisco</c:v>
                </c:pt>
                <c:pt idx="8">
                  <c:v>Sacramento</c:v>
                </c:pt>
                <c:pt idx="9">
                  <c:v>San Diego</c:v>
                </c:pt>
                <c:pt idx="10">
                  <c:v>Miami</c:v>
                </c:pt>
              </c:strCache>
            </c:strRef>
          </c:cat>
          <c:val>
            <c:numRef>
              <c:f>'J2766 Weighting'!$C$6:$M$6</c:f>
              <c:numCache>
                <c:formatCode>0.0_ </c:formatCode>
                <c:ptCount val="11"/>
                <c:pt idx="0">
                  <c:v>26.779970494620184</c:v>
                </c:pt>
                <c:pt idx="1">
                  <c:v>22.420711429398988</c:v>
                </c:pt>
                <c:pt idx="2">
                  <c:v>11.557544417335059</c:v>
                </c:pt>
                <c:pt idx="3">
                  <c:v>9.312920801994899</c:v>
                </c:pt>
                <c:pt idx="4">
                  <c:v>6.851436757151637</c:v>
                </c:pt>
                <c:pt idx="5">
                  <c:v>19.613895618807422</c:v>
                </c:pt>
                <c:pt idx="6">
                  <c:v>12.672858559772262</c:v>
                </c:pt>
                <c:pt idx="7">
                  <c:v>10.430553430940162</c:v>
                </c:pt>
                <c:pt idx="8">
                  <c:v>17.756298377273485</c:v>
                </c:pt>
                <c:pt idx="9">
                  <c:v>14.095485384897858</c:v>
                </c:pt>
                <c:pt idx="10">
                  <c:v>23.353724173145366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6-4F59-B1B4-B59F0A185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37760"/>
        <c:axId val="211100416"/>
      </c:barChart>
      <c:catAx>
        <c:axId val="21003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1100416"/>
        <c:crosses val="autoZero"/>
        <c:auto val="1"/>
        <c:lblAlgn val="ctr"/>
        <c:lblOffset val="100"/>
        <c:noMultiLvlLbl val="0"/>
      </c:catAx>
      <c:valAx>
        <c:axId val="211100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Indirect A/C emissions [gCO2/mile]</a:t>
                </a:r>
              </a:p>
            </c:rich>
          </c:tx>
          <c:overlay val="0"/>
        </c:title>
        <c:numFmt formatCode="0.0_ " sourceLinked="1"/>
        <c:majorTickMark val="out"/>
        <c:minorTickMark val="none"/>
        <c:tickLblPos val="nextTo"/>
        <c:crossAx val="2100377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900">
          <a:latin typeface="HDharmony M" panose="02020603020101020101" pitchFamily="18" charset="-127"/>
          <a:ea typeface="HDharmony M" panose="02020603020101020101" pitchFamily="18" charset="-127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108855</xdr:colOff>
      <xdr:row>11</xdr:row>
      <xdr:rowOff>9523</xdr:rowOff>
    </xdr:from>
    <xdr:to>
      <xdr:col>18</xdr:col>
      <xdr:colOff>13608</xdr:colOff>
      <xdr:row>38</xdr:row>
      <xdr:rowOff>68035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27383</xdr:rowOff>
    </xdr:from>
    <xdr:to>
      <xdr:col>13</xdr:col>
      <xdr:colOff>595312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13</xdr:col>
      <xdr:colOff>595312</xdr:colOff>
      <xdr:row>25</xdr:row>
      <xdr:rowOff>115492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25</xdr:col>
      <xdr:colOff>591891</xdr:colOff>
      <xdr:row>27</xdr:row>
      <xdr:rowOff>11082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0" y="381000"/>
          <a:ext cx="6687892" cy="4773582"/>
        </a:xfrm>
        <a:prstGeom prst="rect">
          <a:avLst/>
        </a:prstGeom>
      </xdr:spPr>
    </xdr:pic>
    <xdr:clientData/>
  </xdr:twoCellAnchor>
  <xdr:twoCellAnchor editAs="oneCell">
    <xdr:from>
      <xdr:col>26</xdr:col>
      <xdr:colOff>57150</xdr:colOff>
      <xdr:row>2</xdr:row>
      <xdr:rowOff>133350</xdr:rowOff>
    </xdr:from>
    <xdr:to>
      <xdr:col>38</xdr:col>
      <xdr:colOff>531191</xdr:colOff>
      <xdr:row>27</xdr:row>
      <xdr:rowOff>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7925" y="514350"/>
          <a:ext cx="7789241" cy="463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9"/>
  <sheetViews>
    <sheetView tabSelected="1" zoomScale="70" zoomScaleNormal="70" workbookViewId="0"/>
  </sheetViews>
  <sheetFormatPr defaultRowHeight="15"/>
  <cols>
    <col min="2" max="2" width="11" bestFit="1" customWidth="1"/>
    <col min="3" max="3" width="12.5703125" bestFit="1" customWidth="1"/>
  </cols>
  <sheetData>
    <row r="1" spans="2:46" ht="15.75" thickBot="1"/>
    <row r="2" spans="2:46" ht="15.75" thickBot="1">
      <c r="B2" s="40"/>
      <c r="C2" s="42" t="s">
        <v>59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45" t="s">
        <v>60</v>
      </c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4"/>
      <c r="AS2" s="10"/>
      <c r="AT2" s="11" t="s">
        <v>20</v>
      </c>
    </row>
    <row r="3" spans="2:46" ht="15.75" thickBot="1">
      <c r="B3" s="41"/>
      <c r="C3" s="12" t="s">
        <v>21</v>
      </c>
      <c r="D3" s="13" t="s">
        <v>22</v>
      </c>
      <c r="E3" s="14" t="s">
        <v>23</v>
      </c>
      <c r="F3" s="14" t="s">
        <v>24</v>
      </c>
      <c r="G3" s="14" t="s">
        <v>25</v>
      </c>
      <c r="H3" s="14" t="s">
        <v>26</v>
      </c>
      <c r="I3" s="15" t="s">
        <v>27</v>
      </c>
      <c r="J3" s="16" t="s">
        <v>28</v>
      </c>
      <c r="K3" s="17" t="s">
        <v>29</v>
      </c>
      <c r="L3" s="17" t="s">
        <v>30</v>
      </c>
      <c r="M3" s="17" t="s">
        <v>31</v>
      </c>
      <c r="N3" s="18" t="s">
        <v>32</v>
      </c>
      <c r="O3" s="13" t="s">
        <v>33</v>
      </c>
      <c r="P3" s="14" t="s">
        <v>34</v>
      </c>
      <c r="Q3" s="14" t="s">
        <v>35</v>
      </c>
      <c r="R3" s="14" t="s">
        <v>36</v>
      </c>
      <c r="S3" s="15" t="s">
        <v>37</v>
      </c>
      <c r="T3" s="16" t="s">
        <v>38</v>
      </c>
      <c r="U3" s="17" t="s">
        <v>39</v>
      </c>
      <c r="V3" s="17" t="s">
        <v>40</v>
      </c>
      <c r="W3" s="17" t="s">
        <v>41</v>
      </c>
      <c r="X3" s="18" t="s">
        <v>42</v>
      </c>
      <c r="Y3" s="13" t="s">
        <v>43</v>
      </c>
      <c r="Z3" s="14" t="s">
        <v>44</v>
      </c>
      <c r="AA3" s="14" t="s">
        <v>45</v>
      </c>
      <c r="AB3" s="14" t="s">
        <v>46</v>
      </c>
      <c r="AC3" s="15" t="s">
        <v>47</v>
      </c>
      <c r="AD3" s="16" t="s">
        <v>33</v>
      </c>
      <c r="AE3" s="17" t="s">
        <v>34</v>
      </c>
      <c r="AF3" s="17" t="s">
        <v>35</v>
      </c>
      <c r="AG3" s="17" t="s">
        <v>36</v>
      </c>
      <c r="AH3" s="18" t="s">
        <v>37</v>
      </c>
      <c r="AI3" s="13" t="s">
        <v>38</v>
      </c>
      <c r="AJ3" s="14" t="s">
        <v>39</v>
      </c>
      <c r="AK3" s="14" t="s">
        <v>40</v>
      </c>
      <c r="AL3" s="14" t="s">
        <v>41</v>
      </c>
      <c r="AM3" s="15" t="s">
        <v>42</v>
      </c>
      <c r="AN3" s="16" t="s">
        <v>43</v>
      </c>
      <c r="AO3" s="17" t="s">
        <v>44</v>
      </c>
      <c r="AP3" s="17" t="s">
        <v>45</v>
      </c>
      <c r="AQ3" s="17" t="s">
        <v>46</v>
      </c>
      <c r="AR3" s="18" t="s">
        <v>47</v>
      </c>
      <c r="AS3" s="10"/>
      <c r="AT3" s="11" t="s">
        <v>48</v>
      </c>
    </row>
    <row r="4" spans="2:46" ht="38.25">
      <c r="B4" s="46" t="s">
        <v>49</v>
      </c>
      <c r="C4" s="19" t="s">
        <v>50</v>
      </c>
      <c r="D4" s="20">
        <v>3059</v>
      </c>
      <c r="E4" s="21">
        <v>3415</v>
      </c>
      <c r="F4" s="21">
        <v>4056</v>
      </c>
      <c r="G4" s="21">
        <v>5329</v>
      </c>
      <c r="H4" s="21">
        <v>5954</v>
      </c>
      <c r="I4" s="22">
        <v>6351</v>
      </c>
      <c r="J4" s="20">
        <v>4195</v>
      </c>
      <c r="K4" s="21">
        <v>4785</v>
      </c>
      <c r="L4" s="21">
        <v>6283</v>
      </c>
      <c r="M4" s="21">
        <v>6859</v>
      </c>
      <c r="N4" s="22">
        <v>7310</v>
      </c>
      <c r="O4" s="20">
        <v>3955</v>
      </c>
      <c r="P4" s="21">
        <v>4448</v>
      </c>
      <c r="Q4" s="21">
        <v>5099</v>
      </c>
      <c r="R4" s="21">
        <v>5027</v>
      </c>
      <c r="S4" s="22">
        <v>4996</v>
      </c>
      <c r="T4" s="20">
        <v>3321</v>
      </c>
      <c r="U4" s="21">
        <v>3430</v>
      </c>
      <c r="V4" s="21">
        <v>3477</v>
      </c>
      <c r="W4" s="21">
        <v>3407</v>
      </c>
      <c r="X4" s="22">
        <v>3438</v>
      </c>
      <c r="Y4" s="20">
        <v>2346</v>
      </c>
      <c r="Z4" s="21">
        <v>2324</v>
      </c>
      <c r="AA4" s="21">
        <v>2332</v>
      </c>
      <c r="AB4" s="21">
        <v>2317</v>
      </c>
      <c r="AC4" s="22">
        <v>2319</v>
      </c>
      <c r="AD4" s="20">
        <v>3454</v>
      </c>
      <c r="AE4" s="21">
        <v>3497</v>
      </c>
      <c r="AF4" s="21">
        <v>3455</v>
      </c>
      <c r="AG4" s="21">
        <v>3452</v>
      </c>
      <c r="AH4" s="22">
        <v>3472</v>
      </c>
      <c r="AI4" s="20">
        <v>2079</v>
      </c>
      <c r="AJ4" s="21">
        <v>1993</v>
      </c>
      <c r="AK4" s="21">
        <v>1997</v>
      </c>
      <c r="AL4" s="21">
        <v>2047</v>
      </c>
      <c r="AM4" s="22">
        <v>2029</v>
      </c>
      <c r="AN4" s="20">
        <v>626</v>
      </c>
      <c r="AO4" s="21">
        <v>665</v>
      </c>
      <c r="AP4" s="21">
        <v>636</v>
      </c>
      <c r="AQ4" s="21">
        <v>668</v>
      </c>
      <c r="AR4" s="22">
        <v>632</v>
      </c>
      <c r="AS4" s="10"/>
      <c r="AT4" s="11" t="s">
        <v>51</v>
      </c>
    </row>
    <row r="5" spans="2:46" ht="25.5">
      <c r="B5" s="47"/>
      <c r="C5" s="23" t="s">
        <v>52</v>
      </c>
      <c r="D5" s="24">
        <v>1706.1</v>
      </c>
      <c r="E5" s="25">
        <v>1544.6</v>
      </c>
      <c r="F5" s="25">
        <v>1356.9</v>
      </c>
      <c r="G5" s="25">
        <v>2518</v>
      </c>
      <c r="H5" s="25">
        <v>3233.9</v>
      </c>
      <c r="I5" s="26">
        <v>4377.6718181818178</v>
      </c>
      <c r="J5" s="24">
        <v>1501.2</v>
      </c>
      <c r="K5" s="25">
        <v>1287.8</v>
      </c>
      <c r="L5" s="25">
        <v>2491.8000000000002</v>
      </c>
      <c r="M5" s="25">
        <v>3205</v>
      </c>
      <c r="N5" s="26">
        <v>4410</v>
      </c>
      <c r="O5" s="24">
        <v>1216.4000000000001</v>
      </c>
      <c r="P5" s="25">
        <v>1030</v>
      </c>
      <c r="Q5" s="25">
        <v>1674.2</v>
      </c>
      <c r="R5" s="25">
        <v>1649</v>
      </c>
      <c r="S5" s="26">
        <v>1637.7</v>
      </c>
      <c r="T5" s="24">
        <v>1119.7</v>
      </c>
      <c r="U5" s="25">
        <v>885.4</v>
      </c>
      <c r="V5" s="25">
        <v>951</v>
      </c>
      <c r="W5" s="25">
        <v>934.3</v>
      </c>
      <c r="X5" s="26">
        <v>1027</v>
      </c>
      <c r="Y5" s="24">
        <v>744.7</v>
      </c>
      <c r="Z5" s="25">
        <v>472.4</v>
      </c>
      <c r="AA5" s="25">
        <v>553.1</v>
      </c>
      <c r="AB5" s="25">
        <v>578.20000000000005</v>
      </c>
      <c r="AC5" s="26">
        <v>674</v>
      </c>
      <c r="AD5" s="24">
        <v>945.9</v>
      </c>
      <c r="AE5" s="25">
        <v>637.1</v>
      </c>
      <c r="AF5" s="25">
        <v>650</v>
      </c>
      <c r="AG5" s="25">
        <v>724.4</v>
      </c>
      <c r="AH5" s="26">
        <v>888</v>
      </c>
      <c r="AI5" s="24">
        <v>576.79999999999995</v>
      </c>
      <c r="AJ5" s="25">
        <v>363.9</v>
      </c>
      <c r="AK5" s="25">
        <v>346</v>
      </c>
      <c r="AL5" s="25">
        <v>446.5</v>
      </c>
      <c r="AM5" s="26">
        <v>510.1</v>
      </c>
      <c r="AN5" s="24">
        <v>175.7052730397605</v>
      </c>
      <c r="AO5" s="25">
        <v>101.58065101537079</v>
      </c>
      <c r="AP5" s="25">
        <v>147.04975761333085</v>
      </c>
      <c r="AQ5" s="25">
        <v>175.64811847739304</v>
      </c>
      <c r="AR5" s="26">
        <v>260.89581660700253</v>
      </c>
      <c r="AS5" s="10"/>
      <c r="AT5" s="11" t="s">
        <v>53</v>
      </c>
    </row>
    <row r="6" spans="2:46" ht="15.75" thickBot="1">
      <c r="B6" s="48"/>
      <c r="C6" s="27" t="s">
        <v>54</v>
      </c>
      <c r="D6" s="28">
        <v>1.7929781372721412</v>
      </c>
      <c r="E6" s="29">
        <v>2.2109283957011527</v>
      </c>
      <c r="F6" s="29">
        <v>2.9891664824231703</v>
      </c>
      <c r="G6" s="29">
        <v>2.1163621922160445</v>
      </c>
      <c r="H6" s="29">
        <v>1.8411206283434862</v>
      </c>
      <c r="I6" s="30">
        <v>1.4507711550286486</v>
      </c>
      <c r="J6" s="28">
        <v>2.794431121769251</v>
      </c>
      <c r="K6" s="29">
        <v>3.7156390743904333</v>
      </c>
      <c r="L6" s="29">
        <v>2.5214704229873983</v>
      </c>
      <c r="M6" s="29">
        <v>2.1400936037441496</v>
      </c>
      <c r="N6" s="30">
        <v>1.6575963718820861</v>
      </c>
      <c r="O6" s="28">
        <v>3.2513975665899371</v>
      </c>
      <c r="P6" s="29">
        <v>4.3184466019417478</v>
      </c>
      <c r="Q6" s="29">
        <v>3.0456337355154699</v>
      </c>
      <c r="R6" s="29">
        <v>3.0485142510612491</v>
      </c>
      <c r="S6" s="30">
        <v>3.0506197716309456</v>
      </c>
      <c r="T6" s="28">
        <v>2.9659730284897741</v>
      </c>
      <c r="U6" s="29">
        <v>3.873955274452225</v>
      </c>
      <c r="V6" s="29">
        <v>3.6561514195583595</v>
      </c>
      <c r="W6" s="29">
        <v>3.646580327517928</v>
      </c>
      <c r="X6" s="30">
        <v>3.3476144109055501</v>
      </c>
      <c r="Y6" s="28">
        <v>3.1502618504095605</v>
      </c>
      <c r="Z6" s="29">
        <v>4.9195596951735823</v>
      </c>
      <c r="AA6" s="29">
        <v>4.2162357620683419</v>
      </c>
      <c r="AB6" s="29">
        <v>4.0072639225181597</v>
      </c>
      <c r="AC6" s="30">
        <v>3.4406528189910981</v>
      </c>
      <c r="AD6" s="28">
        <v>3.6515487895126335</v>
      </c>
      <c r="AE6" s="29">
        <v>5.4889342332443887</v>
      </c>
      <c r="AF6" s="29">
        <v>5.3153846153846152</v>
      </c>
      <c r="AG6" s="29">
        <v>4.7653230259525126</v>
      </c>
      <c r="AH6" s="30">
        <v>3.9099099099099099</v>
      </c>
      <c r="AI6" s="28">
        <v>3.604368932038835</v>
      </c>
      <c r="AJ6" s="29">
        <v>5.4767793349821385</v>
      </c>
      <c r="AK6" s="29">
        <v>5.7716763005780347</v>
      </c>
      <c r="AL6" s="29">
        <v>4.5845464725643899</v>
      </c>
      <c r="AM6" s="30">
        <v>3.9776514408939421</v>
      </c>
      <c r="AN6" s="28">
        <v>3.5627843670823807</v>
      </c>
      <c r="AO6" s="29">
        <v>6.5465223283455307</v>
      </c>
      <c r="AP6" s="29">
        <v>4.3250666326997278</v>
      </c>
      <c r="AQ6" s="29">
        <v>3.8030581015644387</v>
      </c>
      <c r="AR6" s="30">
        <v>2.4224228974587434</v>
      </c>
      <c r="AS6" s="10"/>
      <c r="AT6" s="11" t="s">
        <v>55</v>
      </c>
    </row>
    <row r="7" spans="2:46" ht="38.25">
      <c r="B7" s="49" t="s">
        <v>56</v>
      </c>
      <c r="C7" s="31" t="s">
        <v>57</v>
      </c>
      <c r="D7" s="32">
        <v>2934</v>
      </c>
      <c r="E7" s="33">
        <v>3290</v>
      </c>
      <c r="F7" s="33">
        <v>3853</v>
      </c>
      <c r="G7" s="33">
        <v>5255</v>
      </c>
      <c r="H7" s="33">
        <v>5793</v>
      </c>
      <c r="I7" s="34">
        <v>6122</v>
      </c>
      <c r="J7" s="32">
        <v>4044</v>
      </c>
      <c r="K7" s="33">
        <v>4647</v>
      </c>
      <c r="L7" s="33">
        <v>6209</v>
      </c>
      <c r="M7" s="33">
        <v>6698</v>
      </c>
      <c r="N7" s="34">
        <v>7135</v>
      </c>
      <c r="O7" s="32">
        <v>3942</v>
      </c>
      <c r="P7" s="33">
        <v>4411</v>
      </c>
      <c r="Q7" s="33">
        <v>5097</v>
      </c>
      <c r="R7" s="33">
        <v>5083</v>
      </c>
      <c r="S7" s="34">
        <v>5089</v>
      </c>
      <c r="T7" s="32">
        <v>3268</v>
      </c>
      <c r="U7" s="33">
        <v>3489</v>
      </c>
      <c r="V7" s="33">
        <v>3435</v>
      </c>
      <c r="W7" s="33">
        <v>3469</v>
      </c>
      <c r="X7" s="34">
        <v>3424</v>
      </c>
      <c r="Y7" s="32">
        <v>2302</v>
      </c>
      <c r="Z7" s="33">
        <v>2293</v>
      </c>
      <c r="AA7" s="33">
        <v>2400</v>
      </c>
      <c r="AB7" s="33">
        <v>2353</v>
      </c>
      <c r="AC7" s="34">
        <v>2315</v>
      </c>
      <c r="AD7" s="32">
        <v>3494</v>
      </c>
      <c r="AE7" s="33">
        <v>3465</v>
      </c>
      <c r="AF7" s="33">
        <v>3479</v>
      </c>
      <c r="AG7" s="33">
        <v>3513</v>
      </c>
      <c r="AH7" s="34">
        <v>3446</v>
      </c>
      <c r="AI7" s="32">
        <v>2048</v>
      </c>
      <c r="AJ7" s="33">
        <v>2030</v>
      </c>
      <c r="AK7" s="33">
        <v>2006</v>
      </c>
      <c r="AL7" s="33">
        <v>2044</v>
      </c>
      <c r="AM7" s="34">
        <v>2032</v>
      </c>
      <c r="AN7" s="32">
        <v>630</v>
      </c>
      <c r="AO7" s="33">
        <v>662</v>
      </c>
      <c r="AP7" s="33">
        <v>648</v>
      </c>
      <c r="AQ7" s="33">
        <v>652</v>
      </c>
      <c r="AR7" s="34">
        <v>649</v>
      </c>
      <c r="AS7" s="10"/>
      <c r="AT7" s="11" t="s">
        <v>58</v>
      </c>
    </row>
    <row r="8" spans="2:46" ht="25.5">
      <c r="B8" s="50"/>
      <c r="C8" s="23" t="s">
        <v>52</v>
      </c>
      <c r="D8" s="24">
        <v>1760.7</v>
      </c>
      <c r="E8" s="25">
        <v>1611.5</v>
      </c>
      <c r="F8" s="25">
        <v>1412.5</v>
      </c>
      <c r="G8" s="25">
        <v>2627.3</v>
      </c>
      <c r="H8" s="25">
        <v>3323.9</v>
      </c>
      <c r="I8" s="26">
        <v>4404.3999999999996</v>
      </c>
      <c r="J8" s="24">
        <v>1552.9</v>
      </c>
      <c r="K8" s="25">
        <v>1346</v>
      </c>
      <c r="L8" s="25">
        <v>2626.2</v>
      </c>
      <c r="M8" s="25">
        <v>3309.8</v>
      </c>
      <c r="N8" s="26">
        <v>4505.3999999999996</v>
      </c>
      <c r="O8" s="24">
        <v>1287.0999999999999</v>
      </c>
      <c r="P8" s="25">
        <v>1089.2</v>
      </c>
      <c r="Q8" s="25">
        <v>1825.3</v>
      </c>
      <c r="R8" s="25">
        <v>1799</v>
      </c>
      <c r="S8" s="26">
        <v>2035.1999999999998</v>
      </c>
      <c r="T8" s="24">
        <v>1159.0999999999999</v>
      </c>
      <c r="U8" s="25">
        <v>996.7</v>
      </c>
      <c r="V8" s="25">
        <v>1022.9000000000001</v>
      </c>
      <c r="W8" s="25">
        <v>1015.0999999999999</v>
      </c>
      <c r="X8" s="26">
        <v>1200.0999999999999</v>
      </c>
      <c r="Y8" s="24">
        <v>819.3</v>
      </c>
      <c r="Z8" s="25">
        <v>513.6</v>
      </c>
      <c r="AA8" s="25">
        <v>596</v>
      </c>
      <c r="AB8" s="25">
        <v>595</v>
      </c>
      <c r="AC8" s="26">
        <v>703.5</v>
      </c>
      <c r="AD8" s="24">
        <v>1071.5999999999999</v>
      </c>
      <c r="AE8" s="25">
        <v>765.1</v>
      </c>
      <c r="AF8" s="25">
        <v>786.5</v>
      </c>
      <c r="AG8" s="25">
        <v>909.59999999999991</v>
      </c>
      <c r="AH8" s="26">
        <v>1001.5999999999999</v>
      </c>
      <c r="AI8" s="24">
        <v>670.4</v>
      </c>
      <c r="AJ8" s="25">
        <v>401.9</v>
      </c>
      <c r="AK8" s="25">
        <v>425.79999999999995</v>
      </c>
      <c r="AL8" s="25">
        <v>473.6</v>
      </c>
      <c r="AM8" s="26">
        <v>573.70000000000005</v>
      </c>
      <c r="AN8" s="24">
        <v>192.51279373646594</v>
      </c>
      <c r="AO8" s="25">
        <v>106.78899275600222</v>
      </c>
      <c r="AP8" s="25">
        <v>163.85413671738263</v>
      </c>
      <c r="AQ8" s="25">
        <v>183.70970702589233</v>
      </c>
      <c r="AR8" s="26">
        <v>288.30422283422638</v>
      </c>
      <c r="AS8" s="10"/>
      <c r="AT8" s="10"/>
    </row>
    <row r="9" spans="2:46" ht="15.75" thickBot="1">
      <c r="B9" s="51"/>
      <c r="C9" s="27" t="s">
        <v>54</v>
      </c>
      <c r="D9" s="28">
        <v>1.6663826887033566</v>
      </c>
      <c r="E9" s="29">
        <v>2.0415761712690039</v>
      </c>
      <c r="F9" s="29">
        <v>2.7277876106194689</v>
      </c>
      <c r="G9" s="29">
        <v>2.0001522475545235</v>
      </c>
      <c r="H9" s="29">
        <v>1.7428322151689279</v>
      </c>
      <c r="I9" s="30">
        <v>1.3899736627009356</v>
      </c>
      <c r="J9" s="28">
        <v>2.6041599587867861</v>
      </c>
      <c r="K9" s="29">
        <v>3.4524517087667164</v>
      </c>
      <c r="L9" s="29">
        <v>2.3642525321757675</v>
      </c>
      <c r="M9" s="29">
        <v>2.0236872318569095</v>
      </c>
      <c r="N9" s="30">
        <v>1.5836551693523329</v>
      </c>
      <c r="O9" s="28">
        <v>3.0626990909797223</v>
      </c>
      <c r="P9" s="29">
        <v>4.0497612926918833</v>
      </c>
      <c r="Q9" s="29">
        <v>2.7924176847641484</v>
      </c>
      <c r="R9" s="29">
        <v>2.8254585881045027</v>
      </c>
      <c r="S9" s="30">
        <v>2.5004913522012582</v>
      </c>
      <c r="T9" s="28">
        <v>2.8194288672245711</v>
      </c>
      <c r="U9" s="29">
        <v>3.5005518210093305</v>
      </c>
      <c r="V9" s="29">
        <v>3.3580995209697915</v>
      </c>
      <c r="W9" s="29">
        <v>3.4173973007585463</v>
      </c>
      <c r="X9" s="30">
        <v>2.8530955753687195</v>
      </c>
      <c r="Y9" s="28">
        <v>2.8097156108873431</v>
      </c>
      <c r="Z9" s="29">
        <v>4.4645638629283484</v>
      </c>
      <c r="AA9" s="29">
        <v>4.026845637583893</v>
      </c>
      <c r="AB9" s="29">
        <v>3.954621848739496</v>
      </c>
      <c r="AC9" s="30">
        <v>3.2906894100923951</v>
      </c>
      <c r="AD9" s="28">
        <v>3.2605449794699517</v>
      </c>
      <c r="AE9" s="29">
        <v>4.5288197621225983</v>
      </c>
      <c r="AF9" s="29">
        <v>4.4233947870311505</v>
      </c>
      <c r="AG9" s="29">
        <v>3.8621372031662271</v>
      </c>
      <c r="AH9" s="30">
        <v>3.4404952076677318</v>
      </c>
      <c r="AI9" s="28">
        <v>3.0548926014319808</v>
      </c>
      <c r="AJ9" s="29">
        <v>5.0510077133615328</v>
      </c>
      <c r="AK9" s="29">
        <v>4.7111319868482857</v>
      </c>
      <c r="AL9" s="29">
        <v>4.3158783783783781</v>
      </c>
      <c r="AM9" s="30">
        <v>3.5419208645633602</v>
      </c>
      <c r="AN9" s="28">
        <v>3.2725097785574593</v>
      </c>
      <c r="AO9" s="29">
        <v>6.1991407814153341</v>
      </c>
      <c r="AP9" s="29">
        <v>3.9547368957652704</v>
      </c>
      <c r="AQ9" s="29">
        <v>3.5490775667510381</v>
      </c>
      <c r="AR9" s="30">
        <v>2.2510943253619011</v>
      </c>
      <c r="AS9" s="10"/>
      <c r="AT9" s="10"/>
    </row>
  </sheetData>
  <mergeCells count="5">
    <mergeCell ref="B2:B3"/>
    <mergeCell ref="C2:AC2"/>
    <mergeCell ref="AD2:AR2"/>
    <mergeCell ref="B4:B6"/>
    <mergeCell ref="B7:B9"/>
  </mergeCells>
  <pageMargins left="0.7" right="0.7" top="0.75" bottom="0.75" header="0.3" footer="0.3"/>
  <pageSetup scale="27" fitToHeight="0" orientation="landscape" r:id="rId1"/>
  <headerFooter>
    <oddHeader>&amp;L&amp;G&amp;ROffice of Transportation and Air Quality
May 2017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"/>
  <sheetViews>
    <sheetView zoomScale="80" zoomScaleNormal="80" workbookViewId="0">
      <selection activeCell="C47" sqref="C47"/>
    </sheetView>
  </sheetViews>
  <sheetFormatPr defaultRowHeight="15"/>
  <cols>
    <col min="1" max="1" width="9.140625" style="1"/>
    <col min="2" max="2" width="18.85546875" style="1" bestFit="1" customWidth="1"/>
    <col min="3" max="3" width="8.85546875" style="1" bestFit="1" customWidth="1"/>
    <col min="4" max="4" width="9.42578125" style="1" bestFit="1" customWidth="1"/>
    <col min="5" max="5" width="8" style="1" bestFit="1" customWidth="1"/>
    <col min="6" max="6" width="8.7109375" style="1" bestFit="1" customWidth="1"/>
    <col min="7" max="7" width="6.5703125" style="1" bestFit="1" customWidth="1"/>
    <col min="8" max="8" width="9.140625" style="1"/>
    <col min="9" max="9" width="12.85546875" style="1" bestFit="1" customWidth="1"/>
    <col min="10" max="10" width="14.5703125" style="1" bestFit="1" customWidth="1"/>
    <col min="11" max="11" width="12.7109375" style="1" bestFit="1" customWidth="1"/>
    <col min="12" max="12" width="11" style="1" bestFit="1" customWidth="1"/>
    <col min="13" max="16384" width="9.140625" style="1"/>
  </cols>
  <sheetData>
    <row r="2" spans="1:14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</row>
    <row r="3" spans="1:14">
      <c r="A3" s="1" t="s">
        <v>11</v>
      </c>
      <c r="B3" s="1" t="s">
        <v>12</v>
      </c>
      <c r="C3" s="7">
        <v>2.9000000000000001E-2</v>
      </c>
      <c r="D3" s="7">
        <v>0.13200000000000001</v>
      </c>
      <c r="E3" s="7">
        <v>8.1000000000000003E-2</v>
      </c>
      <c r="F3" s="7">
        <v>0.24</v>
      </c>
      <c r="G3" s="7">
        <v>0.10299999999999999</v>
      </c>
      <c r="H3" s="7">
        <v>0.13600000000000001</v>
      </c>
      <c r="I3" s="7">
        <v>7.5999999999999998E-2</v>
      </c>
      <c r="J3" s="7">
        <v>1.4999999999999999E-2</v>
      </c>
      <c r="K3" s="7">
        <v>8.9999999999999993E-3</v>
      </c>
      <c r="L3" s="7">
        <v>2.5000000000000001E-2</v>
      </c>
      <c r="M3" s="7">
        <v>0.154</v>
      </c>
      <c r="N3" s="2">
        <f>SUM(C3:M3)</f>
        <v>1</v>
      </c>
    </row>
    <row r="4" spans="1:14">
      <c r="A4" s="52" t="s">
        <v>13</v>
      </c>
      <c r="B4" s="1" t="s">
        <v>15</v>
      </c>
      <c r="C4" s="8">
        <v>28.496343045978747</v>
      </c>
      <c r="D4" s="8">
        <v>24.359234340061228</v>
      </c>
      <c r="E4" s="8">
        <v>12.594633734666612</v>
      </c>
      <c r="F4" s="8">
        <v>10.141029606906317</v>
      </c>
      <c r="G4" s="8">
        <v>7.412254539278293</v>
      </c>
      <c r="H4" s="8">
        <v>21.311588841933435</v>
      </c>
      <c r="I4" s="8">
        <v>13.757046420717742</v>
      </c>
      <c r="J4" s="8">
        <v>11.065354058913217</v>
      </c>
      <c r="K4" s="8">
        <v>19.105361066925475</v>
      </c>
      <c r="L4" s="8">
        <v>15.459699184416673</v>
      </c>
      <c r="M4" s="8">
        <v>25.934046677191599</v>
      </c>
    </row>
    <row r="5" spans="1:14">
      <c r="A5" s="52"/>
      <c r="B5" s="1" t="s">
        <v>16</v>
      </c>
      <c r="C5" s="9">
        <f>C3*C4</f>
        <v>0.82639394833338375</v>
      </c>
      <c r="D5" s="9">
        <f t="shared" ref="D5:M5" si="0">D3*D4</f>
        <v>3.2154189328880824</v>
      </c>
      <c r="E5" s="9">
        <f t="shared" si="0"/>
        <v>1.0201653325079956</v>
      </c>
      <c r="F5" s="9">
        <f t="shared" si="0"/>
        <v>2.4338471056575162</v>
      </c>
      <c r="G5" s="9">
        <f t="shared" si="0"/>
        <v>0.76346221754566412</v>
      </c>
      <c r="H5" s="9">
        <f t="shared" si="0"/>
        <v>2.8983760825029474</v>
      </c>
      <c r="I5" s="9">
        <f t="shared" si="0"/>
        <v>1.0455355279745484</v>
      </c>
      <c r="J5" s="9">
        <f t="shared" si="0"/>
        <v>0.16598031088369825</v>
      </c>
      <c r="K5" s="9">
        <f t="shared" si="0"/>
        <v>0.17194824960232927</v>
      </c>
      <c r="L5" s="9">
        <f t="shared" si="0"/>
        <v>0.38649247961041683</v>
      </c>
      <c r="M5" s="9">
        <f t="shared" si="0"/>
        <v>3.9938431882875061</v>
      </c>
      <c r="N5" s="5">
        <f>SUM(C5:M5)</f>
        <v>16.921463375794087</v>
      </c>
    </row>
    <row r="6" spans="1:14">
      <c r="A6" s="53" t="s">
        <v>14</v>
      </c>
      <c r="B6" s="1" t="s">
        <v>17</v>
      </c>
      <c r="C6" s="8">
        <v>26.779970494620184</v>
      </c>
      <c r="D6" s="8">
        <v>22.420711429398988</v>
      </c>
      <c r="E6" s="8">
        <v>11.557544417335059</v>
      </c>
      <c r="F6" s="8">
        <v>9.312920801994899</v>
      </c>
      <c r="G6" s="8">
        <v>6.851436757151637</v>
      </c>
      <c r="H6" s="8">
        <v>19.613895618807422</v>
      </c>
      <c r="I6" s="8">
        <v>12.672858559772262</v>
      </c>
      <c r="J6" s="8">
        <v>10.430553430940162</v>
      </c>
      <c r="K6" s="8">
        <v>17.756298377273485</v>
      </c>
      <c r="L6" s="8">
        <v>14.095485384897858</v>
      </c>
      <c r="M6" s="8">
        <v>23.353724173145366</v>
      </c>
    </row>
    <row r="7" spans="1:14">
      <c r="A7" s="53"/>
      <c r="B7" s="1" t="s">
        <v>18</v>
      </c>
      <c r="C7" s="4">
        <f>C3*C6</f>
        <v>0.77661914434398538</v>
      </c>
      <c r="D7" s="4">
        <f t="shared" ref="D7:M7" si="1">D3*D6</f>
        <v>2.9595339086806667</v>
      </c>
      <c r="E7" s="4">
        <f t="shared" si="1"/>
        <v>0.93616109780413981</v>
      </c>
      <c r="F7" s="4">
        <f t="shared" si="1"/>
        <v>2.2351009924787757</v>
      </c>
      <c r="G7" s="4">
        <f t="shared" si="1"/>
        <v>0.70569798598661859</v>
      </c>
      <c r="H7" s="4">
        <f t="shared" si="1"/>
        <v>2.6674898041578095</v>
      </c>
      <c r="I7" s="4">
        <f t="shared" si="1"/>
        <v>0.96313725054269195</v>
      </c>
      <c r="J7" s="4">
        <f t="shared" si="1"/>
        <v>0.15645830146410242</v>
      </c>
      <c r="K7" s="4">
        <f t="shared" si="1"/>
        <v>0.15980668539546136</v>
      </c>
      <c r="L7" s="4">
        <f t="shared" si="1"/>
        <v>0.35238713462244647</v>
      </c>
      <c r="M7" s="4">
        <f t="shared" si="1"/>
        <v>3.5964735226643865</v>
      </c>
      <c r="N7" s="5">
        <f>SUM(C7:M7)</f>
        <v>15.508865828141083</v>
      </c>
    </row>
    <row r="8" spans="1:14">
      <c r="M8" s="3" t="s">
        <v>19</v>
      </c>
      <c r="N8" s="6">
        <f>N5-N7</f>
        <v>1.4125975476530037</v>
      </c>
    </row>
  </sheetData>
  <mergeCells count="2">
    <mergeCell ref="A4:A5"/>
    <mergeCell ref="A6:A7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"/>
  <sheetViews>
    <sheetView zoomScale="80" zoomScaleNormal="80" workbookViewId="0">
      <selection activeCell="L14" sqref="L14"/>
    </sheetView>
  </sheetViews>
  <sheetFormatPr defaultRowHeight="15"/>
  <cols>
    <col min="1" max="1" width="9.140625" style="1"/>
    <col min="2" max="2" width="23.28515625" style="1" bestFit="1" customWidth="1"/>
    <col min="3" max="3" width="15" style="1" bestFit="1" customWidth="1"/>
    <col min="4" max="4" width="16" style="1" bestFit="1" customWidth="1"/>
    <col min="5" max="5" width="11.28515625" style="1" bestFit="1" customWidth="1"/>
    <col min="6" max="16384" width="9.140625" style="1"/>
  </cols>
  <sheetData>
    <row r="2" spans="2:14">
      <c r="B2" s="1" t="s">
        <v>61</v>
      </c>
      <c r="C2" s="1" t="s">
        <v>62</v>
      </c>
      <c r="D2" s="1" t="s">
        <v>63</v>
      </c>
      <c r="E2" s="1" t="s">
        <v>64</v>
      </c>
      <c r="F2" s="1" t="s">
        <v>67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73</v>
      </c>
      <c r="L2" s="1" t="s">
        <v>74</v>
      </c>
      <c r="M2" s="37" t="s">
        <v>75</v>
      </c>
      <c r="N2" s="1" t="s">
        <v>76</v>
      </c>
    </row>
    <row r="3" spans="2:14">
      <c r="B3" s="1" t="s">
        <v>66</v>
      </c>
      <c r="C3" s="36">
        <v>42626.37232638889</v>
      </c>
      <c r="D3" s="36">
        <v>42626.500740740739</v>
      </c>
      <c r="E3" s="39" t="s">
        <v>65</v>
      </c>
      <c r="F3" s="1" t="s">
        <v>68</v>
      </c>
      <c r="G3" s="4">
        <v>326.09035999999998</v>
      </c>
      <c r="H3" s="4">
        <v>191.96825999999999</v>
      </c>
      <c r="I3" s="4">
        <v>293.75528000000003</v>
      </c>
      <c r="J3" s="4">
        <v>186.40038999999999</v>
      </c>
      <c r="K3" s="4">
        <f>0.5*(G3+H3)</f>
        <v>259.02931000000001</v>
      </c>
      <c r="L3" s="4">
        <f>0.5*(I3+J3)</f>
        <v>240.07783499999999</v>
      </c>
      <c r="M3" s="4">
        <f>K3-L3</f>
        <v>18.951475000000016</v>
      </c>
      <c r="N3" s="38">
        <f>M3/L3</f>
        <v>7.8938878301697518E-2</v>
      </c>
    </row>
    <row r="4" spans="2:14">
      <c r="B4" s="1" t="s">
        <v>77</v>
      </c>
      <c r="C4" s="36">
        <v>42633.355555555558</v>
      </c>
      <c r="D4" s="36">
        <v>42633.481249999997</v>
      </c>
      <c r="E4" s="35" t="s">
        <v>78</v>
      </c>
      <c r="F4" s="1" t="s">
        <v>68</v>
      </c>
      <c r="G4" s="4">
        <v>341.86662999999999</v>
      </c>
      <c r="H4" s="4">
        <v>197.24489</v>
      </c>
      <c r="I4" s="4">
        <v>296.89585</v>
      </c>
      <c r="J4" s="4">
        <v>185.80963</v>
      </c>
      <c r="K4" s="4">
        <f>0.5*(G4+H4)</f>
        <v>269.55575999999996</v>
      </c>
      <c r="L4" s="4">
        <f>0.5*(I4+J4)</f>
        <v>241.35273999999998</v>
      </c>
      <c r="M4" s="4">
        <f>K4-L4</f>
        <v>28.203019999999981</v>
      </c>
      <c r="N4" s="38">
        <f>M4/L4</f>
        <v>0.11685394580562865</v>
      </c>
    </row>
    <row r="6" spans="2:14">
      <c r="M6" s="4">
        <f>M4-M3</f>
        <v>9.2515449999999646</v>
      </c>
      <c r="N6" s="2">
        <f>N4-N3</f>
        <v>3.791506750393113E-2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J2765</vt:lpstr>
      <vt:lpstr>J2766 Weighting</vt:lpstr>
      <vt:lpstr>AC17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Hyundai Attachment B: Hyundai Test Data – Testing the Efficiency of the Denso SAS Compressor (May 2017)</dc:title>
  <dc:subject>Test data from testing the fuel efficiency impact of the Denso SAS compressor using SAE procedure J2765 and the EPA AC17 test procedure. </dc:subject>
  <dc:creator/>
  <cp:keywords>Hyundai Motor Group; Hyundai; test; data; off-cycle; greenhouse gas; ghg; credit; CO2; emissions; Denso SAS compressor; SAE; J2765; test; procedure; EPA AC17; crankcase suction valve; CSV; technology</cp:keywords>
  <cp:lastModifiedBy/>
  <dcterms:created xsi:type="dcterms:W3CDTF">2006-09-16T00:00:00Z</dcterms:created>
  <dcterms:modified xsi:type="dcterms:W3CDTF">2017-05-15T16:03:51Z</dcterms:modified>
</cp:coreProperties>
</file>