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/>
  <mc:AlternateContent xmlns:mc="http://schemas.openxmlformats.org/markup-compatibility/2006">
    <mc:Choice Requires="x15">
      <x15ac:absPath xmlns:x15ac="http://schemas.microsoft.com/office/spreadsheetml/2010/11/ac" url="\\nassrvr\users\mmoreau\My Documents\CAPHRA projects\CAPHRA_EPA_last submission\CAPHRA model supproting materials\"/>
    </mc:Choice>
  </mc:AlternateContent>
  <bookViews>
    <workbookView xWindow="0" yWindow="0" windowWidth="28800" windowHeight="12210" tabRatio="821" firstSheet="1" activeTab="3"/>
  </bookViews>
  <sheets>
    <sheet name="Parameters 0.5Y" sheetId="9" r:id="rId1"/>
    <sheet name="Parameters 1Y" sheetId="10" r:id="rId2"/>
    <sheet name="Parameters 2Y" sheetId="16" r:id="rId3"/>
    <sheet name="Parameters 5Y" sheetId="11" r:id="rId4"/>
    <sheet name="Parameters 10Y" sheetId="12" r:id="rId5"/>
    <sheet name="Parameters 12Y" sheetId="18" r:id="rId6"/>
    <sheet name="Parameters 13Y" sheetId="14" r:id="rId7"/>
    <sheet name="Parameters 19Y" sheetId="19" r:id="rId8"/>
    <sheet name="Parameters 20Y" sheetId="17" r:id="rId9"/>
    <sheet name="Parameters 25Y" sheetId="13" r:id="rId10"/>
    <sheet name="Parameters 49Y" sheetId="15" r:id="rId1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5" l="1"/>
  <c r="E36" i="15"/>
  <c r="F36" i="15" s="1"/>
  <c r="G33" i="15"/>
  <c r="F33" i="15"/>
  <c r="E33" i="15"/>
  <c r="E27" i="15"/>
  <c r="G27" i="15" s="1"/>
  <c r="G36" i="13"/>
  <c r="E36" i="13"/>
  <c r="F36" i="13" s="1"/>
  <c r="G33" i="13"/>
  <c r="E33" i="13"/>
  <c r="F33" i="13" s="1"/>
  <c r="E27" i="13"/>
  <c r="G27" i="13" s="1"/>
  <c r="F36" i="17"/>
  <c r="E36" i="17"/>
  <c r="G36" i="17" s="1"/>
  <c r="E33" i="17"/>
  <c r="G33" i="17" s="1"/>
  <c r="G27" i="17"/>
  <c r="F27" i="17"/>
  <c r="E27" i="17"/>
  <c r="E36" i="19"/>
  <c r="G36" i="19" s="1"/>
  <c r="G33" i="19"/>
  <c r="E33" i="19"/>
  <c r="F33" i="19" s="1"/>
  <c r="G27" i="19"/>
  <c r="F27" i="19"/>
  <c r="E27" i="19"/>
  <c r="E36" i="14"/>
  <c r="G36" i="14" s="1"/>
  <c r="G33" i="14"/>
  <c r="E33" i="14"/>
  <c r="F33" i="14" s="1"/>
  <c r="G27" i="14"/>
  <c r="F27" i="14"/>
  <c r="E27" i="14"/>
  <c r="G36" i="18"/>
  <c r="E36" i="18"/>
  <c r="F36" i="18" s="1"/>
  <c r="E33" i="18"/>
  <c r="G33" i="18" s="1"/>
  <c r="E27" i="18"/>
  <c r="F27" i="18" s="1"/>
  <c r="G36" i="12"/>
  <c r="E36" i="12"/>
  <c r="F36" i="12" s="1"/>
  <c r="G33" i="12"/>
  <c r="F33" i="12"/>
  <c r="E33" i="12"/>
  <c r="E27" i="12"/>
  <c r="G27" i="12" s="1"/>
  <c r="G36" i="11"/>
  <c r="E36" i="11"/>
  <c r="F36" i="11" s="1"/>
  <c r="G33" i="11"/>
  <c r="F33" i="11"/>
  <c r="E33" i="11"/>
  <c r="E27" i="11"/>
  <c r="G27" i="11" s="1"/>
  <c r="G36" i="16"/>
  <c r="E36" i="16"/>
  <c r="F36" i="16" s="1"/>
  <c r="G33" i="16"/>
  <c r="F33" i="16"/>
  <c r="E33" i="16"/>
  <c r="E27" i="16"/>
  <c r="G27" i="16" s="1"/>
  <c r="G36" i="10"/>
  <c r="E36" i="10"/>
  <c r="F36" i="10" s="1"/>
  <c r="G33" i="10"/>
  <c r="F33" i="10"/>
  <c r="E33" i="10"/>
  <c r="E27" i="10"/>
  <c r="G27" i="10" s="1"/>
  <c r="G36" i="9"/>
  <c r="E36" i="9"/>
  <c r="F36" i="9" s="1"/>
  <c r="E33" i="9"/>
  <c r="G33" i="9" s="1"/>
  <c r="E27" i="9"/>
  <c r="G27" i="9" s="1"/>
  <c r="F27" i="15" l="1"/>
  <c r="F27" i="13"/>
  <c r="F33" i="17"/>
  <c r="F36" i="19"/>
  <c r="F36" i="14"/>
  <c r="G27" i="18"/>
  <c r="F33" i="18"/>
  <c r="F27" i="12"/>
  <c r="F27" i="11"/>
  <c r="F27" i="16"/>
  <c r="F27" i="10"/>
  <c r="F27" i="9"/>
  <c r="F33" i="9"/>
  <c r="E42" i="19"/>
  <c r="G42" i="19" s="1"/>
  <c r="G19" i="19"/>
  <c r="F19" i="19"/>
  <c r="E19" i="19"/>
  <c r="E18" i="19"/>
  <c r="G18" i="19" s="1"/>
  <c r="E17" i="19"/>
  <c r="F17" i="19" s="1"/>
  <c r="E25" i="19"/>
  <c r="F25" i="19" s="1"/>
  <c r="C24" i="19"/>
  <c r="E23" i="19"/>
  <c r="G23" i="19" s="1"/>
  <c r="E22" i="19"/>
  <c r="G22" i="19" s="1"/>
  <c r="E21" i="19"/>
  <c r="G21" i="19" s="1"/>
  <c r="E15" i="19"/>
  <c r="F15" i="19" s="1"/>
  <c r="C14" i="19"/>
  <c r="E13" i="19"/>
  <c r="G13" i="19" s="1"/>
  <c r="E12" i="19"/>
  <c r="F12" i="19" s="1"/>
  <c r="E11" i="19"/>
  <c r="G11" i="19" s="1"/>
  <c r="E10" i="19"/>
  <c r="F10" i="19" s="1"/>
  <c r="E9" i="19"/>
  <c r="G9" i="19" s="1"/>
  <c r="E7" i="19"/>
  <c r="F7" i="19" s="1"/>
  <c r="E6" i="19"/>
  <c r="G6" i="19" s="1"/>
  <c r="E5" i="19"/>
  <c r="G5" i="19" s="1"/>
  <c r="G4" i="19"/>
  <c r="F4" i="19"/>
  <c r="E4" i="19"/>
  <c r="F3" i="19"/>
  <c r="E3" i="19"/>
  <c r="G3" i="19" s="1"/>
  <c r="E42" i="18"/>
  <c r="F42" i="18" s="1"/>
  <c r="E19" i="18"/>
  <c r="F19" i="18" s="1"/>
  <c r="E18" i="18"/>
  <c r="G18" i="18" s="1"/>
  <c r="E17" i="18"/>
  <c r="G17" i="18" s="1"/>
  <c r="E25" i="18"/>
  <c r="G25" i="18" s="1"/>
  <c r="C24" i="18"/>
  <c r="E23" i="18"/>
  <c r="F23" i="18" s="1"/>
  <c r="E22" i="18"/>
  <c r="G22" i="18" s="1"/>
  <c r="E21" i="18"/>
  <c r="G21" i="18" s="1"/>
  <c r="E15" i="18"/>
  <c r="G15" i="18" s="1"/>
  <c r="C14" i="18"/>
  <c r="E13" i="18"/>
  <c r="F13" i="18" s="1"/>
  <c r="E12" i="18"/>
  <c r="G12" i="18" s="1"/>
  <c r="E11" i="18"/>
  <c r="G11" i="18" s="1"/>
  <c r="E10" i="18"/>
  <c r="F10" i="18" s="1"/>
  <c r="E9" i="18"/>
  <c r="F9" i="18" s="1"/>
  <c r="G7" i="18"/>
  <c r="F7" i="18"/>
  <c r="E7" i="18"/>
  <c r="G6" i="18"/>
  <c r="E6" i="18"/>
  <c r="F6" i="18" s="1"/>
  <c r="G5" i="18"/>
  <c r="E5" i="18"/>
  <c r="F5" i="18" s="1"/>
  <c r="E4" i="18"/>
  <c r="G4" i="18" s="1"/>
  <c r="E3" i="18"/>
  <c r="G3" i="18" s="1"/>
  <c r="F25" i="18" l="1"/>
  <c r="G9" i="18"/>
  <c r="F15" i="18"/>
  <c r="G10" i="18"/>
  <c r="G13" i="18"/>
  <c r="G23" i="18"/>
  <c r="G19" i="18"/>
  <c r="G12" i="19"/>
  <c r="G15" i="19"/>
  <c r="F13" i="19"/>
  <c r="F18" i="19"/>
  <c r="G10" i="19"/>
  <c r="F23" i="19"/>
  <c r="G25" i="19"/>
  <c r="F22" i="19"/>
  <c r="G42" i="18"/>
  <c r="G7" i="19"/>
  <c r="F11" i="19"/>
  <c r="F21" i="19"/>
  <c r="F5" i="19"/>
  <c r="E14" i="19"/>
  <c r="F14" i="19" s="1"/>
  <c r="E24" i="19"/>
  <c r="G24" i="19" s="1"/>
  <c r="G17" i="19"/>
  <c r="F9" i="19"/>
  <c r="F6" i="19"/>
  <c r="F42" i="19"/>
  <c r="F4" i="18"/>
  <c r="F11" i="18"/>
  <c r="F21" i="18"/>
  <c r="F17" i="18"/>
  <c r="E14" i="18"/>
  <c r="F14" i="18" s="1"/>
  <c r="E24" i="18"/>
  <c r="F24" i="18" s="1"/>
  <c r="F3" i="18"/>
  <c r="F12" i="18"/>
  <c r="F22" i="18"/>
  <c r="F18" i="18"/>
  <c r="G24" i="18" l="1"/>
  <c r="G14" i="19"/>
  <c r="F24" i="19"/>
  <c r="G14" i="18"/>
  <c r="E19" i="17" l="1"/>
  <c r="G19" i="17" s="1"/>
  <c r="E18" i="17"/>
  <c r="G18" i="17" s="1"/>
  <c r="E17" i="17"/>
  <c r="G17" i="17" s="1"/>
  <c r="E25" i="17"/>
  <c r="G25" i="17" s="1"/>
  <c r="C24" i="17"/>
  <c r="E24" i="17" s="1"/>
  <c r="E23" i="17"/>
  <c r="G23" i="17" s="1"/>
  <c r="E22" i="17"/>
  <c r="G22" i="17" s="1"/>
  <c r="E21" i="17"/>
  <c r="G21" i="17" s="1"/>
  <c r="E15" i="17"/>
  <c r="G15" i="17" s="1"/>
  <c r="C14" i="17"/>
  <c r="E14" i="17" s="1"/>
  <c r="E13" i="17"/>
  <c r="G13" i="17" s="1"/>
  <c r="E12" i="17"/>
  <c r="G12" i="17" s="1"/>
  <c r="E11" i="17"/>
  <c r="G11" i="17" s="1"/>
  <c r="E10" i="17"/>
  <c r="G10" i="17" s="1"/>
  <c r="E9" i="17"/>
  <c r="G9" i="17" s="1"/>
  <c r="E7" i="17"/>
  <c r="G7" i="17" s="1"/>
  <c r="E6" i="17"/>
  <c r="G6" i="17" s="1"/>
  <c r="G5" i="17"/>
  <c r="E5" i="17"/>
  <c r="F5" i="17" s="1"/>
  <c r="E4" i="17"/>
  <c r="G4" i="17" s="1"/>
  <c r="E3" i="17"/>
  <c r="G3" i="17" s="1"/>
  <c r="E25" i="16"/>
  <c r="G25" i="16" s="1"/>
  <c r="C24" i="16"/>
  <c r="E24" i="16" s="1"/>
  <c r="G23" i="16"/>
  <c r="E23" i="16"/>
  <c r="F23" i="16" s="1"/>
  <c r="E22" i="16"/>
  <c r="G22" i="16" s="1"/>
  <c r="F21" i="16"/>
  <c r="E21" i="16"/>
  <c r="G21" i="16" s="1"/>
  <c r="E19" i="16"/>
  <c r="G19" i="16" s="1"/>
  <c r="E18" i="16"/>
  <c r="G18" i="16" s="1"/>
  <c r="G17" i="16"/>
  <c r="F17" i="16"/>
  <c r="E17" i="16"/>
  <c r="E15" i="16"/>
  <c r="G15" i="16" s="1"/>
  <c r="E14" i="16"/>
  <c r="C14" i="16"/>
  <c r="G14" i="16" s="1"/>
  <c r="E13" i="16"/>
  <c r="G13" i="16" s="1"/>
  <c r="E12" i="16"/>
  <c r="G12" i="16" s="1"/>
  <c r="G11" i="16"/>
  <c r="F11" i="16"/>
  <c r="E11" i="16"/>
  <c r="E10" i="16"/>
  <c r="G10" i="16" s="1"/>
  <c r="E9" i="16"/>
  <c r="G9" i="16" s="1"/>
  <c r="G7" i="16"/>
  <c r="E7" i="16"/>
  <c r="F7" i="16" s="1"/>
  <c r="E6" i="16"/>
  <c r="G6" i="16" s="1"/>
  <c r="E5" i="16"/>
  <c r="G5" i="16" s="1"/>
  <c r="E4" i="16"/>
  <c r="G4" i="16" s="1"/>
  <c r="E3" i="16"/>
  <c r="G3" i="16" s="1"/>
  <c r="F9" i="17" l="1"/>
  <c r="G24" i="17"/>
  <c r="F24" i="17"/>
  <c r="G14" i="17"/>
  <c r="F14" i="17"/>
  <c r="F3" i="17"/>
  <c r="F12" i="17"/>
  <c r="F22" i="17"/>
  <c r="F18" i="17"/>
  <c r="F6" i="17"/>
  <c r="F10" i="17"/>
  <c r="F15" i="17"/>
  <c r="F25" i="17"/>
  <c r="F4" i="17"/>
  <c r="F13" i="17"/>
  <c r="F23" i="17"/>
  <c r="F19" i="17"/>
  <c r="F7" i="17"/>
  <c r="F11" i="17"/>
  <c r="F21" i="17"/>
  <c r="F17" i="17"/>
  <c r="F5" i="16"/>
  <c r="F9" i="16"/>
  <c r="F14" i="16"/>
  <c r="F3" i="16"/>
  <c r="F12" i="16"/>
  <c r="F18" i="16"/>
  <c r="F24" i="16"/>
  <c r="F6" i="16"/>
  <c r="F22" i="16"/>
  <c r="G24" i="16"/>
  <c r="F10" i="16"/>
  <c r="F15" i="16"/>
  <c r="F4" i="16"/>
  <c r="F13" i="16"/>
  <c r="F19" i="16"/>
  <c r="F25" i="16"/>
  <c r="E42" i="17" l="1"/>
  <c r="G42" i="17" s="1"/>
  <c r="E42" i="16"/>
  <c r="F42" i="16" s="1"/>
  <c r="F42" i="17" l="1"/>
  <c r="G42" i="16"/>
  <c r="C24" i="14" l="1"/>
  <c r="C24" i="13"/>
  <c r="C24" i="15"/>
  <c r="C14" i="13"/>
  <c r="C14" i="15"/>
  <c r="C14" i="14"/>
  <c r="E42" i="15" l="1"/>
  <c r="G42" i="15" s="1"/>
  <c r="E19" i="15"/>
  <c r="G19" i="15" s="1"/>
  <c r="E18" i="15"/>
  <c r="G18" i="15" s="1"/>
  <c r="E17" i="15"/>
  <c r="G17" i="15" s="1"/>
  <c r="E25" i="15"/>
  <c r="F25" i="15" s="1"/>
  <c r="E24" i="15"/>
  <c r="G24" i="15" s="1"/>
  <c r="E23" i="15"/>
  <c r="G23" i="15" s="1"/>
  <c r="E22" i="15"/>
  <c r="G22" i="15" s="1"/>
  <c r="E21" i="15"/>
  <c r="F21" i="15" s="1"/>
  <c r="E15" i="15"/>
  <c r="G15" i="15" s="1"/>
  <c r="E14" i="15"/>
  <c r="G14" i="15" s="1"/>
  <c r="E13" i="15"/>
  <c r="G13" i="15" s="1"/>
  <c r="E12" i="15"/>
  <c r="F12" i="15" s="1"/>
  <c r="E11" i="15"/>
  <c r="G11" i="15" s="1"/>
  <c r="E10" i="15"/>
  <c r="G10" i="15" s="1"/>
  <c r="E9" i="15"/>
  <c r="G9" i="15" s="1"/>
  <c r="E7" i="15"/>
  <c r="F7" i="15" s="1"/>
  <c r="G6" i="15"/>
  <c r="F6" i="15"/>
  <c r="E6" i="15"/>
  <c r="E5" i="15"/>
  <c r="G5" i="15" s="1"/>
  <c r="E4" i="15"/>
  <c r="G4" i="15" s="1"/>
  <c r="E3" i="15"/>
  <c r="F3" i="15" s="1"/>
  <c r="E42" i="14"/>
  <c r="G42" i="14" s="1"/>
  <c r="E19" i="14"/>
  <c r="G19" i="14" s="1"/>
  <c r="E18" i="14"/>
  <c r="G18" i="14" s="1"/>
  <c r="E17" i="14"/>
  <c r="F17" i="14" s="1"/>
  <c r="E25" i="14"/>
  <c r="G25" i="14" s="1"/>
  <c r="E24" i="14"/>
  <c r="G24" i="14" s="1"/>
  <c r="E23" i="14"/>
  <c r="G23" i="14" s="1"/>
  <c r="E22" i="14"/>
  <c r="F22" i="14" s="1"/>
  <c r="E21" i="14"/>
  <c r="F21" i="14" s="1"/>
  <c r="E15" i="14"/>
  <c r="G15" i="14" s="1"/>
  <c r="E14" i="14"/>
  <c r="G14" i="14" s="1"/>
  <c r="E13" i="14"/>
  <c r="F13" i="14" s="1"/>
  <c r="E12" i="14"/>
  <c r="G12" i="14" s="1"/>
  <c r="E11" i="14"/>
  <c r="G11" i="14" s="1"/>
  <c r="E10" i="14"/>
  <c r="F10" i="14" s="1"/>
  <c r="E9" i="14"/>
  <c r="G9" i="14" s="1"/>
  <c r="F7" i="14"/>
  <c r="E7" i="14"/>
  <c r="G7" i="14" s="1"/>
  <c r="E6" i="14"/>
  <c r="G6" i="14" s="1"/>
  <c r="E5" i="14"/>
  <c r="G5" i="14" s="1"/>
  <c r="E4" i="14"/>
  <c r="F4" i="14" s="1"/>
  <c r="E3" i="14"/>
  <c r="G3" i="14" s="1"/>
  <c r="G17" i="14" l="1"/>
  <c r="G21" i="14"/>
  <c r="F15" i="15"/>
  <c r="F19" i="15"/>
  <c r="G21" i="15"/>
  <c r="F24" i="15"/>
  <c r="G25" i="15"/>
  <c r="F23" i="14"/>
  <c r="G13" i="14"/>
  <c r="G12" i="15"/>
  <c r="F11" i="15"/>
  <c r="F11" i="14"/>
  <c r="G10" i="14"/>
  <c r="G7" i="15"/>
  <c r="G4" i="14"/>
  <c r="G3" i="15"/>
  <c r="F10" i="15"/>
  <c r="F23" i="15"/>
  <c r="F4" i="15"/>
  <c r="F13" i="15"/>
  <c r="F17" i="15"/>
  <c r="F5" i="15"/>
  <c r="F14" i="15"/>
  <c r="F18" i="15"/>
  <c r="F9" i="15"/>
  <c r="F22" i="15"/>
  <c r="F42" i="15"/>
  <c r="F24" i="14"/>
  <c r="F5" i="14"/>
  <c r="F14" i="14"/>
  <c r="F18" i="14"/>
  <c r="F9" i="14"/>
  <c r="F42" i="14"/>
  <c r="F3" i="14"/>
  <c r="F12" i="14"/>
  <c r="G22" i="14"/>
  <c r="F25" i="14"/>
  <c r="F6" i="14"/>
  <c r="F15" i="14"/>
  <c r="F19" i="14"/>
  <c r="E7" i="13"/>
  <c r="G7" i="13" s="1"/>
  <c r="G7" i="12"/>
  <c r="F7" i="12"/>
  <c r="E7" i="12"/>
  <c r="F7" i="11"/>
  <c r="E7" i="11"/>
  <c r="G7" i="11" s="1"/>
  <c r="E7" i="10"/>
  <c r="G7" i="10" s="1"/>
  <c r="E7" i="9"/>
  <c r="F7" i="9" s="1"/>
  <c r="F7" i="13" l="1"/>
  <c r="F7" i="10"/>
  <c r="G7" i="9"/>
  <c r="E42" i="13" l="1"/>
  <c r="G42" i="13" s="1"/>
  <c r="E42" i="12"/>
  <c r="G42" i="12" s="1"/>
  <c r="F42" i="13" l="1"/>
  <c r="F42" i="12"/>
  <c r="E42" i="11"/>
  <c r="G42" i="11" s="1"/>
  <c r="E42" i="10"/>
  <c r="G42" i="10" s="1"/>
  <c r="F42" i="11" l="1"/>
  <c r="F42" i="10"/>
  <c r="E17" i="13" l="1"/>
  <c r="G17" i="13" s="1"/>
  <c r="E18" i="13"/>
  <c r="G18" i="13" s="1"/>
  <c r="E19" i="13"/>
  <c r="G19" i="13" s="1"/>
  <c r="E17" i="12"/>
  <c r="F17" i="12" s="1"/>
  <c r="E18" i="12"/>
  <c r="F18" i="12" s="1"/>
  <c r="E19" i="12"/>
  <c r="F19" i="12" s="1"/>
  <c r="E17" i="11"/>
  <c r="G17" i="11" s="1"/>
  <c r="E18" i="11"/>
  <c r="G18" i="11" s="1"/>
  <c r="E19" i="11"/>
  <c r="F19" i="11" s="1"/>
  <c r="E17" i="10"/>
  <c r="F17" i="10" s="1"/>
  <c r="E18" i="10"/>
  <c r="F18" i="10" s="1"/>
  <c r="E19" i="10"/>
  <c r="F19" i="10" s="1"/>
  <c r="E17" i="9"/>
  <c r="F17" i="9" s="1"/>
  <c r="E18" i="9"/>
  <c r="F18" i="9" s="1"/>
  <c r="E19" i="9"/>
  <c r="F19" i="9" s="1"/>
  <c r="F18" i="11" l="1"/>
  <c r="G19" i="12"/>
  <c r="G18" i="12"/>
  <c r="G18" i="10"/>
  <c r="G19" i="10"/>
  <c r="G17" i="12"/>
  <c r="F17" i="11"/>
  <c r="G17" i="10"/>
  <c r="F19" i="13"/>
  <c r="G19" i="11"/>
  <c r="F18" i="13"/>
  <c r="F17" i="13"/>
  <c r="G19" i="9"/>
  <c r="G18" i="9"/>
  <c r="G17" i="9"/>
  <c r="E24" i="13" l="1"/>
  <c r="F24" i="13" s="1"/>
  <c r="E14" i="13"/>
  <c r="F14" i="13" s="1"/>
  <c r="E24" i="12"/>
  <c r="G24" i="12" s="1"/>
  <c r="E14" i="12"/>
  <c r="G14" i="12" s="1"/>
  <c r="E24" i="11"/>
  <c r="G24" i="11" s="1"/>
  <c r="E14" i="11"/>
  <c r="F14" i="11" s="1"/>
  <c r="E24" i="9"/>
  <c r="F24" i="9" s="1"/>
  <c r="E14" i="9"/>
  <c r="G14" i="9" s="1"/>
  <c r="E24" i="10"/>
  <c r="F24" i="10" s="1"/>
  <c r="E14" i="10"/>
  <c r="F14" i="10" s="1"/>
  <c r="F14" i="12" l="1"/>
  <c r="G24" i="13"/>
  <c r="F24" i="12"/>
  <c r="F24" i="11"/>
  <c r="G14" i="13"/>
  <c r="G14" i="11"/>
  <c r="G24" i="9"/>
  <c r="F14" i="9"/>
  <c r="G24" i="10"/>
  <c r="G14" i="10"/>
  <c r="E6" i="12"/>
  <c r="G6" i="12" s="1"/>
  <c r="E6" i="11"/>
  <c r="G6" i="11" s="1"/>
  <c r="E6" i="10"/>
  <c r="G6" i="10" s="1"/>
  <c r="E6" i="9"/>
  <c r="F6" i="9" s="1"/>
  <c r="E6" i="13"/>
  <c r="G6" i="13" s="1"/>
  <c r="G6" i="9" l="1"/>
  <c r="F6" i="13"/>
  <c r="F6" i="11"/>
  <c r="F6" i="12"/>
  <c r="F6" i="10"/>
  <c r="E25" i="13" l="1"/>
  <c r="G25" i="13" s="1"/>
  <c r="E23" i="13"/>
  <c r="G23" i="13" s="1"/>
  <c r="E22" i="13"/>
  <c r="F22" i="13" s="1"/>
  <c r="E21" i="13"/>
  <c r="F21" i="13" s="1"/>
  <c r="E15" i="13"/>
  <c r="G15" i="13" s="1"/>
  <c r="E13" i="13"/>
  <c r="G13" i="13" s="1"/>
  <c r="E12" i="13"/>
  <c r="F12" i="13" s="1"/>
  <c r="E11" i="13"/>
  <c r="F11" i="13" s="1"/>
  <c r="E10" i="13"/>
  <c r="G10" i="13" s="1"/>
  <c r="E9" i="13"/>
  <c r="G9" i="13" s="1"/>
  <c r="E5" i="13"/>
  <c r="F5" i="13" s="1"/>
  <c r="E4" i="13"/>
  <c r="F4" i="13" s="1"/>
  <c r="E3" i="13"/>
  <c r="G3" i="13" s="1"/>
  <c r="E25" i="12"/>
  <c r="F25" i="12" s="1"/>
  <c r="E23" i="12"/>
  <c r="G23" i="12" s="1"/>
  <c r="E22" i="12"/>
  <c r="G22" i="12" s="1"/>
  <c r="E21" i="12"/>
  <c r="G21" i="12" s="1"/>
  <c r="E15" i="12"/>
  <c r="E13" i="12"/>
  <c r="F13" i="12" s="1"/>
  <c r="E12" i="12"/>
  <c r="G12" i="12" s="1"/>
  <c r="E11" i="12"/>
  <c r="G11" i="12" s="1"/>
  <c r="E10" i="12"/>
  <c r="F10" i="12" s="1"/>
  <c r="E9" i="12"/>
  <c r="G9" i="12" s="1"/>
  <c r="E5" i="12"/>
  <c r="F5" i="12" s="1"/>
  <c r="E4" i="12"/>
  <c r="G4" i="12" s="1"/>
  <c r="E3" i="12"/>
  <c r="G3" i="12" s="1"/>
  <c r="G15" i="12" l="1"/>
  <c r="F15" i="12"/>
  <c r="G21" i="13"/>
  <c r="G4" i="13"/>
  <c r="F3" i="12"/>
  <c r="G11" i="13"/>
  <c r="F23" i="13"/>
  <c r="G12" i="13"/>
  <c r="F9" i="13"/>
  <c r="F10" i="13"/>
  <c r="G5" i="13"/>
  <c r="G22" i="13"/>
  <c r="F3" i="13"/>
  <c r="F15" i="13"/>
  <c r="F25" i="13"/>
  <c r="F13" i="13"/>
  <c r="G25" i="12"/>
  <c r="G13" i="12"/>
  <c r="G10" i="12"/>
  <c r="F22" i="12"/>
  <c r="G5" i="12"/>
  <c r="F11" i="12"/>
  <c r="F9" i="12"/>
  <c r="F23" i="12"/>
  <c r="F12" i="12"/>
  <c r="F4" i="12"/>
  <c r="F21" i="12"/>
  <c r="E25" i="11" l="1"/>
  <c r="F25" i="11" s="1"/>
  <c r="E23" i="11"/>
  <c r="G23" i="11" s="1"/>
  <c r="E22" i="11"/>
  <c r="F22" i="11" s="1"/>
  <c r="E21" i="11"/>
  <c r="F21" i="11" s="1"/>
  <c r="E15" i="11"/>
  <c r="G15" i="11" s="1"/>
  <c r="E13" i="11"/>
  <c r="G13" i="11" s="1"/>
  <c r="E12" i="11"/>
  <c r="G12" i="11" s="1"/>
  <c r="E11" i="11"/>
  <c r="G11" i="11" s="1"/>
  <c r="E10" i="11"/>
  <c r="G10" i="11" s="1"/>
  <c r="E9" i="11"/>
  <c r="F9" i="11" s="1"/>
  <c r="E5" i="11"/>
  <c r="F5" i="11" s="1"/>
  <c r="E4" i="11"/>
  <c r="G4" i="11" s="1"/>
  <c r="E3" i="11"/>
  <c r="G3" i="11" s="1"/>
  <c r="E25" i="10"/>
  <c r="F25" i="10" s="1"/>
  <c r="E23" i="10"/>
  <c r="G23" i="10" s="1"/>
  <c r="E22" i="10"/>
  <c r="F22" i="10" s="1"/>
  <c r="E21" i="10"/>
  <c r="G21" i="10" s="1"/>
  <c r="E15" i="10"/>
  <c r="G15" i="10" s="1"/>
  <c r="E13" i="10"/>
  <c r="G13" i="10" s="1"/>
  <c r="E12" i="10"/>
  <c r="G12" i="10" s="1"/>
  <c r="E11" i="10"/>
  <c r="G11" i="10" s="1"/>
  <c r="E10" i="10"/>
  <c r="F10" i="10" s="1"/>
  <c r="E9" i="10"/>
  <c r="G9" i="10" s="1"/>
  <c r="E5" i="10"/>
  <c r="F5" i="10" s="1"/>
  <c r="E4" i="10"/>
  <c r="G4" i="10" s="1"/>
  <c r="E3" i="10"/>
  <c r="G3" i="10" s="1"/>
  <c r="E3" i="9"/>
  <c r="G3" i="9" s="1"/>
  <c r="E4" i="9"/>
  <c r="F4" i="9" s="1"/>
  <c r="E5" i="9"/>
  <c r="G5" i="9" s="1"/>
  <c r="E25" i="9"/>
  <c r="G25" i="9" s="1"/>
  <c r="E15" i="9"/>
  <c r="G15" i="9" s="1"/>
  <c r="E13" i="9"/>
  <c r="F13" i="9" s="1"/>
  <c r="G25" i="10" l="1"/>
  <c r="F11" i="11"/>
  <c r="F23" i="11"/>
  <c r="G22" i="11"/>
  <c r="G9" i="11"/>
  <c r="G5" i="11"/>
  <c r="F3" i="11"/>
  <c r="F15" i="11"/>
  <c r="F12" i="11"/>
  <c r="F4" i="11"/>
  <c r="F10" i="11"/>
  <c r="G21" i="11"/>
  <c r="F13" i="11"/>
  <c r="G25" i="11"/>
  <c r="F13" i="10"/>
  <c r="G10" i="10"/>
  <c r="F11" i="10"/>
  <c r="G5" i="10"/>
  <c r="G22" i="10"/>
  <c r="F3" i="10"/>
  <c r="F15" i="10"/>
  <c r="F9" i="10"/>
  <c r="F23" i="10"/>
  <c r="F12" i="10"/>
  <c r="F4" i="10"/>
  <c r="F21" i="10"/>
  <c r="F25" i="9"/>
  <c r="F3" i="9"/>
  <c r="G4" i="9"/>
  <c r="F5" i="9"/>
  <c r="F15" i="9"/>
  <c r="G13" i="9"/>
  <c r="E42" i="9" l="1"/>
  <c r="G42" i="9" s="1"/>
  <c r="E23" i="9"/>
  <c r="G23" i="9" s="1"/>
  <c r="E22" i="9"/>
  <c r="F22" i="9" s="1"/>
  <c r="E21" i="9"/>
  <c r="G21" i="9" s="1"/>
  <c r="E12" i="9"/>
  <c r="G12" i="9" s="1"/>
  <c r="E11" i="9"/>
  <c r="F11" i="9" s="1"/>
  <c r="E10" i="9"/>
  <c r="G10" i="9" s="1"/>
  <c r="E9" i="9"/>
  <c r="G9" i="9" s="1"/>
  <c r="F42" i="9" l="1"/>
  <c r="G22" i="9"/>
  <c r="G11" i="9"/>
  <c r="F12" i="9"/>
  <c r="F9" i="9"/>
  <c r="F10" i="9"/>
  <c r="F21" i="9"/>
  <c r="F23" i="9"/>
</calcChain>
</file>

<file path=xl/sharedStrings.xml><?xml version="1.0" encoding="utf-8"?>
<sst xmlns="http://schemas.openxmlformats.org/spreadsheetml/2006/main" count="1507" uniqueCount="53">
  <si>
    <t>%CV</t>
  </si>
  <si>
    <t>Mean</t>
  </si>
  <si>
    <t>SD</t>
  </si>
  <si>
    <t>(-) 1.96 SD</t>
  </si>
  <si>
    <t>(+) 1.96 SD</t>
  </si>
  <si>
    <t>Distribution</t>
  </si>
  <si>
    <t>Lognormal</t>
  </si>
  <si>
    <t>Normal</t>
  </si>
  <si>
    <t>Parameter</t>
  </si>
  <si>
    <t>Source for SD</t>
  </si>
  <si>
    <t>Hematocrit fraction (HCT)</t>
  </si>
  <si>
    <t>Tissue volume, (as a fraction of BW)</t>
  </si>
  <si>
    <t>Tissue to plasma partition coefficient</t>
  </si>
  <si>
    <t>Free fraction</t>
  </si>
  <si>
    <t>Tissue permeability area product</t>
  </si>
  <si>
    <t>-</t>
  </si>
  <si>
    <t>Fixed</t>
  </si>
  <si>
    <t>Metabolic constants</t>
  </si>
  <si>
    <t>50% CV assumed</t>
  </si>
  <si>
    <t>30% CV assumed</t>
  </si>
  <si>
    <t>Water ingestion (Vw)</t>
  </si>
  <si>
    <t>Dead Space (DS)</t>
  </si>
  <si>
    <t>Pulmonary Parameters (Light excercise)</t>
  </si>
  <si>
    <t>Tidal Volume (TV)</t>
  </si>
  <si>
    <t>Other constant</t>
  </si>
  <si>
    <t>Absorption constant (Ka)</t>
  </si>
  <si>
    <t>KMF</t>
  </si>
  <si>
    <t>Breathing rate (RESPR)</t>
  </si>
  <si>
    <t>Fat, L/h/kg0.75  (PAFC)</t>
  </si>
  <si>
    <t>Body Surface Area (BSA)</t>
  </si>
  <si>
    <t>Body weight (BODYWT)</t>
  </si>
  <si>
    <t>Cardiac output (CAROUTPC)</t>
  </si>
  <si>
    <t>Brain(VOLBRAINC)</t>
  </si>
  <si>
    <t>Fat (VOLADIPC)</t>
  </si>
  <si>
    <t>Liver (VOLLIVERC)</t>
  </si>
  <si>
    <t>Blood (VOLBLOODC)</t>
  </si>
  <si>
    <t>Gut (VOLGIC)</t>
  </si>
  <si>
    <t>Slowly perfused tissue (VOLSPC)</t>
  </si>
  <si>
    <t>Rapidly perfused tissues (VOLRPC)</t>
  </si>
  <si>
    <t>Tissue blood flow (as a fraction of Cardiac output)</t>
  </si>
  <si>
    <t>Brain (FRBRNC)</t>
  </si>
  <si>
    <t>Fat (FRADIPC)</t>
  </si>
  <si>
    <t>Liver (FRLIVC)</t>
  </si>
  <si>
    <t>Slowly perfused tissues (FRSPC)</t>
  </si>
  <si>
    <t>Rapidly perfused tissues (FRRPC)</t>
  </si>
  <si>
    <t>Brain (PBRN)</t>
  </si>
  <si>
    <t>Fat (PADIP)</t>
  </si>
  <si>
    <t>Slowly perfused tissues (PSP)</t>
  </si>
  <si>
    <t>Liver (PLIV)</t>
  </si>
  <si>
    <t>Fraction unbound  (FuPLS)</t>
  </si>
  <si>
    <t>Brain, L/h/kg0.75 (PABC)</t>
  </si>
  <si>
    <t>Slowly perfused tissues, L/h/kg0.75 (PASPC)</t>
  </si>
  <si>
    <t>Total liver Clearance, L/h/kg liver (CLTC=VKM1C)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</si>
</sst>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Times New Roman"/>
      <family val="2"/>
    </font>
    <font>
      <sz val="12"/>
      <color rgb="FFFF000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2"/>
  <sheetViews>
    <sheetView topLeftCell="A16" workbookViewId="0">
      <selection activeCell="C43" sqref="C43"/>
    </sheetView>
  </sheetViews>
  <sheetFormatPr defaultRowHeight="15.75" x14ac:dyDescent="0.25"/>
  <cols>
    <col min="1" max="1" width="9" style="3"/>
    <col min="2" max="2" width="47.5" style="3" customWidth="1"/>
    <col min="3" max="7" width="9" style="3"/>
    <col min="8" max="8" width="12.625" style="3" customWidth="1"/>
    <col min="9" max="9" width="19.375" style="3" customWidth="1"/>
    <col min="10" max="10" width="12.625" style="3" customWidth="1"/>
    <col min="11" max="11" width="9" style="3" customWidth="1"/>
    <col min="12" max="12" width="9" style="3" hidden="1" customWidth="1"/>
    <col min="13" max="16384" width="9" style="3"/>
  </cols>
  <sheetData>
    <row r="1" spans="2:10" ht="16.5" thickBot="1" x14ac:dyDescent="0.3"/>
    <row r="2" spans="2:10" ht="32.25" thickBot="1" x14ac:dyDescent="0.3">
      <c r="B2" s="12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  <c r="J2" s="6"/>
    </row>
    <row r="3" spans="2:10" ht="16.5" thickBot="1" x14ac:dyDescent="0.3">
      <c r="B3" s="10" t="s">
        <v>30</v>
      </c>
      <c r="C3" s="1">
        <v>6.9154266082630542</v>
      </c>
      <c r="D3" s="1">
        <v>30</v>
      </c>
      <c r="E3" s="1">
        <f t="shared" ref="E3:E5" si="0">(D3*C3)/100</f>
        <v>2.074627982478916</v>
      </c>
      <c r="F3" s="1">
        <f t="shared" ref="F3:F5" si="1">C3-(E3*1.96)</f>
        <v>2.8491557626043793</v>
      </c>
      <c r="G3" s="1">
        <f t="shared" ref="G3:G5" si="2">C3+(E3*1.96)</f>
        <v>10.981697453921729</v>
      </c>
      <c r="H3" s="2" t="s">
        <v>6</v>
      </c>
      <c r="I3" s="2" t="s">
        <v>19</v>
      </c>
      <c r="J3" s="6"/>
    </row>
    <row r="4" spans="2:10" ht="16.5" thickBot="1" x14ac:dyDescent="0.3">
      <c r="B4" s="10" t="s">
        <v>10</v>
      </c>
      <c r="C4" s="1">
        <v>0.35899999999999999</v>
      </c>
      <c r="D4" s="1">
        <v>30</v>
      </c>
      <c r="E4" s="1">
        <f t="shared" si="0"/>
        <v>0.10769999999999999</v>
      </c>
      <c r="F4" s="1">
        <f t="shared" si="1"/>
        <v>0.14790800000000001</v>
      </c>
      <c r="G4" s="1">
        <f t="shared" si="2"/>
        <v>0.57009199999999993</v>
      </c>
      <c r="H4" s="2" t="s">
        <v>6</v>
      </c>
      <c r="I4" s="2" t="s">
        <v>19</v>
      </c>
      <c r="J4" s="9"/>
    </row>
    <row r="5" spans="2:10" ht="16.5" thickBot="1" x14ac:dyDescent="0.3">
      <c r="B5" s="10" t="s">
        <v>31</v>
      </c>
      <c r="C5" s="1">
        <v>77.171669443043371</v>
      </c>
      <c r="D5" s="1">
        <v>30</v>
      </c>
      <c r="E5" s="1">
        <f t="shared" si="0"/>
        <v>23.151500832913012</v>
      </c>
      <c r="F5" s="1">
        <f t="shared" si="1"/>
        <v>31.794727810533871</v>
      </c>
      <c r="G5" s="1">
        <f t="shared" si="2"/>
        <v>122.54861107555287</v>
      </c>
      <c r="H5" s="2" t="s">
        <v>6</v>
      </c>
      <c r="I5" s="2" t="s">
        <v>19</v>
      </c>
      <c r="J5" s="9"/>
    </row>
    <row r="6" spans="2:10" ht="16.5" thickBot="1" x14ac:dyDescent="0.3">
      <c r="B6" s="10" t="s">
        <v>20</v>
      </c>
      <c r="C6" s="1">
        <v>0.66</v>
      </c>
      <c r="D6" s="1">
        <v>30</v>
      </c>
      <c r="E6" s="1">
        <f t="shared" ref="E6:E7" si="3">(D6*C6)/100</f>
        <v>0.19800000000000001</v>
      </c>
      <c r="F6" s="1">
        <f t="shared" ref="F6:F7" si="4">C6-(E6*1.96)</f>
        <v>0.27192</v>
      </c>
      <c r="G6" s="1">
        <f t="shared" ref="G6:G7" si="5">C6+(E6*1.96)</f>
        <v>1.0480800000000001</v>
      </c>
      <c r="H6" s="2" t="s">
        <v>6</v>
      </c>
      <c r="I6" s="2" t="s">
        <v>19</v>
      </c>
      <c r="J6" s="9"/>
    </row>
    <row r="7" spans="2:10" ht="16.5" thickBot="1" x14ac:dyDescent="0.3">
      <c r="B7" s="10" t="s">
        <v>29</v>
      </c>
      <c r="C7" s="1">
        <v>0.37</v>
      </c>
      <c r="D7" s="1">
        <v>31</v>
      </c>
      <c r="E7" s="1">
        <f t="shared" si="3"/>
        <v>0.11470000000000001</v>
      </c>
      <c r="F7" s="1">
        <f t="shared" si="4"/>
        <v>0.14518799999999998</v>
      </c>
      <c r="G7" s="1">
        <f t="shared" si="5"/>
        <v>0.59481200000000001</v>
      </c>
      <c r="H7" s="2" t="s">
        <v>6</v>
      </c>
      <c r="I7" s="2" t="s">
        <v>19</v>
      </c>
      <c r="J7" s="9"/>
    </row>
    <row r="8" spans="2:10" ht="16.5" thickBot="1" x14ac:dyDescent="0.3">
      <c r="B8" s="13" t="s">
        <v>11</v>
      </c>
      <c r="C8" s="7"/>
      <c r="D8" s="7"/>
      <c r="E8" s="1"/>
      <c r="F8" s="1"/>
      <c r="G8" s="1"/>
      <c r="H8" s="8"/>
      <c r="I8" s="8"/>
      <c r="J8" s="9"/>
    </row>
    <row r="9" spans="2:10" ht="16.5" thickBot="1" x14ac:dyDescent="0.3">
      <c r="B9" s="10" t="s">
        <v>32</v>
      </c>
      <c r="C9" s="1">
        <v>9.5000000000000001E-2</v>
      </c>
      <c r="D9" s="1">
        <v>30</v>
      </c>
      <c r="E9" s="1">
        <f t="shared" ref="E9:E25" si="6">(D9*C9)/100</f>
        <v>2.8500000000000001E-2</v>
      </c>
      <c r="F9" s="1">
        <f t="shared" ref="F9:F25" si="7">C9-(E9*1.96)</f>
        <v>3.9140000000000001E-2</v>
      </c>
      <c r="G9" s="1">
        <f t="shared" ref="G9:G25" si="8">C9+(E9*1.96)</f>
        <v>0.15085999999999999</v>
      </c>
      <c r="H9" s="2" t="s">
        <v>7</v>
      </c>
      <c r="I9" s="2" t="s">
        <v>19</v>
      </c>
      <c r="J9" s="9"/>
    </row>
    <row r="10" spans="2:10" ht="16.5" thickBot="1" x14ac:dyDescent="0.3">
      <c r="B10" s="10" t="s">
        <v>33</v>
      </c>
      <c r="C10" s="1">
        <v>0.374</v>
      </c>
      <c r="D10" s="1">
        <v>30</v>
      </c>
      <c r="E10" s="1">
        <f t="shared" si="6"/>
        <v>0.11220000000000001</v>
      </c>
      <c r="F10" s="1">
        <f t="shared" si="7"/>
        <v>0.15408799999999997</v>
      </c>
      <c r="G10" s="1">
        <f t="shared" si="8"/>
        <v>0.593912</v>
      </c>
      <c r="H10" s="2" t="s">
        <v>7</v>
      </c>
      <c r="I10" s="2" t="s">
        <v>19</v>
      </c>
      <c r="J10" s="9"/>
    </row>
    <row r="11" spans="2:10" ht="16.5" thickBot="1" x14ac:dyDescent="0.3">
      <c r="B11" s="10" t="s">
        <v>34</v>
      </c>
      <c r="C11" s="1">
        <v>3.3000000000000002E-2</v>
      </c>
      <c r="D11" s="1">
        <v>30</v>
      </c>
      <c r="E11" s="1">
        <f t="shared" si="6"/>
        <v>9.8999999999999991E-3</v>
      </c>
      <c r="F11" s="1">
        <f t="shared" si="7"/>
        <v>1.3596000000000004E-2</v>
      </c>
      <c r="G11" s="1">
        <f t="shared" si="8"/>
        <v>5.2403999999999999E-2</v>
      </c>
      <c r="H11" s="2" t="s">
        <v>7</v>
      </c>
      <c r="I11" s="2" t="s">
        <v>19</v>
      </c>
      <c r="J11" s="9"/>
    </row>
    <row r="12" spans="2:10" ht="16.5" thickBot="1" x14ac:dyDescent="0.3">
      <c r="B12" s="10" t="s">
        <v>35</v>
      </c>
      <c r="C12" s="1">
        <v>8.3500000000000005E-2</v>
      </c>
      <c r="D12" s="1">
        <v>30</v>
      </c>
      <c r="E12" s="1">
        <f t="shared" si="6"/>
        <v>2.5050000000000003E-2</v>
      </c>
      <c r="F12" s="1">
        <f t="shared" si="7"/>
        <v>3.4402000000000002E-2</v>
      </c>
      <c r="G12" s="1">
        <f t="shared" si="8"/>
        <v>0.13259799999999999</v>
      </c>
      <c r="H12" s="2" t="s">
        <v>7</v>
      </c>
      <c r="I12" s="2" t="s">
        <v>19</v>
      </c>
      <c r="J12" s="9"/>
    </row>
    <row r="13" spans="2:10" ht="16.5" thickBot="1" x14ac:dyDescent="0.3">
      <c r="B13" s="10" t="s">
        <v>36</v>
      </c>
      <c r="C13" s="1">
        <v>1.6889999999999999E-2</v>
      </c>
      <c r="D13" s="1">
        <v>30</v>
      </c>
      <c r="E13" s="1">
        <f t="shared" si="6"/>
        <v>5.0669999999999995E-3</v>
      </c>
      <c r="F13" s="1">
        <f t="shared" si="7"/>
        <v>6.9586800000000001E-3</v>
      </c>
      <c r="G13" s="1">
        <f t="shared" si="8"/>
        <v>2.6821319999999996E-2</v>
      </c>
      <c r="H13" s="2" t="s">
        <v>7</v>
      </c>
      <c r="I13" s="2" t="s">
        <v>19</v>
      </c>
      <c r="J13" s="9"/>
    </row>
    <row r="14" spans="2:10" ht="16.5" thickBot="1" x14ac:dyDescent="0.3">
      <c r="B14" s="10" t="s">
        <v>37</v>
      </c>
      <c r="C14" s="1">
        <v>0.19597999999999993</v>
      </c>
      <c r="D14" s="1">
        <v>30</v>
      </c>
      <c r="E14" s="1">
        <f t="shared" si="6"/>
        <v>5.8793999999999978E-2</v>
      </c>
      <c r="F14" s="1">
        <f t="shared" si="7"/>
        <v>8.074375999999997E-2</v>
      </c>
      <c r="G14" s="1">
        <f t="shared" si="8"/>
        <v>0.31121623999999992</v>
      </c>
      <c r="H14" s="2" t="s">
        <v>7</v>
      </c>
      <c r="I14" s="2" t="s">
        <v>19</v>
      </c>
      <c r="J14" s="9"/>
    </row>
    <row r="15" spans="2:10" ht="16.5" thickBot="1" x14ac:dyDescent="0.3">
      <c r="B15" s="10" t="s">
        <v>38</v>
      </c>
      <c r="C15" s="1">
        <v>4.163E-2</v>
      </c>
      <c r="D15" s="1">
        <v>30</v>
      </c>
      <c r="E15" s="1">
        <f t="shared" si="6"/>
        <v>1.2488999999999998E-2</v>
      </c>
      <c r="F15" s="1">
        <f t="shared" si="7"/>
        <v>1.7151560000000003E-2</v>
      </c>
      <c r="G15" s="1">
        <f t="shared" si="8"/>
        <v>6.6108439999999991E-2</v>
      </c>
      <c r="H15" s="2" t="s">
        <v>7</v>
      </c>
      <c r="I15" s="2" t="s">
        <v>19</v>
      </c>
      <c r="J15" s="9"/>
    </row>
    <row r="16" spans="2:10" ht="16.5" thickBot="1" x14ac:dyDescent="0.3">
      <c r="B16" s="13" t="s">
        <v>22</v>
      </c>
      <c r="C16" s="1"/>
      <c r="D16" s="1"/>
      <c r="E16" s="1"/>
      <c r="F16" s="1"/>
      <c r="G16" s="1"/>
      <c r="H16" s="2"/>
      <c r="I16" s="2"/>
      <c r="J16" s="9"/>
    </row>
    <row r="17" spans="2:10" ht="16.5" thickBot="1" x14ac:dyDescent="0.3">
      <c r="B17" s="10" t="s">
        <v>27</v>
      </c>
      <c r="C17" s="1">
        <v>269</v>
      </c>
      <c r="D17" s="1">
        <v>30</v>
      </c>
      <c r="E17" s="1">
        <f t="shared" si="6"/>
        <v>80.7</v>
      </c>
      <c r="F17" s="1">
        <f t="shared" si="7"/>
        <v>110.828</v>
      </c>
      <c r="G17" s="1">
        <f t="shared" si="8"/>
        <v>427.17200000000003</v>
      </c>
      <c r="H17" s="2" t="s">
        <v>7</v>
      </c>
      <c r="I17" s="2" t="s">
        <v>19</v>
      </c>
      <c r="J17" s="9"/>
    </row>
    <row r="18" spans="2:10" ht="16.5" thickBot="1" x14ac:dyDescent="0.3">
      <c r="B18" s="10" t="s">
        <v>23</v>
      </c>
      <c r="C18" s="1">
        <v>8.6900000000000005E-2</v>
      </c>
      <c r="D18" s="1">
        <v>30</v>
      </c>
      <c r="E18" s="1">
        <f t="shared" si="6"/>
        <v>2.6070000000000003E-2</v>
      </c>
      <c r="F18" s="1">
        <f t="shared" si="7"/>
        <v>3.5802800000000003E-2</v>
      </c>
      <c r="G18" s="1">
        <f t="shared" si="8"/>
        <v>0.13799720000000001</v>
      </c>
      <c r="H18" s="2" t="s">
        <v>7</v>
      </c>
      <c r="I18" s="2" t="s">
        <v>19</v>
      </c>
      <c r="J18" s="9"/>
    </row>
    <row r="19" spans="2:10" ht="16.5" thickBot="1" x14ac:dyDescent="0.3">
      <c r="B19" s="10" t="s">
        <v>21</v>
      </c>
      <c r="C19" s="1">
        <v>1.6E-2</v>
      </c>
      <c r="D19" s="1">
        <v>30</v>
      </c>
      <c r="E19" s="1">
        <f t="shared" si="6"/>
        <v>4.7999999999999996E-3</v>
      </c>
      <c r="F19" s="1">
        <f t="shared" si="7"/>
        <v>6.5920000000000006E-3</v>
      </c>
      <c r="G19" s="1">
        <f t="shared" si="8"/>
        <v>2.5408E-2</v>
      </c>
      <c r="H19" s="2" t="s">
        <v>7</v>
      </c>
      <c r="I19" s="2" t="s">
        <v>19</v>
      </c>
      <c r="J19" s="9"/>
    </row>
    <row r="20" spans="2:10" ht="16.5" thickBot="1" x14ac:dyDescent="0.3">
      <c r="B20" s="13" t="s">
        <v>39</v>
      </c>
      <c r="C20" s="7"/>
      <c r="D20" s="7"/>
      <c r="E20" s="1"/>
      <c r="F20" s="1"/>
      <c r="G20" s="1"/>
      <c r="H20" s="8"/>
      <c r="I20" s="8"/>
      <c r="J20" s="9"/>
    </row>
    <row r="21" spans="2:10" ht="16.5" thickBot="1" x14ac:dyDescent="0.3">
      <c r="B21" s="10" t="s">
        <v>40</v>
      </c>
      <c r="C21" s="1">
        <v>0.38900000000000001</v>
      </c>
      <c r="D21" s="1">
        <v>30</v>
      </c>
      <c r="E21" s="1">
        <f t="shared" si="6"/>
        <v>0.1167</v>
      </c>
      <c r="F21" s="1">
        <f t="shared" si="7"/>
        <v>0.16026800000000002</v>
      </c>
      <c r="G21" s="1">
        <f t="shared" si="8"/>
        <v>0.61773199999999995</v>
      </c>
      <c r="H21" s="2" t="s">
        <v>7</v>
      </c>
      <c r="I21" s="2" t="s">
        <v>19</v>
      </c>
      <c r="J21" s="9"/>
    </row>
    <row r="22" spans="2:10" ht="16.5" thickBot="1" x14ac:dyDescent="0.3">
      <c r="B22" s="10" t="s">
        <v>41</v>
      </c>
      <c r="C22" s="1">
        <v>8.6999999999999994E-2</v>
      </c>
      <c r="D22" s="1">
        <v>30</v>
      </c>
      <c r="E22" s="1">
        <f t="shared" si="6"/>
        <v>2.6099999999999998E-2</v>
      </c>
      <c r="F22" s="1">
        <f t="shared" si="7"/>
        <v>3.5844000000000001E-2</v>
      </c>
      <c r="G22" s="1">
        <f t="shared" si="8"/>
        <v>0.138156</v>
      </c>
      <c r="H22" s="2" t="s">
        <v>7</v>
      </c>
      <c r="I22" s="2" t="s">
        <v>19</v>
      </c>
      <c r="J22" s="9"/>
    </row>
    <row r="23" spans="2:10" ht="16.5" thickBot="1" x14ac:dyDescent="0.3">
      <c r="B23" s="10" t="s">
        <v>42</v>
      </c>
      <c r="C23" s="1">
        <v>0.27300000000000002</v>
      </c>
      <c r="D23" s="1">
        <v>30</v>
      </c>
      <c r="E23" s="1">
        <f t="shared" si="6"/>
        <v>8.1900000000000014E-2</v>
      </c>
      <c r="F23" s="1">
        <f t="shared" si="7"/>
        <v>0.11247599999999999</v>
      </c>
      <c r="G23" s="1">
        <f t="shared" si="8"/>
        <v>0.43352400000000002</v>
      </c>
      <c r="H23" s="2" t="s">
        <v>7</v>
      </c>
      <c r="I23" s="2" t="s">
        <v>19</v>
      </c>
      <c r="J23" s="9"/>
    </row>
    <row r="24" spans="2:10" ht="16.5" thickBot="1" x14ac:dyDescent="0.3">
      <c r="B24" s="10" t="s">
        <v>43</v>
      </c>
      <c r="C24" s="1">
        <v>3.8000000000000034E-2</v>
      </c>
      <c r="D24" s="1">
        <v>30</v>
      </c>
      <c r="E24" s="1">
        <f t="shared" si="6"/>
        <v>1.1400000000000011E-2</v>
      </c>
      <c r="F24" s="1">
        <f t="shared" si="7"/>
        <v>1.5656000000000014E-2</v>
      </c>
      <c r="G24" s="1">
        <f t="shared" si="8"/>
        <v>6.034400000000005E-2</v>
      </c>
      <c r="H24" s="2" t="s">
        <v>7</v>
      </c>
      <c r="I24" s="2" t="s">
        <v>19</v>
      </c>
      <c r="J24" s="9"/>
    </row>
    <row r="25" spans="2:10" ht="16.5" thickBot="1" x14ac:dyDescent="0.3">
      <c r="B25" s="10" t="s">
        <v>44</v>
      </c>
      <c r="C25" s="1">
        <v>0.21299999999999999</v>
      </c>
      <c r="D25" s="1">
        <v>30</v>
      </c>
      <c r="E25" s="1">
        <f t="shared" si="6"/>
        <v>6.3899999999999998E-2</v>
      </c>
      <c r="F25" s="1">
        <f t="shared" si="7"/>
        <v>8.7756000000000001E-2</v>
      </c>
      <c r="G25" s="1">
        <f t="shared" si="8"/>
        <v>0.33824399999999999</v>
      </c>
      <c r="H25" s="2" t="s">
        <v>7</v>
      </c>
      <c r="I25" s="2" t="s">
        <v>19</v>
      </c>
      <c r="J25" s="9"/>
    </row>
    <row r="26" spans="2:10" ht="16.5" thickBot="1" x14ac:dyDescent="0.3">
      <c r="B26" s="13" t="s">
        <v>12</v>
      </c>
      <c r="C26" s="7"/>
      <c r="D26" s="7"/>
      <c r="E26" s="7"/>
      <c r="F26" s="7"/>
      <c r="G26" s="7"/>
      <c r="H26" s="8"/>
      <c r="I26" s="8"/>
      <c r="J26" s="9"/>
    </row>
    <row r="27" spans="2:10" ht="16.5" thickBot="1" x14ac:dyDescent="0.3">
      <c r="B27" s="10" t="s">
        <v>45</v>
      </c>
      <c r="C27" s="1">
        <v>0.44</v>
      </c>
      <c r="D27" s="1">
        <v>30</v>
      </c>
      <c r="E27" s="1">
        <f t="shared" ref="E27" si="9">(D27*C27)/100</f>
        <v>0.13200000000000001</v>
      </c>
      <c r="F27" s="1">
        <f t="shared" ref="F27" si="10">C27-(E27*1.96)</f>
        <v>0.18128</v>
      </c>
      <c r="G27" s="1">
        <f t="shared" ref="G27" si="11">C27+(E27*1.96)</f>
        <v>0.69872000000000001</v>
      </c>
      <c r="H27" s="2" t="s">
        <v>6</v>
      </c>
      <c r="I27" s="2" t="s">
        <v>19</v>
      </c>
      <c r="J27" s="9"/>
    </row>
    <row r="28" spans="2:10" ht="16.5" thickBot="1" x14ac:dyDescent="0.3">
      <c r="B28" s="14" t="s">
        <v>46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  <c r="J28" s="9"/>
    </row>
    <row r="29" spans="2:10" ht="16.5" thickBot="1" x14ac:dyDescent="0.3">
      <c r="B29" s="14" t="s">
        <v>47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  <c r="J29" s="9"/>
    </row>
    <row r="30" spans="2:10" ht="16.5" thickBot="1" x14ac:dyDescent="0.3">
      <c r="B30" s="14" t="s">
        <v>48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  <c r="J30" s="9"/>
    </row>
    <row r="31" spans="2:10" ht="16.5" thickBot="1" x14ac:dyDescent="0.3">
      <c r="B31" s="14"/>
      <c r="C31" s="7"/>
      <c r="D31" s="7"/>
      <c r="E31" s="7"/>
      <c r="F31" s="7"/>
      <c r="G31" s="7"/>
      <c r="H31" s="8"/>
      <c r="I31" s="7"/>
      <c r="J31" s="9"/>
    </row>
    <row r="32" spans="2:10" ht="16.5" thickBot="1" x14ac:dyDescent="0.3">
      <c r="B32" s="13" t="s">
        <v>13</v>
      </c>
      <c r="C32" s="7"/>
      <c r="D32" s="7"/>
      <c r="E32" s="7"/>
      <c r="F32" s="7"/>
      <c r="G32" s="7"/>
      <c r="H32" s="8"/>
      <c r="I32" s="7"/>
      <c r="J32" s="9"/>
    </row>
    <row r="33" spans="2:10" ht="16.5" thickBot="1" x14ac:dyDescent="0.3">
      <c r="B33" s="14" t="s">
        <v>49</v>
      </c>
      <c r="C33" s="7">
        <v>0.1</v>
      </c>
      <c r="D33" s="1">
        <v>30</v>
      </c>
      <c r="E33" s="1">
        <f t="shared" ref="E33" si="12">(D33*C33)/100</f>
        <v>0.03</v>
      </c>
      <c r="F33" s="1">
        <f t="shared" ref="F33" si="13">C33-(E33*1.96)</f>
        <v>4.1200000000000007E-2</v>
      </c>
      <c r="G33" s="1">
        <f t="shared" ref="G33" si="14">C33+(E33*1.96)</f>
        <v>0.1588</v>
      </c>
      <c r="H33" s="2" t="s">
        <v>6</v>
      </c>
      <c r="I33" s="2" t="s">
        <v>19</v>
      </c>
      <c r="J33" s="9"/>
    </row>
    <row r="34" spans="2:10" ht="16.5" thickBot="1" x14ac:dyDescent="0.3">
      <c r="B34" s="13" t="s">
        <v>14</v>
      </c>
      <c r="C34" s="7"/>
      <c r="D34" s="7"/>
      <c r="E34" s="7"/>
      <c r="F34" s="7"/>
      <c r="G34" s="7"/>
      <c r="H34" s="8"/>
      <c r="I34" s="7"/>
      <c r="J34" s="9"/>
    </row>
    <row r="35" spans="2:10" ht="16.5" thickBot="1" x14ac:dyDescent="0.3">
      <c r="B35" s="14" t="s">
        <v>28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  <c r="J35" s="9"/>
    </row>
    <row r="36" spans="2:10" ht="16.5" thickBot="1" x14ac:dyDescent="0.3">
      <c r="B36" s="14" t="s">
        <v>50</v>
      </c>
      <c r="C36" s="7">
        <v>9.5000000000000001E-2</v>
      </c>
      <c r="D36" s="1">
        <v>30</v>
      </c>
      <c r="E36" s="1">
        <f t="shared" ref="E36" si="15">(D36*C36)/100</f>
        <v>2.8500000000000001E-2</v>
      </c>
      <c r="F36" s="1">
        <f t="shared" ref="F36" si="16">C36-(E36*1.96)</f>
        <v>3.9140000000000001E-2</v>
      </c>
      <c r="G36" s="1">
        <f t="shared" ref="G36" si="17">C36+(E36*1.96)</f>
        <v>0.15085999999999999</v>
      </c>
      <c r="H36" s="2" t="s">
        <v>6</v>
      </c>
      <c r="I36" s="2" t="s">
        <v>19</v>
      </c>
      <c r="J36" s="9"/>
    </row>
    <row r="37" spans="2:10" ht="16.5" thickBot="1" x14ac:dyDescent="0.3">
      <c r="B37" s="14" t="s">
        <v>51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  <c r="J37" s="9"/>
    </row>
    <row r="38" spans="2:10" ht="16.5" thickBot="1" x14ac:dyDescent="0.3">
      <c r="B38" s="13" t="s">
        <v>24</v>
      </c>
      <c r="C38" s="7"/>
      <c r="D38" s="7"/>
      <c r="E38" s="7"/>
      <c r="F38" s="7"/>
      <c r="G38" s="7"/>
      <c r="H38" s="8"/>
      <c r="I38" s="7"/>
      <c r="J38" s="9"/>
    </row>
    <row r="39" spans="2:10" ht="16.5" thickBot="1" x14ac:dyDescent="0.3">
      <c r="B39" s="14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  <c r="J39" s="9"/>
    </row>
    <row r="40" spans="2:10" ht="16.5" thickBot="1" x14ac:dyDescent="0.3">
      <c r="B40" s="14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  <c r="J40" s="9"/>
    </row>
    <row r="41" spans="2:10" ht="16.5" thickBot="1" x14ac:dyDescent="0.3">
      <c r="B41" s="13" t="s">
        <v>17</v>
      </c>
      <c r="C41" s="7"/>
      <c r="D41" s="7"/>
      <c r="E41" s="7"/>
      <c r="F41" s="7"/>
      <c r="G41" s="7"/>
      <c r="H41" s="8"/>
      <c r="I41" s="8"/>
      <c r="J41" s="9"/>
    </row>
    <row r="42" spans="2:10" ht="16.5" thickBot="1" x14ac:dyDescent="0.3">
      <c r="B42" s="10" t="s">
        <v>52</v>
      </c>
      <c r="C42" s="1">
        <v>366.9</v>
      </c>
      <c r="D42" s="1">
        <v>50</v>
      </c>
      <c r="E42" s="1">
        <f t="shared" ref="E42" si="18">(D42*C42)/100</f>
        <v>183.45</v>
      </c>
      <c r="F42" s="1">
        <f t="shared" ref="F42" si="19">C42-(E42*1.96)</f>
        <v>7.3380000000000223</v>
      </c>
      <c r="G42" s="1">
        <f t="shared" ref="G42" si="20">C42+(E42*1.96)</f>
        <v>726.46199999999999</v>
      </c>
      <c r="H42" s="2" t="s">
        <v>6</v>
      </c>
      <c r="I42" s="2" t="s">
        <v>18</v>
      </c>
      <c r="J42" s="9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0" workbookViewId="0">
      <selection activeCell="C20" sqref="C20:I20"/>
    </sheetView>
  </sheetViews>
  <sheetFormatPr defaultRowHeight="15.75" x14ac:dyDescent="0.25"/>
  <cols>
    <col min="2" max="2" width="51" customWidth="1"/>
    <col min="9" max="9" width="18.125" customWidth="1"/>
  </cols>
  <sheetData>
    <row r="1" spans="2:9" ht="16.5" thickBot="1" x14ac:dyDescent="0.3"/>
    <row r="2" spans="2:9" ht="32.25" thickBot="1" x14ac:dyDescent="0.3">
      <c r="B2" s="12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30</v>
      </c>
      <c r="C3" s="1">
        <v>66.142514055682611</v>
      </c>
      <c r="D3" s="1">
        <v>30</v>
      </c>
      <c r="E3" s="1">
        <f t="shared" ref="E3:E7" si="0">(D3*C3)/100</f>
        <v>19.842754216704783</v>
      </c>
      <c r="F3" s="1">
        <f t="shared" ref="F3:F7" si="1">C3-(E3*1.96)</f>
        <v>27.250715790941236</v>
      </c>
      <c r="G3" s="1">
        <f t="shared" ref="G3:G7" si="2">C3+(E3*1.96)</f>
        <v>105.03431232042399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0.44108009375000001</v>
      </c>
      <c r="D4" s="1">
        <v>30</v>
      </c>
      <c r="E4" s="1">
        <f t="shared" si="0"/>
        <v>0.13232402812499999</v>
      </c>
      <c r="F4" s="1">
        <f t="shared" si="1"/>
        <v>0.18172499862500002</v>
      </c>
      <c r="G4" s="1">
        <f t="shared" si="2"/>
        <v>0.700435188875</v>
      </c>
      <c r="H4" s="2" t="s">
        <v>6</v>
      </c>
      <c r="I4" s="2" t="s">
        <v>19</v>
      </c>
    </row>
    <row r="5" spans="2:9" ht="16.5" thickBot="1" x14ac:dyDescent="0.3">
      <c r="B5" s="10" t="s">
        <v>31</v>
      </c>
      <c r="C5" s="1">
        <v>365.85854783239472</v>
      </c>
      <c r="D5" s="1">
        <v>30</v>
      </c>
      <c r="E5" s="1">
        <f t="shared" si="0"/>
        <v>109.75756434971841</v>
      </c>
      <c r="F5" s="1">
        <f t="shared" si="1"/>
        <v>150.73372170694665</v>
      </c>
      <c r="G5" s="1">
        <f t="shared" si="2"/>
        <v>580.98337395784279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1.712</v>
      </c>
      <c r="D6" s="1">
        <v>30</v>
      </c>
      <c r="E6" s="1">
        <f t="shared" si="0"/>
        <v>0.51359999999999995</v>
      </c>
      <c r="F6" s="1">
        <f t="shared" si="1"/>
        <v>0.70534400000000019</v>
      </c>
      <c r="G6" s="1">
        <f t="shared" si="2"/>
        <v>2.7186559999999997</v>
      </c>
      <c r="H6" s="2" t="s">
        <v>6</v>
      </c>
      <c r="I6" s="2" t="s">
        <v>19</v>
      </c>
    </row>
    <row r="7" spans="2:9" ht="16.5" thickBot="1" x14ac:dyDescent="0.3">
      <c r="B7" s="10" t="s">
        <v>29</v>
      </c>
      <c r="C7" s="1">
        <v>1.74</v>
      </c>
      <c r="D7" s="1">
        <v>31</v>
      </c>
      <c r="E7" s="1">
        <f t="shared" si="0"/>
        <v>0.53939999999999999</v>
      </c>
      <c r="F7" s="1">
        <f t="shared" si="1"/>
        <v>0.68277600000000005</v>
      </c>
      <c r="G7" s="1">
        <f t="shared" si="2"/>
        <v>2.7972239999999999</v>
      </c>
      <c r="H7" s="2" t="s">
        <v>6</v>
      </c>
      <c r="I7" s="2" t="s">
        <v>19</v>
      </c>
    </row>
    <row r="8" spans="2:9" ht="16.5" thickBot="1" x14ac:dyDescent="0.3">
      <c r="B8" s="13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32</v>
      </c>
      <c r="C9" s="1">
        <v>2.1000000000000001E-2</v>
      </c>
      <c r="D9" s="1">
        <v>30</v>
      </c>
      <c r="E9" s="1">
        <f t="shared" ref="E9:E25" si="3">(D9*C9)/100</f>
        <v>6.3E-3</v>
      </c>
      <c r="F9" s="1">
        <f t="shared" ref="F9:F25" si="4">C9-(E9*1.96)</f>
        <v>8.6520000000000017E-3</v>
      </c>
      <c r="G9" s="1">
        <f t="shared" ref="G9:G25" si="5">C9+(E9*1.96)</f>
        <v>3.3348000000000003E-2</v>
      </c>
      <c r="H9" s="2" t="s">
        <v>7</v>
      </c>
      <c r="I9" s="2" t="s">
        <v>19</v>
      </c>
    </row>
    <row r="10" spans="2:9" ht="16.5" thickBot="1" x14ac:dyDescent="0.3">
      <c r="B10" s="10" t="s">
        <v>33</v>
      </c>
      <c r="C10" s="1">
        <v>0.36499999999999999</v>
      </c>
      <c r="D10" s="1">
        <v>30</v>
      </c>
      <c r="E10" s="1">
        <f t="shared" si="3"/>
        <v>0.10949999999999999</v>
      </c>
      <c r="F10" s="1">
        <f t="shared" si="4"/>
        <v>0.15038000000000001</v>
      </c>
      <c r="G10" s="1">
        <f t="shared" si="5"/>
        <v>0.57962000000000002</v>
      </c>
      <c r="H10" s="2" t="s">
        <v>7</v>
      </c>
      <c r="I10" s="2" t="s">
        <v>19</v>
      </c>
    </row>
    <row r="11" spans="2:9" ht="16.5" thickBot="1" x14ac:dyDescent="0.3">
      <c r="B11" s="10" t="s">
        <v>34</v>
      </c>
      <c r="C11" s="1">
        <v>2.0199999999999999E-2</v>
      </c>
      <c r="D11" s="1">
        <v>30</v>
      </c>
      <c r="E11" s="1">
        <f t="shared" si="3"/>
        <v>6.0599999999999994E-3</v>
      </c>
      <c r="F11" s="1">
        <f t="shared" si="4"/>
        <v>8.3224000000000006E-3</v>
      </c>
      <c r="G11" s="1">
        <f t="shared" si="5"/>
        <v>3.2077599999999998E-2</v>
      </c>
      <c r="H11" s="2" t="s">
        <v>7</v>
      </c>
      <c r="I11" s="2" t="s">
        <v>19</v>
      </c>
    </row>
    <row r="12" spans="2:9" ht="16.5" thickBot="1" x14ac:dyDescent="0.3">
      <c r="B12" s="10" t="s">
        <v>35</v>
      </c>
      <c r="C12" s="1">
        <v>5.7200000000000001E-2</v>
      </c>
      <c r="D12" s="1">
        <v>30</v>
      </c>
      <c r="E12" s="1">
        <f t="shared" si="3"/>
        <v>1.7159999999999998E-2</v>
      </c>
      <c r="F12" s="1">
        <f t="shared" si="4"/>
        <v>2.3566400000000008E-2</v>
      </c>
      <c r="G12" s="1">
        <f t="shared" si="5"/>
        <v>9.0833599999999987E-2</v>
      </c>
      <c r="H12" s="2" t="s">
        <v>7</v>
      </c>
      <c r="I12" s="2" t="s">
        <v>19</v>
      </c>
    </row>
    <row r="13" spans="2:9" ht="16.5" thickBot="1" x14ac:dyDescent="0.3">
      <c r="B13" s="10" t="s">
        <v>36</v>
      </c>
      <c r="C13" s="1">
        <v>1.7139999999999999E-2</v>
      </c>
      <c r="D13" s="1">
        <v>30</v>
      </c>
      <c r="E13" s="1">
        <f t="shared" si="3"/>
        <v>5.1419999999999999E-3</v>
      </c>
      <c r="F13" s="1">
        <f t="shared" si="4"/>
        <v>7.061679999999999E-3</v>
      </c>
      <c r="G13" s="1">
        <f t="shared" si="5"/>
        <v>2.7218319999999997E-2</v>
      </c>
      <c r="H13" s="2" t="s">
        <v>7</v>
      </c>
      <c r="I13" s="2" t="s">
        <v>19</v>
      </c>
    </row>
    <row r="14" spans="2:9" ht="16.5" thickBot="1" x14ac:dyDescent="0.3">
      <c r="B14" s="10" t="s">
        <v>37</v>
      </c>
      <c r="C14" s="1">
        <f>0.84-(C15+C13+C12+C11+C10+C9)</f>
        <v>0.31721999999999995</v>
      </c>
      <c r="D14" s="1">
        <v>30</v>
      </c>
      <c r="E14" s="1">
        <f t="shared" si="3"/>
        <v>9.5165999999999987E-2</v>
      </c>
      <c r="F14" s="1">
        <f t="shared" si="4"/>
        <v>0.13069463999999997</v>
      </c>
      <c r="G14" s="1">
        <f t="shared" si="5"/>
        <v>0.50374535999999992</v>
      </c>
      <c r="H14" s="2" t="s">
        <v>7</v>
      </c>
      <c r="I14" s="2" t="s">
        <v>19</v>
      </c>
    </row>
    <row r="15" spans="2:9" ht="16.5" thickBot="1" x14ac:dyDescent="0.3">
      <c r="B15" s="10" t="s">
        <v>38</v>
      </c>
      <c r="C15" s="1">
        <v>4.224E-2</v>
      </c>
      <c r="D15" s="1">
        <v>30</v>
      </c>
      <c r="E15" s="1">
        <f t="shared" si="3"/>
        <v>1.2671999999999999E-2</v>
      </c>
      <c r="F15" s="1">
        <f t="shared" si="4"/>
        <v>1.7402880000000003E-2</v>
      </c>
      <c r="G15" s="1">
        <f t="shared" si="5"/>
        <v>6.707711999999999E-2</v>
      </c>
      <c r="H15" s="2" t="s">
        <v>7</v>
      </c>
      <c r="I15" s="2" t="s">
        <v>19</v>
      </c>
    </row>
    <row r="16" spans="2:9" ht="16.5" thickBot="1" x14ac:dyDescent="0.3">
      <c r="B16" s="13" t="s">
        <v>22</v>
      </c>
      <c r="C16" s="7"/>
      <c r="D16" s="7"/>
      <c r="E16" s="1"/>
      <c r="F16" s="1"/>
      <c r="G16" s="1"/>
      <c r="H16" s="8"/>
      <c r="I16" s="8"/>
    </row>
    <row r="17" spans="2:9" ht="16.5" thickBot="1" x14ac:dyDescent="0.3">
      <c r="B17" s="10" t="s">
        <v>27</v>
      </c>
      <c r="C17" s="1">
        <v>630</v>
      </c>
      <c r="D17" s="1">
        <v>30</v>
      </c>
      <c r="E17" s="1">
        <f>(D17*C17)/100</f>
        <v>189</v>
      </c>
      <c r="F17" s="1">
        <f>C17-(E17*1.96)</f>
        <v>259.56</v>
      </c>
      <c r="G17" s="1">
        <f>C17+(E17*1.96)</f>
        <v>1000.44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0.46</v>
      </c>
      <c r="D18" s="1">
        <v>30</v>
      </c>
      <c r="E18" s="1">
        <f>(D18*C18)/100</f>
        <v>0.13800000000000001</v>
      </c>
      <c r="F18" s="1">
        <f>C18-(E18*1.96)</f>
        <v>0.18952000000000002</v>
      </c>
      <c r="G18" s="1">
        <f>C18+(E18*1.96)</f>
        <v>0.73048000000000002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16">
        <v>0.12</v>
      </c>
      <c r="D19" s="16">
        <v>30</v>
      </c>
      <c r="E19" s="16">
        <f>(D19*C19)/100</f>
        <v>3.5999999999999997E-2</v>
      </c>
      <c r="F19" s="16">
        <f>C19-(E19*1.96)</f>
        <v>4.9439999999999998E-2</v>
      </c>
      <c r="G19" s="16">
        <f>C19+(E19*1.96)</f>
        <v>0.19056000000000001</v>
      </c>
      <c r="H19" s="17" t="s">
        <v>7</v>
      </c>
      <c r="I19" s="17" t="s">
        <v>19</v>
      </c>
    </row>
    <row r="20" spans="2:9" ht="16.5" thickBot="1" x14ac:dyDescent="0.3">
      <c r="B20" s="15" t="s">
        <v>39</v>
      </c>
      <c r="C20" s="18"/>
      <c r="D20" s="19"/>
      <c r="E20" s="19"/>
      <c r="F20" s="19"/>
      <c r="G20" s="19"/>
      <c r="H20" s="19"/>
      <c r="I20" s="20"/>
    </row>
    <row r="21" spans="2:9" ht="16.5" thickBot="1" x14ac:dyDescent="0.3">
      <c r="B21" s="10" t="s">
        <v>40</v>
      </c>
      <c r="C21" s="1">
        <v>0.11600000000000001</v>
      </c>
      <c r="D21" s="1">
        <v>30</v>
      </c>
      <c r="E21" s="1">
        <f>(D21*C21)/100</f>
        <v>3.4799999999999998E-2</v>
      </c>
      <c r="F21" s="1">
        <f>C21-(E21*1.96)</f>
        <v>4.7792000000000015E-2</v>
      </c>
      <c r="G21" s="1">
        <f>C21+(E21*1.96)</f>
        <v>0.18420799999999998</v>
      </c>
      <c r="H21" s="2" t="s">
        <v>7</v>
      </c>
      <c r="I21" s="2" t="s">
        <v>19</v>
      </c>
    </row>
    <row r="22" spans="2:9" ht="20.25" customHeight="1" thickBot="1" x14ac:dyDescent="0.3">
      <c r="B22" s="10" t="s">
        <v>41</v>
      </c>
      <c r="C22" s="1">
        <v>8.5000000000000006E-2</v>
      </c>
      <c r="D22" s="1">
        <v>30</v>
      </c>
      <c r="E22" s="1">
        <f>(D22*C22)/100</f>
        <v>2.5500000000000002E-2</v>
      </c>
      <c r="F22" s="1">
        <f>C22-(E22*1.96)</f>
        <v>3.5020000000000003E-2</v>
      </c>
      <c r="G22" s="1">
        <f>C22+(E22*1.96)</f>
        <v>0.13498000000000002</v>
      </c>
      <c r="H22" s="2" t="s">
        <v>7</v>
      </c>
      <c r="I22" s="2" t="s">
        <v>19</v>
      </c>
    </row>
    <row r="23" spans="2:9" ht="16.5" thickBot="1" x14ac:dyDescent="0.3">
      <c r="B23" s="10" t="s">
        <v>42</v>
      </c>
      <c r="C23" s="1">
        <v>0.23499999999999999</v>
      </c>
      <c r="D23" s="1">
        <v>30</v>
      </c>
      <c r="E23" s="1">
        <f>(D23*C23)/100</f>
        <v>7.0499999999999993E-2</v>
      </c>
      <c r="F23" s="1">
        <f>C23-(E23*1.96)</f>
        <v>9.6819999999999989E-2</v>
      </c>
      <c r="G23" s="1">
        <f>C23+(E23*1.96)</f>
        <v>0.37317999999999996</v>
      </c>
      <c r="H23" s="2" t="s">
        <v>7</v>
      </c>
      <c r="I23" s="2" t="s">
        <v>19</v>
      </c>
    </row>
    <row r="24" spans="2:9" ht="16.5" thickBot="1" x14ac:dyDescent="0.3">
      <c r="B24" s="10" t="s">
        <v>43</v>
      </c>
      <c r="C24" s="1">
        <f>1-(C25+C23+C22+C21)</f>
        <v>0.34800000000000009</v>
      </c>
      <c r="D24" s="1">
        <v>30</v>
      </c>
      <c r="E24" s="1">
        <f>(D24*C24)/100</f>
        <v>0.10440000000000003</v>
      </c>
      <c r="F24" s="1">
        <f>C24-(E24*1.96)</f>
        <v>0.14337600000000003</v>
      </c>
      <c r="G24" s="1">
        <f>C24+(E24*1.96)</f>
        <v>0.55262400000000012</v>
      </c>
      <c r="H24" s="2" t="s">
        <v>7</v>
      </c>
      <c r="I24" s="2" t="s">
        <v>19</v>
      </c>
    </row>
    <row r="25" spans="2:9" ht="16.5" thickBot="1" x14ac:dyDescent="0.3">
      <c r="B25" s="10" t="s">
        <v>44</v>
      </c>
      <c r="C25" s="1">
        <v>0.216</v>
      </c>
      <c r="D25" s="1">
        <v>30</v>
      </c>
      <c r="E25" s="1">
        <f>(D25*C25)/100</f>
        <v>6.4799999999999996E-2</v>
      </c>
      <c r="F25" s="1">
        <f>C25-(E25*1.96)</f>
        <v>8.8992000000000016E-2</v>
      </c>
      <c r="G25" s="1">
        <f>C25+(E25*1.96)</f>
        <v>0.34300799999999998</v>
      </c>
      <c r="H25" s="2" t="s">
        <v>7</v>
      </c>
      <c r="I25" s="2" t="s">
        <v>19</v>
      </c>
    </row>
    <row r="26" spans="2:9" ht="16.5" thickBot="1" x14ac:dyDescent="0.3">
      <c r="B26" s="13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45</v>
      </c>
      <c r="C27" s="1">
        <v>0.44</v>
      </c>
      <c r="D27" s="1">
        <v>30</v>
      </c>
      <c r="E27" s="1">
        <f t="shared" ref="E27" si="6">(D27*C27)/100</f>
        <v>0.13200000000000001</v>
      </c>
      <c r="F27" s="1">
        <f t="shared" ref="F27" si="7">C27-(E27*1.96)</f>
        <v>0.18128</v>
      </c>
      <c r="G27" s="1">
        <f t="shared" ref="G27" si="8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4" t="s">
        <v>46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4" t="s">
        <v>47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4" t="s">
        <v>48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4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3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4" t="s">
        <v>49</v>
      </c>
      <c r="C33" s="7">
        <v>0.1</v>
      </c>
      <c r="D33" s="1">
        <v>30</v>
      </c>
      <c r="E33" s="1">
        <f t="shared" ref="E33" si="9">(D33*C33)/100</f>
        <v>0.03</v>
      </c>
      <c r="F33" s="1">
        <f t="shared" ref="F33" si="10">C33-(E33*1.96)</f>
        <v>4.1200000000000007E-2</v>
      </c>
      <c r="G33" s="1">
        <f t="shared" ref="G33" si="11">C33+(E33*1.96)</f>
        <v>0.1588</v>
      </c>
      <c r="H33" s="2" t="s">
        <v>6</v>
      </c>
      <c r="I33" s="2" t="s">
        <v>19</v>
      </c>
    </row>
    <row r="34" spans="2:9" ht="16.5" thickBot="1" x14ac:dyDescent="0.3">
      <c r="B34" s="13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4" t="s">
        <v>28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4" t="s">
        <v>50</v>
      </c>
      <c r="C36" s="7">
        <v>9.5000000000000001E-2</v>
      </c>
      <c r="D36" s="1">
        <v>30</v>
      </c>
      <c r="E36" s="1">
        <f t="shared" ref="E36" si="12">(D36*C36)/100</f>
        <v>2.8500000000000001E-2</v>
      </c>
      <c r="F36" s="1">
        <f t="shared" ref="F36" si="13">C36-(E36*1.96)</f>
        <v>3.9140000000000001E-2</v>
      </c>
      <c r="G36" s="1">
        <f t="shared" ref="G36" si="14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4" t="s">
        <v>51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3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4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4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3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52</v>
      </c>
      <c r="C42" s="1">
        <v>668.16</v>
      </c>
      <c r="D42" s="1">
        <v>50</v>
      </c>
      <c r="E42" s="1">
        <f t="shared" ref="E42" si="15">(D42*C42)/100</f>
        <v>334.08</v>
      </c>
      <c r="F42" s="1">
        <f t="shared" ref="F42" si="16">C42-(E42*1.96)</f>
        <v>13.363200000000006</v>
      </c>
      <c r="G42" s="1">
        <f t="shared" ref="G42" si="17">C42+(E42*1.96)</f>
        <v>1322.9567999999999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0" workbookViewId="0">
      <selection activeCell="C20" sqref="C20:I20"/>
    </sheetView>
  </sheetViews>
  <sheetFormatPr defaultRowHeight="15.75" x14ac:dyDescent="0.25"/>
  <cols>
    <col min="2" max="2" width="43.125" customWidth="1"/>
    <col min="6" max="6" width="12.5" customWidth="1"/>
    <col min="7" max="7" width="11.625" customWidth="1"/>
    <col min="8" max="8" width="10.75" customWidth="1"/>
    <col min="9" max="9" width="16.625" customWidth="1"/>
  </cols>
  <sheetData>
    <row r="1" spans="2:9" ht="16.5" thickBot="1" x14ac:dyDescent="0.3"/>
    <row r="2" spans="2:9" ht="16.5" thickBot="1" x14ac:dyDescent="0.3">
      <c r="B2" s="12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30</v>
      </c>
      <c r="C3" s="1">
        <v>73.63</v>
      </c>
      <c r="D3" s="1">
        <v>30</v>
      </c>
      <c r="E3" s="1">
        <f t="shared" ref="E3:E7" si="0">(D3*C3)/100</f>
        <v>22.088999999999995</v>
      </c>
      <c r="F3" s="1">
        <f t="shared" ref="F3:F7" si="1">C3-(E3*1.96)</f>
        <v>30.335560000000008</v>
      </c>
      <c r="G3" s="1">
        <f t="shared" ref="G3:G7" si="2">C3+(E3*1.96)</f>
        <v>116.92443999999998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0.44673000000000002</v>
      </c>
      <c r="D4" s="1">
        <v>30</v>
      </c>
      <c r="E4" s="1">
        <f t="shared" si="0"/>
        <v>0.134019</v>
      </c>
      <c r="F4" s="1">
        <f t="shared" si="1"/>
        <v>0.18405276000000004</v>
      </c>
      <c r="G4" s="1">
        <f t="shared" si="2"/>
        <v>0.70940723999999999</v>
      </c>
      <c r="H4" s="2" t="s">
        <v>6</v>
      </c>
      <c r="I4" s="2" t="s">
        <v>19</v>
      </c>
    </row>
    <row r="5" spans="2:9" ht="16.5" thickBot="1" x14ac:dyDescent="0.3">
      <c r="B5" s="10" t="s">
        <v>31</v>
      </c>
      <c r="C5" s="1">
        <v>386.72</v>
      </c>
      <c r="D5" s="1">
        <v>30</v>
      </c>
      <c r="E5" s="1">
        <f t="shared" si="0"/>
        <v>116.01600000000001</v>
      </c>
      <c r="F5" s="1">
        <f t="shared" si="1"/>
        <v>159.32864000000001</v>
      </c>
      <c r="G5" s="1">
        <f t="shared" si="2"/>
        <v>614.1113600000001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1.712</v>
      </c>
      <c r="D6" s="1">
        <v>30</v>
      </c>
      <c r="E6" s="1">
        <f t="shared" si="0"/>
        <v>0.51359999999999995</v>
      </c>
      <c r="F6" s="1">
        <f t="shared" si="1"/>
        <v>0.70534400000000019</v>
      </c>
      <c r="G6" s="1">
        <f t="shared" si="2"/>
        <v>2.7186559999999997</v>
      </c>
      <c r="H6" s="2" t="s">
        <v>6</v>
      </c>
      <c r="I6" s="2" t="s">
        <v>19</v>
      </c>
    </row>
    <row r="7" spans="2:9" ht="16.5" thickBot="1" x14ac:dyDescent="0.3">
      <c r="B7" s="10" t="s">
        <v>29</v>
      </c>
      <c r="C7" s="1">
        <v>1.84</v>
      </c>
      <c r="D7" s="1">
        <v>31</v>
      </c>
      <c r="E7" s="1">
        <f t="shared" si="0"/>
        <v>0.57040000000000002</v>
      </c>
      <c r="F7" s="1">
        <f t="shared" si="1"/>
        <v>0.72201599999999999</v>
      </c>
      <c r="G7" s="1">
        <f t="shared" si="2"/>
        <v>2.9579840000000002</v>
      </c>
      <c r="H7" s="2" t="s">
        <v>6</v>
      </c>
      <c r="I7" s="2" t="s">
        <v>19</v>
      </c>
    </row>
    <row r="8" spans="2:9" ht="16.5" thickBot="1" x14ac:dyDescent="0.3">
      <c r="B8" s="13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32</v>
      </c>
      <c r="C9" s="1">
        <v>1.9E-2</v>
      </c>
      <c r="D9" s="1">
        <v>30</v>
      </c>
      <c r="E9" s="1">
        <f t="shared" ref="E9:E25" si="3">(D9*C9)/100</f>
        <v>5.6999999999999993E-3</v>
      </c>
      <c r="F9" s="1">
        <f t="shared" ref="F9:F25" si="4">C9-(E9*1.96)</f>
        <v>7.8280000000000016E-3</v>
      </c>
      <c r="G9" s="1">
        <f t="shared" ref="G9:G25" si="5">C9+(E9*1.96)</f>
        <v>3.0171999999999997E-2</v>
      </c>
      <c r="H9" s="2" t="s">
        <v>7</v>
      </c>
      <c r="I9" s="2" t="s">
        <v>19</v>
      </c>
    </row>
    <row r="10" spans="2:9" ht="16.5" thickBot="1" x14ac:dyDescent="0.3">
      <c r="B10" s="10" t="s">
        <v>33</v>
      </c>
      <c r="C10" s="1">
        <v>0.40400000000000003</v>
      </c>
      <c r="D10" s="1">
        <v>30</v>
      </c>
      <c r="E10" s="1">
        <f t="shared" si="3"/>
        <v>0.12120000000000002</v>
      </c>
      <c r="F10" s="1">
        <f t="shared" si="4"/>
        <v>0.16644799999999998</v>
      </c>
      <c r="G10" s="1">
        <f t="shared" si="5"/>
        <v>0.64155200000000012</v>
      </c>
      <c r="H10" s="2" t="s">
        <v>7</v>
      </c>
      <c r="I10" s="2" t="s">
        <v>19</v>
      </c>
    </row>
    <row r="11" spans="2:9" ht="16.5" thickBot="1" x14ac:dyDescent="0.3">
      <c r="B11" s="10" t="s">
        <v>34</v>
      </c>
      <c r="C11" s="1">
        <v>1.95E-2</v>
      </c>
      <c r="D11" s="1">
        <v>30</v>
      </c>
      <c r="E11" s="1">
        <f t="shared" si="3"/>
        <v>5.8499999999999993E-3</v>
      </c>
      <c r="F11" s="1">
        <f t="shared" si="4"/>
        <v>8.0340000000000012E-3</v>
      </c>
      <c r="G11" s="1">
        <f t="shared" si="5"/>
        <v>3.0966E-2</v>
      </c>
      <c r="H11" s="2" t="s">
        <v>7</v>
      </c>
      <c r="I11" s="2" t="s">
        <v>19</v>
      </c>
    </row>
    <row r="12" spans="2:9" ht="16.5" thickBot="1" x14ac:dyDescent="0.3">
      <c r="B12" s="10" t="s">
        <v>35</v>
      </c>
      <c r="C12" s="1">
        <v>5.5E-2</v>
      </c>
      <c r="D12" s="1">
        <v>30</v>
      </c>
      <c r="E12" s="1">
        <f t="shared" si="3"/>
        <v>1.6500000000000001E-2</v>
      </c>
      <c r="F12" s="1">
        <f t="shared" si="4"/>
        <v>2.266E-2</v>
      </c>
      <c r="G12" s="1">
        <f t="shared" si="5"/>
        <v>8.7340000000000001E-2</v>
      </c>
      <c r="H12" s="2" t="s">
        <v>7</v>
      </c>
      <c r="I12" s="2" t="s">
        <v>19</v>
      </c>
    </row>
    <row r="13" spans="2:9" ht="16.5" thickBot="1" x14ac:dyDescent="0.3">
      <c r="B13" s="10" t="s">
        <v>36</v>
      </c>
      <c r="C13" s="1">
        <v>1.6080000000000001E-2</v>
      </c>
      <c r="D13" s="1">
        <v>30</v>
      </c>
      <c r="E13" s="1">
        <f t="shared" si="3"/>
        <v>4.8240000000000002E-3</v>
      </c>
      <c r="F13" s="1">
        <f t="shared" si="4"/>
        <v>6.6249600000000009E-3</v>
      </c>
      <c r="G13" s="1">
        <f t="shared" si="5"/>
        <v>2.5535040000000002E-2</v>
      </c>
      <c r="H13" s="2" t="s">
        <v>7</v>
      </c>
      <c r="I13" s="2" t="s">
        <v>19</v>
      </c>
    </row>
    <row r="14" spans="2:9" ht="16.5" thickBot="1" x14ac:dyDescent="0.3">
      <c r="B14" s="10" t="s">
        <v>37</v>
      </c>
      <c r="C14" s="1">
        <f>0.84-(C15+C13+C12+C11+C10+C9)</f>
        <v>0.28679999999999994</v>
      </c>
      <c r="D14" s="1">
        <v>30</v>
      </c>
      <c r="E14" s="1">
        <f t="shared" si="3"/>
        <v>8.6039999999999991E-2</v>
      </c>
      <c r="F14" s="1">
        <f t="shared" si="4"/>
        <v>0.11816159999999995</v>
      </c>
      <c r="G14" s="1">
        <f t="shared" si="5"/>
        <v>0.45543839999999991</v>
      </c>
      <c r="H14" s="2" t="s">
        <v>7</v>
      </c>
      <c r="I14" s="2" t="s">
        <v>19</v>
      </c>
    </row>
    <row r="15" spans="2:9" ht="16.5" thickBot="1" x14ac:dyDescent="0.3">
      <c r="B15" s="10" t="s">
        <v>38</v>
      </c>
      <c r="C15" s="1">
        <v>3.9620000000000002E-2</v>
      </c>
      <c r="D15" s="1">
        <v>30</v>
      </c>
      <c r="E15" s="1">
        <f t="shared" si="3"/>
        <v>1.1886000000000001E-2</v>
      </c>
      <c r="F15" s="1">
        <f t="shared" si="4"/>
        <v>1.6323440000000002E-2</v>
      </c>
      <c r="G15" s="1">
        <f t="shared" si="5"/>
        <v>6.291656000000001E-2</v>
      </c>
      <c r="H15" s="2" t="s">
        <v>7</v>
      </c>
      <c r="I15" s="2" t="s">
        <v>19</v>
      </c>
    </row>
    <row r="16" spans="2:9" ht="16.5" thickBot="1" x14ac:dyDescent="0.3">
      <c r="B16" s="13" t="s">
        <v>22</v>
      </c>
      <c r="C16" s="7"/>
      <c r="D16" s="7"/>
      <c r="E16" s="1"/>
      <c r="F16" s="1"/>
      <c r="G16" s="1"/>
      <c r="H16" s="8"/>
      <c r="I16" s="8"/>
    </row>
    <row r="17" spans="2:9" ht="16.5" thickBot="1" x14ac:dyDescent="0.3">
      <c r="B17" s="10" t="s">
        <v>27</v>
      </c>
      <c r="C17" s="1">
        <v>630</v>
      </c>
      <c r="D17" s="1">
        <v>30</v>
      </c>
      <c r="E17" s="1">
        <f>(D17*C17)/100</f>
        <v>189</v>
      </c>
      <c r="F17" s="1">
        <f>C17-(E17*1.96)</f>
        <v>259.56</v>
      </c>
      <c r="G17" s="1">
        <f>C17+(E17*1.96)</f>
        <v>1000.44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0.46</v>
      </c>
      <c r="D18" s="1">
        <v>30</v>
      </c>
      <c r="E18" s="1">
        <f>(D18*C18)/100</f>
        <v>0.13800000000000001</v>
      </c>
      <c r="F18" s="1">
        <f>C18-(E18*1.96)</f>
        <v>0.18952000000000002</v>
      </c>
      <c r="G18" s="1">
        <f>C18+(E18*1.96)</f>
        <v>0.73048000000000002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16">
        <v>0.12</v>
      </c>
      <c r="D19" s="16">
        <v>30</v>
      </c>
      <c r="E19" s="16">
        <f>(D19*C19)/100</f>
        <v>3.5999999999999997E-2</v>
      </c>
      <c r="F19" s="16">
        <f>C19-(E19*1.96)</f>
        <v>4.9439999999999998E-2</v>
      </c>
      <c r="G19" s="16">
        <f>C19+(E19*1.96)</f>
        <v>0.19056000000000001</v>
      </c>
      <c r="H19" s="17" t="s">
        <v>7</v>
      </c>
      <c r="I19" s="17" t="s">
        <v>19</v>
      </c>
    </row>
    <row r="20" spans="2:9" ht="16.5" thickBot="1" x14ac:dyDescent="0.3">
      <c r="B20" s="15" t="s">
        <v>39</v>
      </c>
      <c r="C20" s="18"/>
      <c r="D20" s="19"/>
      <c r="E20" s="19"/>
      <c r="F20" s="19"/>
      <c r="G20" s="19"/>
      <c r="H20" s="19"/>
      <c r="I20" s="20"/>
    </row>
    <row r="21" spans="2:9" ht="16.5" thickBot="1" x14ac:dyDescent="0.3">
      <c r="B21" s="10" t="s">
        <v>40</v>
      </c>
      <c r="C21" s="1">
        <v>0.11600000000000001</v>
      </c>
      <c r="D21" s="1">
        <v>30</v>
      </c>
      <c r="E21" s="1">
        <f>(D21*C21)/100</f>
        <v>3.4799999999999998E-2</v>
      </c>
      <c r="F21" s="1">
        <f>C21-(E21*1.96)</f>
        <v>4.7792000000000015E-2</v>
      </c>
      <c r="G21" s="1">
        <f>C21+(E21*1.96)</f>
        <v>0.18420799999999998</v>
      </c>
      <c r="H21" s="2" t="s">
        <v>7</v>
      </c>
      <c r="I21" s="2" t="s">
        <v>19</v>
      </c>
    </row>
    <row r="22" spans="2:9" ht="16.5" thickBot="1" x14ac:dyDescent="0.3">
      <c r="B22" s="10" t="s">
        <v>41</v>
      </c>
      <c r="C22" s="1">
        <v>9.4E-2</v>
      </c>
      <c r="D22" s="1">
        <v>30</v>
      </c>
      <c r="E22" s="1">
        <f>(D22*C22)/100</f>
        <v>2.8199999999999999E-2</v>
      </c>
      <c r="F22" s="1">
        <f>C22-(E22*1.96)</f>
        <v>3.8728000000000005E-2</v>
      </c>
      <c r="G22" s="1">
        <f>C22+(E22*1.96)</f>
        <v>0.14927199999999999</v>
      </c>
      <c r="H22" s="2" t="s">
        <v>7</v>
      </c>
      <c r="I22" s="2" t="s">
        <v>19</v>
      </c>
    </row>
    <row r="23" spans="2:9" ht="16.5" thickBot="1" x14ac:dyDescent="0.3">
      <c r="B23" s="10" t="s">
        <v>42</v>
      </c>
      <c r="C23" s="1">
        <v>0.222</v>
      </c>
      <c r="D23" s="1">
        <v>30</v>
      </c>
      <c r="E23" s="1">
        <f>(D23*C23)/100</f>
        <v>6.6600000000000006E-2</v>
      </c>
      <c r="F23" s="1">
        <f>C23-(E23*1.96)</f>
        <v>9.146399999999999E-2</v>
      </c>
      <c r="G23" s="1">
        <f>C23+(E23*1.96)</f>
        <v>0.35253600000000002</v>
      </c>
      <c r="H23" s="2" t="s">
        <v>7</v>
      </c>
      <c r="I23" s="2" t="s">
        <v>19</v>
      </c>
    </row>
    <row r="24" spans="2:9" ht="16.5" thickBot="1" x14ac:dyDescent="0.3">
      <c r="B24" s="10" t="s">
        <v>43</v>
      </c>
      <c r="C24" s="1">
        <f>1-(C25+C23+C22+C21)</f>
        <v>0.36499999999999999</v>
      </c>
      <c r="D24" s="1">
        <v>30</v>
      </c>
      <c r="E24" s="1">
        <f>(D24*C24)/100</f>
        <v>0.10949999999999999</v>
      </c>
      <c r="F24" s="1">
        <f>C24-(E24*1.96)</f>
        <v>0.15038000000000001</v>
      </c>
      <c r="G24" s="1">
        <f>C24+(E24*1.96)</f>
        <v>0.57962000000000002</v>
      </c>
      <c r="H24" s="2" t="s">
        <v>7</v>
      </c>
      <c r="I24" s="2" t="s">
        <v>19</v>
      </c>
    </row>
    <row r="25" spans="2:9" ht="16.5" thickBot="1" x14ac:dyDescent="0.3">
      <c r="B25" s="10" t="s">
        <v>44</v>
      </c>
      <c r="C25" s="1">
        <v>0.20300000000000001</v>
      </c>
      <c r="D25" s="1">
        <v>30</v>
      </c>
      <c r="E25" s="1">
        <f>(D25*C25)/100</f>
        <v>6.090000000000001E-2</v>
      </c>
      <c r="F25" s="1">
        <f>C25-(E25*1.96)</f>
        <v>8.3636000000000002E-2</v>
      </c>
      <c r="G25" s="1">
        <f>C25+(E25*1.96)</f>
        <v>0.32236400000000004</v>
      </c>
      <c r="H25" s="2" t="s">
        <v>7</v>
      </c>
      <c r="I25" s="2" t="s">
        <v>19</v>
      </c>
    </row>
    <row r="26" spans="2:9" ht="16.5" thickBot="1" x14ac:dyDescent="0.3">
      <c r="B26" s="13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45</v>
      </c>
      <c r="C27" s="1">
        <v>0.44</v>
      </c>
      <c r="D27" s="1">
        <v>30</v>
      </c>
      <c r="E27" s="1">
        <f t="shared" ref="E27" si="6">(D27*C27)/100</f>
        <v>0.13200000000000001</v>
      </c>
      <c r="F27" s="1">
        <f t="shared" ref="F27" si="7">C27-(E27*1.96)</f>
        <v>0.18128</v>
      </c>
      <c r="G27" s="1">
        <f t="shared" ref="G27" si="8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4" t="s">
        <v>46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4" t="s">
        <v>47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4" t="s">
        <v>48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4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3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4" t="s">
        <v>49</v>
      </c>
      <c r="C33" s="7">
        <v>0.1</v>
      </c>
      <c r="D33" s="1">
        <v>30</v>
      </c>
      <c r="E33" s="1">
        <f t="shared" ref="E33" si="9">(D33*C33)/100</f>
        <v>0.03</v>
      </c>
      <c r="F33" s="1">
        <f t="shared" ref="F33" si="10">C33-(E33*1.96)</f>
        <v>4.1200000000000007E-2</v>
      </c>
      <c r="G33" s="1">
        <f t="shared" ref="G33" si="11">C33+(E33*1.96)</f>
        <v>0.1588</v>
      </c>
      <c r="H33" s="2" t="s">
        <v>6</v>
      </c>
      <c r="I33" s="2" t="s">
        <v>19</v>
      </c>
    </row>
    <row r="34" spans="2:9" ht="16.5" thickBot="1" x14ac:dyDescent="0.3">
      <c r="B34" s="13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4" t="s">
        <v>28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4" t="s">
        <v>50</v>
      </c>
      <c r="C36" s="7">
        <v>9.5000000000000001E-2</v>
      </c>
      <c r="D36" s="1">
        <v>30</v>
      </c>
      <c r="E36" s="1">
        <f t="shared" ref="E36" si="12">(D36*C36)/100</f>
        <v>2.8500000000000001E-2</v>
      </c>
      <c r="F36" s="1">
        <f t="shared" ref="F36" si="13">C36-(E36*1.96)</f>
        <v>3.9140000000000001E-2</v>
      </c>
      <c r="G36" s="1">
        <f t="shared" ref="G36" si="14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4" t="s">
        <v>51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3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4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4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3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52</v>
      </c>
      <c r="C42" s="1">
        <v>590.58000000000004</v>
      </c>
      <c r="D42" s="1">
        <v>50</v>
      </c>
      <c r="E42" s="1">
        <f t="shared" ref="E42" si="15">(D42*C42)/100</f>
        <v>295.29000000000002</v>
      </c>
      <c r="F42" s="1">
        <f t="shared" ref="F42" si="16">C42-(E42*1.96)</f>
        <v>11.811599999999999</v>
      </c>
      <c r="G42" s="1">
        <f t="shared" ref="G42" si="17">C42+(E42*1.96)</f>
        <v>1169.3484000000001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6" workbookViewId="0">
      <selection activeCell="C44" sqref="C44"/>
    </sheetView>
  </sheetViews>
  <sheetFormatPr defaultRowHeight="15.75" x14ac:dyDescent="0.25"/>
  <cols>
    <col min="2" max="2" width="50.125" customWidth="1"/>
    <col min="9" max="9" width="17.25" customWidth="1"/>
  </cols>
  <sheetData>
    <row r="1" spans="2:9" ht="16.5" thickBot="1" x14ac:dyDescent="0.3"/>
    <row r="2" spans="2:9" ht="32.25" thickBot="1" x14ac:dyDescent="0.3">
      <c r="B2" s="12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30</v>
      </c>
      <c r="C3" s="1">
        <v>9.3633691865002202</v>
      </c>
      <c r="D3" s="1">
        <v>30</v>
      </c>
      <c r="E3" s="1">
        <f t="shared" ref="E3:E5" si="0">(D3*C3)/100</f>
        <v>2.8090107559500659</v>
      </c>
      <c r="F3" s="1">
        <f t="shared" ref="F3:F5" si="1">C3-(E3*1.96)</f>
        <v>3.8577081048380908</v>
      </c>
      <c r="G3" s="1">
        <f t="shared" ref="G3:G5" si="2">C3+(E3*1.96)</f>
        <v>14.86903026816235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0.35899999999999999</v>
      </c>
      <c r="D4" s="1">
        <v>30</v>
      </c>
      <c r="E4" s="1">
        <f t="shared" si="0"/>
        <v>0.10769999999999999</v>
      </c>
      <c r="F4" s="1">
        <f t="shared" si="1"/>
        <v>0.14790800000000001</v>
      </c>
      <c r="G4" s="1">
        <f t="shared" si="2"/>
        <v>0.57009199999999993</v>
      </c>
      <c r="H4" s="2" t="s">
        <v>6</v>
      </c>
      <c r="I4" s="2" t="s">
        <v>19</v>
      </c>
    </row>
    <row r="5" spans="2:9" ht="16.5" thickBot="1" x14ac:dyDescent="0.3">
      <c r="B5" s="10" t="s">
        <v>31</v>
      </c>
      <c r="C5" s="1">
        <v>95.527214217979946</v>
      </c>
      <c r="D5" s="1">
        <v>30</v>
      </c>
      <c r="E5" s="1">
        <f t="shared" si="0"/>
        <v>28.658164265393985</v>
      </c>
      <c r="F5" s="1">
        <f t="shared" si="1"/>
        <v>39.357212257807738</v>
      </c>
      <c r="G5" s="1">
        <f t="shared" si="2"/>
        <v>151.69721617815216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0.378</v>
      </c>
      <c r="D6" s="1">
        <v>30</v>
      </c>
      <c r="E6" s="1">
        <f t="shared" ref="E6:E7" si="3">(D6*C6)/100</f>
        <v>0.1134</v>
      </c>
      <c r="F6" s="1">
        <f t="shared" ref="F6:F7" si="4">C6-(E6*1.96)</f>
        <v>0.15573600000000001</v>
      </c>
      <c r="G6" s="1">
        <f t="shared" ref="G6:G7" si="5">C6+(E6*1.96)</f>
        <v>0.60026400000000002</v>
      </c>
      <c r="H6" s="2" t="s">
        <v>6</v>
      </c>
      <c r="I6" s="2" t="s">
        <v>19</v>
      </c>
    </row>
    <row r="7" spans="2:9" ht="16.5" thickBot="1" x14ac:dyDescent="0.3">
      <c r="B7" s="10" t="s">
        <v>29</v>
      </c>
      <c r="C7" s="1">
        <v>0.45</v>
      </c>
      <c r="D7" s="1">
        <v>31</v>
      </c>
      <c r="E7" s="1">
        <f t="shared" si="3"/>
        <v>0.13950000000000001</v>
      </c>
      <c r="F7" s="1">
        <f t="shared" si="4"/>
        <v>0.17658000000000001</v>
      </c>
      <c r="G7" s="1">
        <f t="shared" si="5"/>
        <v>0.72341999999999995</v>
      </c>
      <c r="H7" s="2" t="s">
        <v>6</v>
      </c>
      <c r="I7" s="2" t="s">
        <v>19</v>
      </c>
    </row>
    <row r="8" spans="2:9" ht="16.5" thickBot="1" x14ac:dyDescent="0.3">
      <c r="B8" s="13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32</v>
      </c>
      <c r="C9" s="1">
        <v>8.7999999999999995E-2</v>
      </c>
      <c r="D9" s="1">
        <v>30</v>
      </c>
      <c r="E9" s="1">
        <f t="shared" ref="E9:E25" si="6">(D9*C9)/100</f>
        <v>2.6399999999999996E-2</v>
      </c>
      <c r="F9" s="1">
        <f t="shared" ref="F9:F25" si="7">C9-(E9*1.96)</f>
        <v>3.6256000000000004E-2</v>
      </c>
      <c r="G9" s="1">
        <f t="shared" ref="G9:G25" si="8">C9+(E9*1.96)</f>
        <v>0.13974399999999998</v>
      </c>
      <c r="H9" s="2" t="s">
        <v>7</v>
      </c>
      <c r="I9" s="2" t="s">
        <v>19</v>
      </c>
    </row>
    <row r="10" spans="2:9" ht="16.5" thickBot="1" x14ac:dyDescent="0.3">
      <c r="B10" s="10" t="s">
        <v>33</v>
      </c>
      <c r="C10" s="1">
        <v>0.376</v>
      </c>
      <c r="D10" s="1">
        <v>30</v>
      </c>
      <c r="E10" s="1">
        <f t="shared" si="6"/>
        <v>0.1128</v>
      </c>
      <c r="F10" s="1">
        <f t="shared" si="7"/>
        <v>0.15491200000000002</v>
      </c>
      <c r="G10" s="1">
        <f t="shared" si="8"/>
        <v>0.59708799999999995</v>
      </c>
      <c r="H10" s="2" t="s">
        <v>7</v>
      </c>
      <c r="I10" s="2" t="s">
        <v>19</v>
      </c>
    </row>
    <row r="11" spans="2:9" ht="16.5" thickBot="1" x14ac:dyDescent="0.3">
      <c r="B11" s="10" t="s">
        <v>34</v>
      </c>
      <c r="C11" s="1">
        <v>3.1E-2</v>
      </c>
      <c r="D11" s="1">
        <v>30</v>
      </c>
      <c r="E11" s="1">
        <f t="shared" si="6"/>
        <v>9.2999999999999992E-3</v>
      </c>
      <c r="F11" s="1">
        <f t="shared" si="7"/>
        <v>1.2772000000000002E-2</v>
      </c>
      <c r="G11" s="1">
        <f t="shared" si="8"/>
        <v>4.9227999999999994E-2</v>
      </c>
      <c r="H11" s="2" t="s">
        <v>7</v>
      </c>
      <c r="I11" s="2" t="s">
        <v>19</v>
      </c>
    </row>
    <row r="12" spans="2:9" ht="16.5" thickBot="1" x14ac:dyDescent="0.3">
      <c r="B12" s="10" t="s">
        <v>35</v>
      </c>
      <c r="C12" s="1">
        <v>7.9799999999999996E-2</v>
      </c>
      <c r="D12" s="1">
        <v>30</v>
      </c>
      <c r="E12" s="1">
        <f t="shared" si="6"/>
        <v>2.3939999999999996E-2</v>
      </c>
      <c r="F12" s="1">
        <f t="shared" si="7"/>
        <v>3.2877600000000007E-2</v>
      </c>
      <c r="G12" s="1">
        <f t="shared" si="8"/>
        <v>0.12672239999999999</v>
      </c>
      <c r="H12" s="2" t="s">
        <v>7</v>
      </c>
      <c r="I12" s="2" t="s">
        <v>19</v>
      </c>
    </row>
    <row r="13" spans="2:9" ht="16.5" thickBot="1" x14ac:dyDescent="0.3">
      <c r="B13" s="10" t="s">
        <v>36</v>
      </c>
      <c r="C13" s="1">
        <v>1.685E-2</v>
      </c>
      <c r="D13" s="1">
        <v>30</v>
      </c>
      <c r="E13" s="1">
        <f t="shared" si="6"/>
        <v>5.0550000000000005E-3</v>
      </c>
      <c r="F13" s="1">
        <f t="shared" si="7"/>
        <v>6.9421999999999991E-3</v>
      </c>
      <c r="G13" s="1">
        <f t="shared" si="8"/>
        <v>2.6757800000000002E-2</v>
      </c>
      <c r="H13" s="2" t="s">
        <v>7</v>
      </c>
      <c r="I13" s="2" t="s">
        <v>19</v>
      </c>
    </row>
    <row r="14" spans="2:9" ht="16.5" thickBot="1" x14ac:dyDescent="0.3">
      <c r="B14" s="10" t="s">
        <v>37</v>
      </c>
      <c r="C14" s="1">
        <v>0.20683999999999991</v>
      </c>
      <c r="D14" s="1">
        <v>30</v>
      </c>
      <c r="E14" s="1">
        <f t="shared" si="6"/>
        <v>6.2051999999999975E-2</v>
      </c>
      <c r="F14" s="1">
        <f t="shared" si="7"/>
        <v>8.521807999999996E-2</v>
      </c>
      <c r="G14" s="1">
        <f t="shared" si="8"/>
        <v>0.32846191999999985</v>
      </c>
      <c r="H14" s="2" t="s">
        <v>7</v>
      </c>
      <c r="I14" s="2" t="s">
        <v>19</v>
      </c>
    </row>
    <row r="15" spans="2:9" ht="16.5" thickBot="1" x14ac:dyDescent="0.3">
      <c r="B15" s="10" t="s">
        <v>38</v>
      </c>
      <c r="C15" s="1">
        <v>4.1509999999999998E-2</v>
      </c>
      <c r="D15" s="1">
        <v>30</v>
      </c>
      <c r="E15" s="1">
        <f t="shared" si="6"/>
        <v>1.2452999999999999E-2</v>
      </c>
      <c r="F15" s="1">
        <f t="shared" si="7"/>
        <v>1.7102120000000002E-2</v>
      </c>
      <c r="G15" s="1">
        <f t="shared" si="8"/>
        <v>6.5917879999999998E-2</v>
      </c>
      <c r="H15" s="2" t="s">
        <v>7</v>
      </c>
      <c r="I15" s="2" t="s">
        <v>19</v>
      </c>
    </row>
    <row r="16" spans="2:9" ht="16.5" thickBot="1" x14ac:dyDescent="0.3">
      <c r="B16" s="13" t="s">
        <v>22</v>
      </c>
      <c r="C16" s="1"/>
      <c r="D16" s="1"/>
      <c r="E16" s="1"/>
      <c r="F16" s="1"/>
      <c r="G16" s="1"/>
      <c r="H16" s="2"/>
      <c r="I16" s="2"/>
    </row>
    <row r="17" spans="2:9" ht="16.5" thickBot="1" x14ac:dyDescent="0.3">
      <c r="B17" s="10" t="s">
        <v>27</v>
      </c>
      <c r="C17" s="1">
        <v>330</v>
      </c>
      <c r="D17" s="1">
        <v>30</v>
      </c>
      <c r="E17" s="1">
        <f t="shared" si="6"/>
        <v>99</v>
      </c>
      <c r="F17" s="1">
        <f t="shared" si="7"/>
        <v>135.96</v>
      </c>
      <c r="G17" s="1">
        <f t="shared" si="8"/>
        <v>524.04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0.13</v>
      </c>
      <c r="D18" s="1">
        <v>30</v>
      </c>
      <c r="E18" s="1">
        <f t="shared" si="6"/>
        <v>3.9000000000000007E-2</v>
      </c>
      <c r="F18" s="1">
        <f t="shared" si="7"/>
        <v>5.3559999999999997E-2</v>
      </c>
      <c r="G18" s="1">
        <f t="shared" si="8"/>
        <v>0.20644000000000001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1">
        <v>0.02</v>
      </c>
      <c r="D19" s="1">
        <v>30</v>
      </c>
      <c r="E19" s="1">
        <f t="shared" si="6"/>
        <v>6.0000000000000001E-3</v>
      </c>
      <c r="F19" s="1">
        <f t="shared" si="7"/>
        <v>8.2400000000000008E-3</v>
      </c>
      <c r="G19" s="1">
        <f t="shared" si="8"/>
        <v>3.1759999999999997E-2</v>
      </c>
      <c r="H19" s="2" t="s">
        <v>7</v>
      </c>
      <c r="I19" s="2" t="s">
        <v>19</v>
      </c>
    </row>
    <row r="20" spans="2:9" ht="16.5" thickBot="1" x14ac:dyDescent="0.3">
      <c r="B20" s="13" t="s">
        <v>39</v>
      </c>
      <c r="C20" s="7"/>
      <c r="D20" s="7"/>
      <c r="E20" s="1"/>
      <c r="F20" s="1"/>
      <c r="G20" s="1"/>
      <c r="H20" s="8"/>
      <c r="I20" s="8"/>
    </row>
    <row r="21" spans="2:9" ht="16.5" thickBot="1" x14ac:dyDescent="0.3">
      <c r="B21" s="10" t="s">
        <v>40</v>
      </c>
      <c r="C21" s="1">
        <v>0.42199999999999999</v>
      </c>
      <c r="D21" s="1">
        <v>30</v>
      </c>
      <c r="E21" s="1">
        <f t="shared" si="6"/>
        <v>0.12659999999999999</v>
      </c>
      <c r="F21" s="1">
        <f t="shared" si="7"/>
        <v>0.17386400000000002</v>
      </c>
      <c r="G21" s="1">
        <f t="shared" si="8"/>
        <v>0.67013599999999995</v>
      </c>
      <c r="H21" s="2" t="s">
        <v>7</v>
      </c>
      <c r="I21" s="2" t="s">
        <v>19</v>
      </c>
    </row>
    <row r="22" spans="2:9" ht="16.5" thickBot="1" x14ac:dyDescent="0.3">
      <c r="B22" s="10" t="s">
        <v>41</v>
      </c>
      <c r="C22" s="1">
        <v>8.7999999999999995E-2</v>
      </c>
      <c r="D22" s="1">
        <v>30</v>
      </c>
      <c r="E22" s="1">
        <f t="shared" si="6"/>
        <v>2.6399999999999996E-2</v>
      </c>
      <c r="F22" s="1">
        <f t="shared" si="7"/>
        <v>3.6256000000000004E-2</v>
      </c>
      <c r="G22" s="1">
        <f t="shared" si="8"/>
        <v>0.13974399999999998</v>
      </c>
      <c r="H22" s="2" t="s">
        <v>7</v>
      </c>
      <c r="I22" s="2" t="s">
        <v>19</v>
      </c>
    </row>
    <row r="23" spans="2:9" ht="16.5" thickBot="1" x14ac:dyDescent="0.3">
      <c r="B23" s="10" t="s">
        <v>42</v>
      </c>
      <c r="C23" s="1">
        <v>0.26600000000000001</v>
      </c>
      <c r="D23" s="1">
        <v>30</v>
      </c>
      <c r="E23" s="1">
        <f t="shared" si="6"/>
        <v>7.980000000000001E-2</v>
      </c>
      <c r="F23" s="1">
        <f t="shared" si="7"/>
        <v>0.10959199999999999</v>
      </c>
      <c r="G23" s="1">
        <f t="shared" si="8"/>
        <v>0.42240800000000001</v>
      </c>
      <c r="H23" s="2" t="s">
        <v>7</v>
      </c>
      <c r="I23" s="2" t="s">
        <v>19</v>
      </c>
    </row>
    <row r="24" spans="2:9" ht="16.5" thickBot="1" x14ac:dyDescent="0.3">
      <c r="B24" s="10" t="s">
        <v>43</v>
      </c>
      <c r="C24" s="1">
        <v>1.2000000000000011E-2</v>
      </c>
      <c r="D24" s="1">
        <v>30</v>
      </c>
      <c r="E24" s="1">
        <f t="shared" si="6"/>
        <v>3.6000000000000034E-3</v>
      </c>
      <c r="F24" s="1">
        <f t="shared" si="7"/>
        <v>4.9440000000000039E-3</v>
      </c>
      <c r="G24" s="1">
        <f t="shared" si="8"/>
        <v>1.9056000000000017E-2</v>
      </c>
      <c r="H24" s="2" t="s">
        <v>7</v>
      </c>
      <c r="I24" s="2" t="s">
        <v>19</v>
      </c>
    </row>
    <row r="25" spans="2:9" ht="16.5" thickBot="1" x14ac:dyDescent="0.3">
      <c r="B25" s="10" t="s">
        <v>44</v>
      </c>
      <c r="C25" s="1">
        <v>0.21199999999999999</v>
      </c>
      <c r="D25" s="1">
        <v>30</v>
      </c>
      <c r="E25" s="1">
        <f t="shared" si="6"/>
        <v>6.359999999999999E-2</v>
      </c>
      <c r="F25" s="1">
        <f t="shared" si="7"/>
        <v>8.7344000000000019E-2</v>
      </c>
      <c r="G25" s="1">
        <f t="shared" si="8"/>
        <v>0.33665599999999996</v>
      </c>
      <c r="H25" s="2" t="s">
        <v>7</v>
      </c>
      <c r="I25" s="2" t="s">
        <v>19</v>
      </c>
    </row>
    <row r="26" spans="2:9" ht="16.5" thickBot="1" x14ac:dyDescent="0.3">
      <c r="B26" s="13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45</v>
      </c>
      <c r="C27" s="1">
        <v>0.44</v>
      </c>
      <c r="D27" s="1">
        <v>30</v>
      </c>
      <c r="E27" s="1">
        <f t="shared" ref="E27" si="9">(D27*C27)/100</f>
        <v>0.13200000000000001</v>
      </c>
      <c r="F27" s="1">
        <f t="shared" ref="F27" si="10">C27-(E27*1.96)</f>
        <v>0.18128</v>
      </c>
      <c r="G27" s="1">
        <f t="shared" ref="G27" si="11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4" t="s">
        <v>46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4" t="s">
        <v>47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4" t="s">
        <v>48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4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3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4" t="s">
        <v>49</v>
      </c>
      <c r="C33" s="7">
        <v>0.1</v>
      </c>
      <c r="D33" s="1">
        <v>30</v>
      </c>
      <c r="E33" s="1">
        <f t="shared" ref="E33" si="12">(D33*C33)/100</f>
        <v>0.03</v>
      </c>
      <c r="F33" s="1">
        <f t="shared" ref="F33" si="13">C33-(E33*1.96)</f>
        <v>4.1200000000000007E-2</v>
      </c>
      <c r="G33" s="1">
        <f t="shared" ref="G33" si="14">C33+(E33*1.96)</f>
        <v>0.1588</v>
      </c>
      <c r="H33" s="2" t="s">
        <v>6</v>
      </c>
      <c r="I33" s="2" t="s">
        <v>19</v>
      </c>
    </row>
    <row r="34" spans="2:9" ht="16.5" thickBot="1" x14ac:dyDescent="0.3">
      <c r="B34" s="13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4" t="s">
        <v>28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4" t="s">
        <v>50</v>
      </c>
      <c r="C36" s="7">
        <v>9.5000000000000001E-2</v>
      </c>
      <c r="D36" s="1">
        <v>30</v>
      </c>
      <c r="E36" s="1">
        <f t="shared" ref="E36" si="15">(D36*C36)/100</f>
        <v>2.8500000000000001E-2</v>
      </c>
      <c r="F36" s="1">
        <f t="shared" ref="F36" si="16">C36-(E36*1.96)</f>
        <v>3.9140000000000001E-2</v>
      </c>
      <c r="G36" s="1">
        <f t="shared" ref="G36" si="17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4" t="s">
        <v>51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3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4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4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3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52</v>
      </c>
      <c r="C42" s="1">
        <v>398.94</v>
      </c>
      <c r="D42" s="1">
        <v>50</v>
      </c>
      <c r="E42" s="1">
        <f t="shared" ref="E42" si="18">(D42*C42)/100</f>
        <v>199.47</v>
      </c>
      <c r="F42" s="1">
        <f t="shared" ref="F42" si="19">C42-(E42*1.96)</f>
        <v>7.9788000000000352</v>
      </c>
      <c r="G42" s="1">
        <f t="shared" ref="G42" si="20">C42+(E42*1.96)</f>
        <v>789.90120000000002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3" workbookViewId="0">
      <selection activeCell="C44" sqref="C44"/>
    </sheetView>
  </sheetViews>
  <sheetFormatPr defaultRowHeight="15.75" x14ac:dyDescent="0.25"/>
  <cols>
    <col min="2" max="2" width="49.875" customWidth="1"/>
    <col min="6" max="6" width="11.75" customWidth="1"/>
    <col min="7" max="7" width="13.625" customWidth="1"/>
    <col min="8" max="8" width="11.875" customWidth="1"/>
    <col min="9" max="9" width="16.125" customWidth="1"/>
  </cols>
  <sheetData>
    <row r="1" spans="2:9" ht="16.5" thickBot="1" x14ac:dyDescent="0.3"/>
    <row r="2" spans="2:9" ht="16.5" thickBot="1" x14ac:dyDescent="0.3">
      <c r="B2" s="12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30</v>
      </c>
      <c r="C3" s="1">
        <v>12.9155</v>
      </c>
      <c r="D3" s="1">
        <v>30</v>
      </c>
      <c r="E3" s="1">
        <f t="shared" ref="E3:E7" si="0">(D3*C3)/100</f>
        <v>3.8746499999999999</v>
      </c>
      <c r="F3" s="1">
        <f t="shared" ref="F3:F7" si="1">C3-(E3*1.96)</f>
        <v>5.321186</v>
      </c>
      <c r="G3" s="1">
        <f t="shared" ref="G3:G7" si="2">C3+(E3*1.96)</f>
        <v>20.509813999999999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0.34300000000000003</v>
      </c>
      <c r="D4" s="1">
        <v>30</v>
      </c>
      <c r="E4" s="1">
        <f t="shared" si="0"/>
        <v>0.10290000000000001</v>
      </c>
      <c r="F4" s="1">
        <f t="shared" si="1"/>
        <v>0.14131600000000002</v>
      </c>
      <c r="G4" s="1">
        <f t="shared" si="2"/>
        <v>0.54468400000000006</v>
      </c>
      <c r="H4" s="2" t="s">
        <v>6</v>
      </c>
      <c r="I4" s="2" t="s">
        <v>19</v>
      </c>
    </row>
    <row r="5" spans="2:9" ht="16.5" thickBot="1" x14ac:dyDescent="0.3">
      <c r="B5" s="10" t="s">
        <v>31</v>
      </c>
      <c r="C5" s="1">
        <v>120.652</v>
      </c>
      <c r="D5" s="1">
        <v>30</v>
      </c>
      <c r="E5" s="1">
        <f t="shared" si="0"/>
        <v>36.195599999999999</v>
      </c>
      <c r="F5" s="1">
        <f t="shared" si="1"/>
        <v>49.708624</v>
      </c>
      <c r="G5" s="1">
        <f t="shared" si="2"/>
        <v>191.59537599999999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0.378</v>
      </c>
      <c r="D6" s="1">
        <v>30</v>
      </c>
      <c r="E6" s="1">
        <f t="shared" si="0"/>
        <v>0.1134</v>
      </c>
      <c r="F6" s="1">
        <f t="shared" si="1"/>
        <v>0.15573600000000001</v>
      </c>
      <c r="G6" s="1">
        <f t="shared" si="2"/>
        <v>0.60026400000000002</v>
      </c>
      <c r="H6" s="2" t="s">
        <v>6</v>
      </c>
      <c r="I6" s="2" t="s">
        <v>19</v>
      </c>
    </row>
    <row r="7" spans="2:9" ht="16.5" thickBot="1" x14ac:dyDescent="0.3">
      <c r="B7" s="10" t="s">
        <v>29</v>
      </c>
      <c r="C7" s="1">
        <v>0.56999999999999995</v>
      </c>
      <c r="D7" s="1">
        <v>30</v>
      </c>
      <c r="E7" s="1">
        <f t="shared" si="0"/>
        <v>0.17099999999999999</v>
      </c>
      <c r="F7" s="1">
        <f t="shared" si="1"/>
        <v>0.23483999999999999</v>
      </c>
      <c r="G7" s="1">
        <f t="shared" si="2"/>
        <v>0.90515999999999996</v>
      </c>
      <c r="H7" s="2" t="s">
        <v>6</v>
      </c>
      <c r="I7" s="2" t="s">
        <v>19</v>
      </c>
    </row>
    <row r="8" spans="2:9" ht="16.5" thickBot="1" x14ac:dyDescent="0.3">
      <c r="B8" s="13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32</v>
      </c>
      <c r="C9" s="1">
        <v>7.8E-2</v>
      </c>
      <c r="D9" s="1">
        <v>30</v>
      </c>
      <c r="E9" s="1">
        <f t="shared" ref="E9:E25" si="3">(D9*C9)/100</f>
        <v>2.3399999999999997E-2</v>
      </c>
      <c r="F9" s="1">
        <f t="shared" ref="F9:F25" si="4">C9-(E9*1.96)</f>
        <v>3.2136000000000005E-2</v>
      </c>
      <c r="G9" s="1">
        <f t="shared" ref="G9:G25" si="5">C9+(E9*1.96)</f>
        <v>0.123864</v>
      </c>
      <c r="H9" s="2" t="s">
        <v>7</v>
      </c>
      <c r="I9" s="2" t="s">
        <v>19</v>
      </c>
    </row>
    <row r="10" spans="2:9" ht="16.5" thickBot="1" x14ac:dyDescent="0.3">
      <c r="B10" s="10" t="s">
        <v>33</v>
      </c>
      <c r="C10" s="1">
        <v>0.35899999999999999</v>
      </c>
      <c r="D10" s="1">
        <v>30</v>
      </c>
      <c r="E10" s="1">
        <f t="shared" si="3"/>
        <v>0.10769999999999999</v>
      </c>
      <c r="F10" s="1">
        <f t="shared" si="4"/>
        <v>0.14790800000000001</v>
      </c>
      <c r="G10" s="1">
        <f t="shared" si="5"/>
        <v>0.57009199999999993</v>
      </c>
      <c r="H10" s="2" t="s">
        <v>7</v>
      </c>
      <c r="I10" s="2" t="s">
        <v>19</v>
      </c>
    </row>
    <row r="11" spans="2:9" ht="16.5" thickBot="1" x14ac:dyDescent="0.3">
      <c r="B11" s="10" t="s">
        <v>34</v>
      </c>
      <c r="C11" s="1">
        <v>2.9000000000000001E-2</v>
      </c>
      <c r="D11" s="1">
        <v>30</v>
      </c>
      <c r="E11" s="1">
        <f t="shared" si="3"/>
        <v>8.6999999999999994E-3</v>
      </c>
      <c r="F11" s="1">
        <f t="shared" si="4"/>
        <v>1.1948000000000004E-2</v>
      </c>
      <c r="G11" s="1">
        <f t="shared" si="5"/>
        <v>4.6051999999999996E-2</v>
      </c>
      <c r="H11" s="2" t="s">
        <v>7</v>
      </c>
      <c r="I11" s="2" t="s">
        <v>19</v>
      </c>
    </row>
    <row r="12" spans="2:9" ht="16.5" thickBot="1" x14ac:dyDescent="0.3">
      <c r="B12" s="10" t="s">
        <v>35</v>
      </c>
      <c r="C12" s="1">
        <v>7.6700000000000004E-2</v>
      </c>
      <c r="D12" s="1">
        <v>30</v>
      </c>
      <c r="E12" s="1">
        <f t="shared" si="3"/>
        <v>2.3010000000000003E-2</v>
      </c>
      <c r="F12" s="1">
        <f t="shared" si="4"/>
        <v>3.1600400000000001E-2</v>
      </c>
      <c r="G12" s="1">
        <f t="shared" si="5"/>
        <v>0.12179960000000001</v>
      </c>
      <c r="H12" s="2" t="s">
        <v>7</v>
      </c>
      <c r="I12" s="2" t="s">
        <v>19</v>
      </c>
    </row>
    <row r="13" spans="2:9" ht="16.5" thickBot="1" x14ac:dyDescent="0.3">
      <c r="B13" s="10" t="s">
        <v>36</v>
      </c>
      <c r="C13" s="1">
        <v>1.7299999999999999E-2</v>
      </c>
      <c r="D13" s="1">
        <v>30</v>
      </c>
      <c r="E13" s="1">
        <f t="shared" si="3"/>
        <v>5.1900000000000002E-3</v>
      </c>
      <c r="F13" s="1">
        <f t="shared" si="4"/>
        <v>7.1275999999999996E-3</v>
      </c>
      <c r="G13" s="1">
        <f t="shared" si="5"/>
        <v>2.7472400000000001E-2</v>
      </c>
      <c r="H13" s="2" t="s">
        <v>7</v>
      </c>
      <c r="I13" s="2" t="s">
        <v>19</v>
      </c>
    </row>
    <row r="14" spans="2:9" ht="16.5" thickBot="1" x14ac:dyDescent="0.3">
      <c r="B14" s="10" t="s">
        <v>37</v>
      </c>
      <c r="C14" s="1">
        <f>0.84-(C15+C9+C10+C11+C12+C13)</f>
        <v>0.23733000000000004</v>
      </c>
      <c r="D14" s="1">
        <v>30</v>
      </c>
      <c r="E14" s="1">
        <f t="shared" si="3"/>
        <v>7.1199000000000012E-2</v>
      </c>
      <c r="F14" s="1">
        <f t="shared" si="4"/>
        <v>9.7779960000000027E-2</v>
      </c>
      <c r="G14" s="1">
        <f t="shared" si="5"/>
        <v>0.37688004000000008</v>
      </c>
      <c r="H14" s="2" t="s">
        <v>7</v>
      </c>
      <c r="I14" s="2" t="s">
        <v>19</v>
      </c>
    </row>
    <row r="15" spans="2:9" ht="16.5" thickBot="1" x14ac:dyDescent="0.3">
      <c r="B15" s="10" t="s">
        <v>38</v>
      </c>
      <c r="C15" s="1">
        <v>4.267E-2</v>
      </c>
      <c r="D15" s="1">
        <v>30</v>
      </c>
      <c r="E15" s="1">
        <f t="shared" si="3"/>
        <v>1.2801E-2</v>
      </c>
      <c r="F15" s="1">
        <f t="shared" si="4"/>
        <v>1.7580040000000002E-2</v>
      </c>
      <c r="G15" s="1">
        <f t="shared" si="5"/>
        <v>6.7759959999999994E-2</v>
      </c>
      <c r="H15" s="2" t="s">
        <v>7</v>
      </c>
      <c r="I15" s="2" t="s">
        <v>19</v>
      </c>
    </row>
    <row r="16" spans="2:9" ht="16.5" thickBot="1" x14ac:dyDescent="0.3">
      <c r="B16" s="13" t="s">
        <v>22</v>
      </c>
      <c r="C16" s="1"/>
      <c r="D16" s="1"/>
      <c r="E16" s="1"/>
      <c r="F16" s="1"/>
      <c r="G16" s="1"/>
      <c r="H16" s="2"/>
      <c r="I16" s="2"/>
    </row>
    <row r="17" spans="2:9" ht="16.5" thickBot="1" x14ac:dyDescent="0.3">
      <c r="B17" s="10" t="s">
        <v>27</v>
      </c>
      <c r="C17" s="1">
        <v>330</v>
      </c>
      <c r="D17" s="1">
        <v>30</v>
      </c>
      <c r="E17" s="1">
        <f t="shared" si="3"/>
        <v>99</v>
      </c>
      <c r="F17" s="1">
        <f t="shared" si="4"/>
        <v>135.96</v>
      </c>
      <c r="G17" s="1">
        <f t="shared" si="5"/>
        <v>524.04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0.13</v>
      </c>
      <c r="D18" s="1">
        <v>30</v>
      </c>
      <c r="E18" s="1">
        <f t="shared" si="3"/>
        <v>3.9000000000000007E-2</v>
      </c>
      <c r="F18" s="1">
        <f t="shared" si="4"/>
        <v>5.3559999999999997E-2</v>
      </c>
      <c r="G18" s="1">
        <f t="shared" si="5"/>
        <v>0.20644000000000001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1">
        <v>0.02</v>
      </c>
      <c r="D19" s="1">
        <v>30</v>
      </c>
      <c r="E19" s="1">
        <f t="shared" si="3"/>
        <v>6.0000000000000001E-3</v>
      </c>
      <c r="F19" s="1">
        <f t="shared" si="4"/>
        <v>8.2400000000000008E-3</v>
      </c>
      <c r="G19" s="1">
        <f t="shared" si="5"/>
        <v>3.1759999999999997E-2</v>
      </c>
      <c r="H19" s="2" t="s">
        <v>7</v>
      </c>
      <c r="I19" s="2" t="s">
        <v>19</v>
      </c>
    </row>
    <row r="20" spans="2:9" ht="16.5" thickBot="1" x14ac:dyDescent="0.3">
      <c r="B20" s="13" t="s">
        <v>39</v>
      </c>
      <c r="C20" s="7"/>
      <c r="D20" s="7"/>
      <c r="E20" s="1"/>
      <c r="F20" s="1"/>
      <c r="G20" s="1"/>
      <c r="H20" s="8"/>
      <c r="I20" s="8"/>
    </row>
    <row r="21" spans="2:9" ht="16.5" thickBot="1" x14ac:dyDescent="0.3">
      <c r="B21" s="10" t="s">
        <v>40</v>
      </c>
      <c r="C21" s="1">
        <v>0.40350000000000003</v>
      </c>
      <c r="D21" s="1">
        <v>30</v>
      </c>
      <c r="E21" s="1">
        <f t="shared" si="3"/>
        <v>0.12105</v>
      </c>
      <c r="F21" s="1">
        <f t="shared" si="4"/>
        <v>0.16624200000000003</v>
      </c>
      <c r="G21" s="1">
        <f t="shared" si="5"/>
        <v>0.64075800000000005</v>
      </c>
      <c r="H21" s="2" t="s">
        <v>7</v>
      </c>
      <c r="I21" s="2" t="s">
        <v>19</v>
      </c>
    </row>
    <row r="22" spans="2:9" ht="16.5" thickBot="1" x14ac:dyDescent="0.3">
      <c r="B22" s="10" t="s">
        <v>41</v>
      </c>
      <c r="C22" s="1">
        <v>8.4000000000000005E-2</v>
      </c>
      <c r="D22" s="1">
        <v>30</v>
      </c>
      <c r="E22" s="1">
        <f t="shared" si="3"/>
        <v>2.52E-2</v>
      </c>
      <c r="F22" s="1">
        <f t="shared" si="4"/>
        <v>3.4608000000000007E-2</v>
      </c>
      <c r="G22" s="1">
        <f t="shared" si="5"/>
        <v>0.13339200000000001</v>
      </c>
      <c r="H22" s="2" t="s">
        <v>7</v>
      </c>
      <c r="I22" s="2" t="s">
        <v>19</v>
      </c>
    </row>
    <row r="23" spans="2:9" ht="16.5" thickBot="1" x14ac:dyDescent="0.3">
      <c r="B23" s="10" t="s">
        <v>42</v>
      </c>
      <c r="C23" s="1">
        <v>0.26400000000000001</v>
      </c>
      <c r="D23" s="1">
        <v>30</v>
      </c>
      <c r="E23" s="1">
        <f t="shared" si="3"/>
        <v>7.9199999999999993E-2</v>
      </c>
      <c r="F23" s="1">
        <f t="shared" si="4"/>
        <v>0.10876800000000003</v>
      </c>
      <c r="G23" s="1">
        <f t="shared" si="5"/>
        <v>0.41923199999999999</v>
      </c>
      <c r="H23" s="2" t="s">
        <v>7</v>
      </c>
      <c r="I23" s="2" t="s">
        <v>19</v>
      </c>
    </row>
    <row r="24" spans="2:9" ht="16.5" thickBot="1" x14ac:dyDescent="0.3">
      <c r="B24" s="10" t="s">
        <v>43</v>
      </c>
      <c r="C24" s="1">
        <f>1-(C25+C23+C22+C21)</f>
        <v>3.0499999999999972E-2</v>
      </c>
      <c r="D24" s="1">
        <v>30</v>
      </c>
      <c r="E24" s="1">
        <f t="shared" si="3"/>
        <v>9.1499999999999915E-3</v>
      </c>
      <c r="F24" s="1">
        <f t="shared" si="4"/>
        <v>1.2565999999999987E-2</v>
      </c>
      <c r="G24" s="1">
        <f t="shared" si="5"/>
        <v>4.8433999999999956E-2</v>
      </c>
      <c r="H24" s="2" t="s">
        <v>7</v>
      </c>
      <c r="I24" s="2" t="s">
        <v>19</v>
      </c>
    </row>
    <row r="25" spans="2:9" ht="16.5" thickBot="1" x14ac:dyDescent="0.3">
      <c r="B25" s="10" t="s">
        <v>44</v>
      </c>
      <c r="C25" s="1">
        <v>0.218</v>
      </c>
      <c r="D25" s="1">
        <v>30</v>
      </c>
      <c r="E25" s="1">
        <f t="shared" si="3"/>
        <v>6.54E-2</v>
      </c>
      <c r="F25" s="1">
        <f t="shared" si="4"/>
        <v>8.9816000000000007E-2</v>
      </c>
      <c r="G25" s="1">
        <f t="shared" si="5"/>
        <v>0.34618399999999999</v>
      </c>
      <c r="H25" s="2" t="s">
        <v>7</v>
      </c>
      <c r="I25" s="2" t="s">
        <v>19</v>
      </c>
    </row>
    <row r="26" spans="2:9" ht="16.5" thickBot="1" x14ac:dyDescent="0.3">
      <c r="B26" s="13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45</v>
      </c>
      <c r="C27" s="1">
        <v>0.44</v>
      </c>
      <c r="D27" s="1">
        <v>30</v>
      </c>
      <c r="E27" s="1">
        <f t="shared" ref="E27" si="6">(D27*C27)/100</f>
        <v>0.13200000000000001</v>
      </c>
      <c r="F27" s="1">
        <f t="shared" ref="F27" si="7">C27-(E27*1.96)</f>
        <v>0.18128</v>
      </c>
      <c r="G27" s="1">
        <f t="shared" ref="G27" si="8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4" t="s">
        <v>46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4" t="s">
        <v>47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4" t="s">
        <v>48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4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3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4" t="s">
        <v>49</v>
      </c>
      <c r="C33" s="7">
        <v>0.1</v>
      </c>
      <c r="D33" s="1">
        <v>30</v>
      </c>
      <c r="E33" s="1">
        <f t="shared" ref="E33" si="9">(D33*C33)/100</f>
        <v>0.03</v>
      </c>
      <c r="F33" s="1">
        <f t="shared" ref="F33" si="10">C33-(E33*1.96)</f>
        <v>4.1200000000000007E-2</v>
      </c>
      <c r="G33" s="1">
        <f t="shared" ref="G33" si="11">C33+(E33*1.96)</f>
        <v>0.1588</v>
      </c>
      <c r="H33" s="2" t="s">
        <v>6</v>
      </c>
      <c r="I33" s="2" t="s">
        <v>19</v>
      </c>
    </row>
    <row r="34" spans="2:9" ht="16.5" thickBot="1" x14ac:dyDescent="0.3">
      <c r="B34" s="13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4" t="s">
        <v>28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4" t="s">
        <v>50</v>
      </c>
      <c r="C36" s="7">
        <v>9.5000000000000001E-2</v>
      </c>
      <c r="D36" s="1">
        <v>30</v>
      </c>
      <c r="E36" s="1">
        <f t="shared" ref="E36" si="12">(D36*C36)/100</f>
        <v>2.8500000000000001E-2</v>
      </c>
      <c r="F36" s="1">
        <f t="shared" ref="F36" si="13">C36-(E36*1.96)</f>
        <v>3.9140000000000001E-2</v>
      </c>
      <c r="G36" s="1">
        <f t="shared" ref="G36" si="14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4" t="s">
        <v>51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3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4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4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3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52</v>
      </c>
      <c r="C42" s="1">
        <v>432.98</v>
      </c>
      <c r="D42" s="1">
        <v>50</v>
      </c>
      <c r="E42" s="1">
        <f t="shared" ref="E42" si="15">(D42*C42)/100</f>
        <v>216.49</v>
      </c>
      <c r="F42" s="1">
        <f t="shared" ref="F42" si="16">C42-(E42*1.96)</f>
        <v>8.6596000000000117</v>
      </c>
      <c r="G42" s="1">
        <f t="shared" ref="G42" si="17">C42+(E42*1.96)</f>
        <v>857.30040000000008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abSelected="1" topLeftCell="A16" workbookViewId="0">
      <selection activeCell="C44" sqref="C44"/>
    </sheetView>
  </sheetViews>
  <sheetFormatPr defaultRowHeight="15.75" x14ac:dyDescent="0.25"/>
  <cols>
    <col min="2" max="2" width="52.25" customWidth="1"/>
    <col min="9" max="9" width="17.75" customWidth="1"/>
  </cols>
  <sheetData>
    <row r="1" spans="2:9" ht="16.5" thickBot="1" x14ac:dyDescent="0.3"/>
    <row r="2" spans="2:9" ht="32.25" thickBot="1" x14ac:dyDescent="0.3">
      <c r="B2" s="12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30</v>
      </c>
      <c r="C3" s="1">
        <v>19.714719894457716</v>
      </c>
      <c r="D3" s="1">
        <v>30</v>
      </c>
      <c r="E3" s="1">
        <f t="shared" ref="E3:E5" si="0">(D3*C3)/100</f>
        <v>5.9144159683373143</v>
      </c>
      <c r="F3" s="1">
        <f t="shared" ref="F3:F5" si="1">C3-(E3*1.96)</f>
        <v>8.1224645965165791</v>
      </c>
      <c r="G3" s="1">
        <f t="shared" ref="G3:G5" si="2">C3+(E3*1.96)</f>
        <v>31.306975192398852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0.36395816875000003</v>
      </c>
      <c r="D4" s="1">
        <v>30</v>
      </c>
      <c r="E4" s="1">
        <f t="shared" si="0"/>
        <v>0.10918745062500002</v>
      </c>
      <c r="F4" s="1">
        <f t="shared" si="1"/>
        <v>0.149950765525</v>
      </c>
      <c r="G4" s="1">
        <f t="shared" si="2"/>
        <v>0.57796557197500009</v>
      </c>
      <c r="H4" s="2" t="s">
        <v>6</v>
      </c>
      <c r="I4" s="2" t="s">
        <v>19</v>
      </c>
    </row>
    <row r="5" spans="2:9" ht="16.5" thickBot="1" x14ac:dyDescent="0.3">
      <c r="B5" s="10" t="s">
        <v>31</v>
      </c>
      <c r="C5" s="1">
        <v>166.72304292128797</v>
      </c>
      <c r="D5" s="1">
        <v>30</v>
      </c>
      <c r="E5" s="1">
        <f t="shared" si="0"/>
        <v>50.016912876386392</v>
      </c>
      <c r="F5" s="1">
        <f t="shared" si="1"/>
        <v>68.689893683570645</v>
      </c>
      <c r="G5" s="1">
        <f t="shared" si="2"/>
        <v>264.75619215900531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0.50600000000000001</v>
      </c>
      <c r="D6" s="1">
        <v>30</v>
      </c>
      <c r="E6" s="1">
        <f t="shared" ref="E6:E7" si="3">(D6*C6)/100</f>
        <v>0.15179999999999999</v>
      </c>
      <c r="F6" s="1">
        <f t="shared" ref="F6:F7" si="4">C6-(E6*1.96)</f>
        <v>0.20847200000000005</v>
      </c>
      <c r="G6" s="1">
        <f t="shared" ref="G6:G7" si="5">C6+(E6*1.96)</f>
        <v>0.80352800000000002</v>
      </c>
      <c r="H6" s="2" t="s">
        <v>6</v>
      </c>
      <c r="I6" s="2" t="s">
        <v>19</v>
      </c>
    </row>
    <row r="7" spans="2:9" ht="16.5" thickBot="1" x14ac:dyDescent="0.3">
      <c r="B7" s="10" t="s">
        <v>29</v>
      </c>
      <c r="C7" s="1">
        <v>0.79</v>
      </c>
      <c r="D7" s="1">
        <v>31</v>
      </c>
      <c r="E7" s="1">
        <f t="shared" si="3"/>
        <v>0.24490000000000001</v>
      </c>
      <c r="F7" s="1">
        <f t="shared" si="4"/>
        <v>0.30999600000000005</v>
      </c>
      <c r="G7" s="1">
        <f t="shared" si="5"/>
        <v>1.2700040000000001</v>
      </c>
      <c r="H7" s="2" t="s">
        <v>6</v>
      </c>
      <c r="I7" s="2" t="s">
        <v>19</v>
      </c>
    </row>
    <row r="8" spans="2:9" ht="16.5" thickBot="1" x14ac:dyDescent="0.3">
      <c r="B8" s="13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32</v>
      </c>
      <c r="C9" s="1">
        <v>6.2E-2</v>
      </c>
      <c r="D9" s="1">
        <v>30</v>
      </c>
      <c r="E9" s="1">
        <f t="shared" ref="E9:E25" si="6">(D9*C9)/100</f>
        <v>1.8599999999999998E-2</v>
      </c>
      <c r="F9" s="1">
        <f t="shared" ref="F9:F25" si="7">C9-(E9*1.96)</f>
        <v>2.5544000000000004E-2</v>
      </c>
      <c r="G9" s="1">
        <f t="shared" ref="G9:G25" si="8">C9+(E9*1.96)</f>
        <v>9.8455999999999988E-2</v>
      </c>
      <c r="H9" s="2" t="s">
        <v>7</v>
      </c>
      <c r="I9" s="2" t="s">
        <v>19</v>
      </c>
    </row>
    <row r="10" spans="2:9" ht="16.5" thickBot="1" x14ac:dyDescent="0.3">
      <c r="B10" s="10" t="s">
        <v>33</v>
      </c>
      <c r="C10" s="1">
        <v>0.29899999999999999</v>
      </c>
      <c r="D10" s="1">
        <v>30</v>
      </c>
      <c r="E10" s="1">
        <f t="shared" si="6"/>
        <v>8.9699999999999988E-2</v>
      </c>
      <c r="F10" s="1">
        <f t="shared" si="7"/>
        <v>0.12318800000000002</v>
      </c>
      <c r="G10" s="1">
        <f t="shared" si="8"/>
        <v>0.47481199999999996</v>
      </c>
      <c r="H10" s="2" t="s">
        <v>7</v>
      </c>
      <c r="I10" s="2" t="s">
        <v>19</v>
      </c>
    </row>
    <row r="11" spans="2:9" ht="16.5" thickBot="1" x14ac:dyDescent="0.3">
      <c r="B11" s="10" t="s">
        <v>34</v>
      </c>
      <c r="C11" s="1">
        <v>2.5999999999999999E-2</v>
      </c>
      <c r="D11" s="1">
        <v>30</v>
      </c>
      <c r="E11" s="1">
        <f t="shared" si="6"/>
        <v>7.7999999999999988E-3</v>
      </c>
      <c r="F11" s="1">
        <f t="shared" si="7"/>
        <v>1.0712000000000001E-2</v>
      </c>
      <c r="G11" s="1">
        <f t="shared" si="8"/>
        <v>4.1287999999999998E-2</v>
      </c>
      <c r="H11" s="2" t="s">
        <v>7</v>
      </c>
      <c r="I11" s="2" t="s">
        <v>19</v>
      </c>
    </row>
    <row r="12" spans="2:9" ht="16.5" thickBot="1" x14ac:dyDescent="0.3">
      <c r="B12" s="10" t="s">
        <v>35</v>
      </c>
      <c r="C12" s="1">
        <v>7.4300000000000005E-2</v>
      </c>
      <c r="D12" s="1">
        <v>30</v>
      </c>
      <c r="E12" s="1">
        <f t="shared" si="6"/>
        <v>2.2290000000000001E-2</v>
      </c>
      <c r="F12" s="1">
        <f t="shared" si="7"/>
        <v>3.0611600000000003E-2</v>
      </c>
      <c r="G12" s="1">
        <f t="shared" si="8"/>
        <v>0.11798840000000001</v>
      </c>
      <c r="H12" s="2" t="s">
        <v>7</v>
      </c>
      <c r="I12" s="2" t="s">
        <v>19</v>
      </c>
    </row>
    <row r="13" spans="2:9" ht="16.5" thickBot="1" x14ac:dyDescent="0.3">
      <c r="B13" s="10" t="s">
        <v>36</v>
      </c>
      <c r="C13" s="1">
        <v>1.8939999999999999E-2</v>
      </c>
      <c r="D13" s="1">
        <v>30</v>
      </c>
      <c r="E13" s="1">
        <f t="shared" si="6"/>
        <v>5.6819999999999996E-3</v>
      </c>
      <c r="F13" s="1">
        <f t="shared" si="7"/>
        <v>7.8032799999999992E-3</v>
      </c>
      <c r="G13" s="1">
        <f t="shared" si="8"/>
        <v>3.0076719999999998E-2</v>
      </c>
      <c r="H13" s="2" t="s">
        <v>7</v>
      </c>
      <c r="I13" s="2" t="s">
        <v>19</v>
      </c>
    </row>
    <row r="14" spans="2:9" ht="16.5" thickBot="1" x14ac:dyDescent="0.3">
      <c r="B14" s="10" t="s">
        <v>37</v>
      </c>
      <c r="C14" s="1">
        <v>0.31309999999999993</v>
      </c>
      <c r="D14" s="1">
        <v>30</v>
      </c>
      <c r="E14" s="1">
        <f t="shared" si="6"/>
        <v>9.3929999999999972E-2</v>
      </c>
      <c r="F14" s="1">
        <f t="shared" si="7"/>
        <v>0.12899719999999998</v>
      </c>
      <c r="G14" s="1">
        <f t="shared" si="8"/>
        <v>0.49720279999999989</v>
      </c>
      <c r="H14" s="2" t="s">
        <v>7</v>
      </c>
      <c r="I14" s="2" t="s">
        <v>19</v>
      </c>
    </row>
    <row r="15" spans="2:9" ht="16.5" thickBot="1" x14ac:dyDescent="0.3">
      <c r="B15" s="10" t="s">
        <v>38</v>
      </c>
      <c r="C15" s="1">
        <v>4.666E-2</v>
      </c>
      <c r="D15" s="1">
        <v>30</v>
      </c>
      <c r="E15" s="1">
        <f t="shared" si="6"/>
        <v>1.3998E-2</v>
      </c>
      <c r="F15" s="1">
        <f t="shared" si="7"/>
        <v>1.9223920000000002E-2</v>
      </c>
      <c r="G15" s="1">
        <f t="shared" si="8"/>
        <v>7.4096079999999995E-2</v>
      </c>
      <c r="H15" s="2" t="s">
        <v>7</v>
      </c>
      <c r="I15" s="2" t="s">
        <v>19</v>
      </c>
    </row>
    <row r="16" spans="2:9" ht="16.5" thickBot="1" x14ac:dyDescent="0.3">
      <c r="B16" s="13" t="s">
        <v>22</v>
      </c>
      <c r="C16" s="1"/>
      <c r="D16" s="1"/>
      <c r="E16" s="1"/>
      <c r="F16" s="1"/>
      <c r="G16" s="1"/>
      <c r="H16" s="2"/>
      <c r="I16" s="2"/>
    </row>
    <row r="17" spans="2:9" ht="16.5" thickBot="1" x14ac:dyDescent="0.3">
      <c r="B17" s="10" t="s">
        <v>27</v>
      </c>
      <c r="C17" s="1">
        <v>570</v>
      </c>
      <c r="D17" s="1">
        <v>30</v>
      </c>
      <c r="E17" s="1">
        <f t="shared" si="6"/>
        <v>171</v>
      </c>
      <c r="F17" s="1">
        <f t="shared" si="7"/>
        <v>234.84000000000003</v>
      </c>
      <c r="G17" s="1">
        <f t="shared" si="8"/>
        <v>905.16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0.24</v>
      </c>
      <c r="D18" s="1">
        <v>30</v>
      </c>
      <c r="E18" s="1">
        <f t="shared" si="6"/>
        <v>7.1999999999999995E-2</v>
      </c>
      <c r="F18" s="1">
        <f t="shared" si="7"/>
        <v>9.8879999999999996E-2</v>
      </c>
      <c r="G18" s="1">
        <f t="shared" si="8"/>
        <v>0.38112000000000001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1">
        <v>4.5999999999999999E-2</v>
      </c>
      <c r="D19" s="1">
        <v>30</v>
      </c>
      <c r="E19" s="1">
        <f t="shared" si="6"/>
        <v>1.38E-2</v>
      </c>
      <c r="F19" s="1">
        <f t="shared" si="7"/>
        <v>1.8952E-2</v>
      </c>
      <c r="G19" s="1">
        <f t="shared" si="8"/>
        <v>7.3048000000000002E-2</v>
      </c>
      <c r="H19" s="2" t="s">
        <v>7</v>
      </c>
      <c r="I19" s="2" t="s">
        <v>19</v>
      </c>
    </row>
    <row r="20" spans="2:9" ht="16.5" thickBot="1" x14ac:dyDescent="0.3">
      <c r="B20" s="13" t="s">
        <v>39</v>
      </c>
      <c r="C20" s="7"/>
      <c r="D20" s="7"/>
      <c r="E20" s="1"/>
      <c r="F20" s="1"/>
      <c r="G20" s="1"/>
      <c r="H20" s="8"/>
      <c r="I20" s="8"/>
    </row>
    <row r="21" spans="2:9" ht="16.5" thickBot="1" x14ac:dyDescent="0.3">
      <c r="B21" s="10" t="s">
        <v>40</v>
      </c>
      <c r="C21" s="1">
        <v>0.312</v>
      </c>
      <c r="D21" s="1">
        <v>30</v>
      </c>
      <c r="E21" s="1">
        <f t="shared" si="6"/>
        <v>9.3599999999999989E-2</v>
      </c>
      <c r="F21" s="1">
        <f t="shared" si="7"/>
        <v>0.12854400000000002</v>
      </c>
      <c r="G21" s="1">
        <f t="shared" si="8"/>
        <v>0.49545600000000001</v>
      </c>
      <c r="H21" s="2" t="s">
        <v>7</v>
      </c>
      <c r="I21" s="2" t="s">
        <v>19</v>
      </c>
    </row>
    <row r="22" spans="2:9" ht="16.5" thickBot="1" x14ac:dyDescent="0.3">
      <c r="B22" s="10" t="s">
        <v>41</v>
      </c>
      <c r="C22" s="1">
        <v>7.0000000000000007E-2</v>
      </c>
      <c r="D22" s="1">
        <v>30</v>
      </c>
      <c r="E22" s="1">
        <f t="shared" si="6"/>
        <v>2.1000000000000001E-2</v>
      </c>
      <c r="F22" s="1">
        <f t="shared" si="7"/>
        <v>2.8840000000000005E-2</v>
      </c>
      <c r="G22" s="1">
        <f t="shared" si="8"/>
        <v>0.11116000000000001</v>
      </c>
      <c r="H22" s="2" t="s">
        <v>7</v>
      </c>
      <c r="I22" s="2" t="s">
        <v>19</v>
      </c>
    </row>
    <row r="23" spans="2:9" ht="16.5" thickBot="1" x14ac:dyDescent="0.3">
      <c r="B23" s="10" t="s">
        <v>42</v>
      </c>
      <c r="C23" s="1">
        <v>0.27200000000000002</v>
      </c>
      <c r="D23" s="1">
        <v>30</v>
      </c>
      <c r="E23" s="1">
        <f t="shared" si="6"/>
        <v>8.1600000000000006E-2</v>
      </c>
      <c r="F23" s="1">
        <f t="shared" si="7"/>
        <v>0.11206400000000002</v>
      </c>
      <c r="G23" s="1">
        <f t="shared" si="8"/>
        <v>0.43193599999999999</v>
      </c>
      <c r="H23" s="2" t="s">
        <v>7</v>
      </c>
      <c r="I23" s="2" t="s">
        <v>19</v>
      </c>
    </row>
    <row r="24" spans="2:9" ht="16.5" thickBot="1" x14ac:dyDescent="0.3">
      <c r="B24" s="10" t="s">
        <v>43</v>
      </c>
      <c r="C24" s="1">
        <v>0.10699999999999998</v>
      </c>
      <c r="D24" s="1">
        <v>30</v>
      </c>
      <c r="E24" s="1">
        <f t="shared" si="6"/>
        <v>3.2099999999999997E-2</v>
      </c>
      <c r="F24" s="1">
        <f t="shared" si="7"/>
        <v>4.4083999999999998E-2</v>
      </c>
      <c r="G24" s="1">
        <f t="shared" si="8"/>
        <v>0.16991599999999996</v>
      </c>
      <c r="H24" s="2" t="s">
        <v>7</v>
      </c>
      <c r="I24" s="2" t="s">
        <v>19</v>
      </c>
    </row>
    <row r="25" spans="2:9" ht="16.5" thickBot="1" x14ac:dyDescent="0.3">
      <c r="B25" s="10" t="s">
        <v>44</v>
      </c>
      <c r="C25" s="1">
        <v>0.23899999999999999</v>
      </c>
      <c r="D25" s="1">
        <v>30</v>
      </c>
      <c r="E25" s="1">
        <f t="shared" si="6"/>
        <v>7.17E-2</v>
      </c>
      <c r="F25" s="1">
        <f t="shared" si="7"/>
        <v>9.8468E-2</v>
      </c>
      <c r="G25" s="1">
        <f t="shared" si="8"/>
        <v>0.37953199999999998</v>
      </c>
      <c r="H25" s="2" t="s">
        <v>7</v>
      </c>
      <c r="I25" s="2" t="s">
        <v>19</v>
      </c>
    </row>
    <row r="26" spans="2:9" ht="16.5" thickBot="1" x14ac:dyDescent="0.3">
      <c r="B26" s="13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45</v>
      </c>
      <c r="C27" s="1">
        <v>0.44</v>
      </c>
      <c r="D27" s="1">
        <v>30</v>
      </c>
      <c r="E27" s="1">
        <f t="shared" ref="E27" si="9">(D27*C27)/100</f>
        <v>0.13200000000000001</v>
      </c>
      <c r="F27" s="1">
        <f t="shared" ref="F27" si="10">C27-(E27*1.96)</f>
        <v>0.18128</v>
      </c>
      <c r="G27" s="1">
        <f t="shared" ref="G27" si="11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4" t="s">
        <v>46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4" t="s">
        <v>47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4" t="s">
        <v>48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4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3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4" t="s">
        <v>49</v>
      </c>
      <c r="C33" s="7">
        <v>0.1</v>
      </c>
      <c r="D33" s="1">
        <v>30</v>
      </c>
      <c r="E33" s="1">
        <f t="shared" ref="E33" si="12">(D33*C33)/100</f>
        <v>0.03</v>
      </c>
      <c r="F33" s="1">
        <f t="shared" ref="F33" si="13">C33-(E33*1.96)</f>
        <v>4.1200000000000007E-2</v>
      </c>
      <c r="G33" s="1">
        <f t="shared" ref="G33" si="14">C33+(E33*1.96)</f>
        <v>0.1588</v>
      </c>
      <c r="H33" s="2" t="s">
        <v>6</v>
      </c>
      <c r="I33" s="2" t="s">
        <v>19</v>
      </c>
    </row>
    <row r="34" spans="2:9" ht="16.5" thickBot="1" x14ac:dyDescent="0.3">
      <c r="B34" s="13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4" t="s">
        <v>28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4" t="s">
        <v>50</v>
      </c>
      <c r="C36" s="7">
        <v>9.5000000000000001E-2</v>
      </c>
      <c r="D36" s="1">
        <v>30</v>
      </c>
      <c r="E36" s="1">
        <f t="shared" ref="E36" si="15">(D36*C36)/100</f>
        <v>2.8500000000000001E-2</v>
      </c>
      <c r="F36" s="1">
        <f t="shared" ref="F36" si="16">C36-(E36*1.96)</f>
        <v>3.9140000000000001E-2</v>
      </c>
      <c r="G36" s="1">
        <f t="shared" ref="G36" si="17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4" t="s">
        <v>51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3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4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4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3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52</v>
      </c>
      <c r="C42" s="1">
        <v>487.85</v>
      </c>
      <c r="D42" s="1">
        <v>50</v>
      </c>
      <c r="E42" s="1">
        <f t="shared" ref="E42" si="18">(D42*C42)/100</f>
        <v>243.92500000000001</v>
      </c>
      <c r="F42" s="1">
        <f t="shared" ref="F42" si="19">C42-(E42*1.96)</f>
        <v>9.757000000000005</v>
      </c>
      <c r="G42" s="1">
        <f t="shared" ref="G42" si="20">C42+(E42*1.96)</f>
        <v>965.94299999999998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0" workbookViewId="0">
      <selection activeCell="C44" sqref="C44"/>
    </sheetView>
  </sheetViews>
  <sheetFormatPr defaultRowHeight="15.75" x14ac:dyDescent="0.25"/>
  <cols>
    <col min="2" max="2" width="45.875" customWidth="1"/>
    <col min="9" max="9" width="18.125" customWidth="1"/>
  </cols>
  <sheetData>
    <row r="1" spans="2:9" ht="16.5" thickBot="1" x14ac:dyDescent="0.3"/>
    <row r="2" spans="2:9" ht="32.25" thickBot="1" x14ac:dyDescent="0.3">
      <c r="B2" s="12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30</v>
      </c>
      <c r="C3" s="1">
        <v>35.983608273747407</v>
      </c>
      <c r="D3" s="1">
        <v>30</v>
      </c>
      <c r="E3" s="1">
        <f t="shared" ref="E3:E5" si="0">(D3*C3)/100</f>
        <v>10.795082482124222</v>
      </c>
      <c r="F3" s="1">
        <f t="shared" ref="F3:F5" si="1">C3-(E3*1.96)</f>
        <v>14.825246608783932</v>
      </c>
      <c r="G3" s="1">
        <f t="shared" ref="G3:G5" si="2">C3+(E3*1.96)</f>
        <v>57.141969938710886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0.39278135000000003</v>
      </c>
      <c r="D4" s="1">
        <v>30</v>
      </c>
      <c r="E4" s="1">
        <f t="shared" si="0"/>
        <v>0.11783440500000002</v>
      </c>
      <c r="F4" s="1">
        <f t="shared" si="1"/>
        <v>0.1618259162</v>
      </c>
      <c r="G4" s="1">
        <f t="shared" si="2"/>
        <v>0.62373678380000008</v>
      </c>
      <c r="H4" s="2" t="s">
        <v>6</v>
      </c>
      <c r="I4" s="2" t="s">
        <v>19</v>
      </c>
    </row>
    <row r="5" spans="2:9" ht="16.5" thickBot="1" x14ac:dyDescent="0.3">
      <c r="B5" s="10" t="s">
        <v>31</v>
      </c>
      <c r="C5" s="1">
        <v>251.98395188838532</v>
      </c>
      <c r="D5" s="1">
        <v>30</v>
      </c>
      <c r="E5" s="1">
        <f t="shared" si="0"/>
        <v>75.595185566515596</v>
      </c>
      <c r="F5" s="1">
        <f t="shared" si="1"/>
        <v>103.81738817801477</v>
      </c>
      <c r="G5" s="1">
        <f t="shared" si="2"/>
        <v>400.15051559875587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0.66600000000000004</v>
      </c>
      <c r="D6" s="1">
        <v>30</v>
      </c>
      <c r="E6" s="1">
        <f t="shared" ref="E6:E7" si="3">(D6*C6)/100</f>
        <v>0.19980000000000001</v>
      </c>
      <c r="F6" s="1">
        <f t="shared" ref="F6:F7" si="4">C6-(E6*1.96)</f>
        <v>0.27439200000000002</v>
      </c>
      <c r="G6" s="1">
        <f t="shared" ref="G6:G7" si="5">C6+(E6*1.96)</f>
        <v>1.0576080000000001</v>
      </c>
      <c r="H6" s="2" t="s">
        <v>6</v>
      </c>
      <c r="I6" s="2" t="s">
        <v>19</v>
      </c>
    </row>
    <row r="7" spans="2:9" ht="16.5" thickBot="1" x14ac:dyDescent="0.3">
      <c r="B7" s="10" t="s">
        <v>29</v>
      </c>
      <c r="C7" s="1">
        <v>1.2</v>
      </c>
      <c r="D7" s="1">
        <v>31</v>
      </c>
      <c r="E7" s="1">
        <f t="shared" si="3"/>
        <v>0.37199999999999994</v>
      </c>
      <c r="F7" s="1">
        <f t="shared" si="4"/>
        <v>0.47088000000000008</v>
      </c>
      <c r="G7" s="1">
        <f t="shared" si="5"/>
        <v>1.9291199999999997</v>
      </c>
      <c r="H7" s="2" t="s">
        <v>6</v>
      </c>
      <c r="I7" s="2" t="s">
        <v>19</v>
      </c>
    </row>
    <row r="8" spans="2:9" ht="16.5" thickBot="1" x14ac:dyDescent="0.3">
      <c r="B8" s="13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32</v>
      </c>
      <c r="C9" s="1">
        <v>3.6999999999999998E-2</v>
      </c>
      <c r="D9" s="1">
        <v>30</v>
      </c>
      <c r="E9" s="1">
        <f t="shared" ref="E9:E25" si="6">(D9*C9)/100</f>
        <v>1.1099999999999999E-2</v>
      </c>
      <c r="F9" s="1">
        <f t="shared" ref="F9:F25" si="7">C9-(E9*1.96)</f>
        <v>1.5244000000000001E-2</v>
      </c>
      <c r="G9" s="1">
        <f t="shared" ref="G9:G25" si="8">C9+(E9*1.96)</f>
        <v>5.8755999999999996E-2</v>
      </c>
      <c r="H9" s="2" t="s">
        <v>7</v>
      </c>
      <c r="I9" s="2" t="s">
        <v>19</v>
      </c>
    </row>
    <row r="10" spans="2:9" ht="16.5" thickBot="1" x14ac:dyDescent="0.3">
      <c r="B10" s="10" t="s">
        <v>33</v>
      </c>
      <c r="C10" s="1">
        <v>0.29399999999999998</v>
      </c>
      <c r="D10" s="1">
        <v>30</v>
      </c>
      <c r="E10" s="1">
        <f t="shared" si="6"/>
        <v>8.8200000000000001E-2</v>
      </c>
      <c r="F10" s="1">
        <f t="shared" si="7"/>
        <v>0.12112799999999999</v>
      </c>
      <c r="G10" s="1">
        <f t="shared" si="8"/>
        <v>0.46687199999999995</v>
      </c>
      <c r="H10" s="2" t="s">
        <v>7</v>
      </c>
      <c r="I10" s="2" t="s">
        <v>19</v>
      </c>
    </row>
    <row r="11" spans="2:9" ht="16.5" thickBot="1" x14ac:dyDescent="0.3">
      <c r="B11" s="10" t="s">
        <v>34</v>
      </c>
      <c r="C11" s="1">
        <v>2.3E-2</v>
      </c>
      <c r="D11" s="1">
        <v>30</v>
      </c>
      <c r="E11" s="1">
        <f t="shared" si="6"/>
        <v>6.8999999999999999E-3</v>
      </c>
      <c r="F11" s="1">
        <f t="shared" si="7"/>
        <v>9.476E-3</v>
      </c>
      <c r="G11" s="1">
        <f t="shared" si="8"/>
        <v>3.6524000000000001E-2</v>
      </c>
      <c r="H11" s="2" t="s">
        <v>7</v>
      </c>
      <c r="I11" s="2" t="s">
        <v>19</v>
      </c>
    </row>
    <row r="12" spans="2:9" ht="16.5" thickBot="1" x14ac:dyDescent="0.3">
      <c r="B12" s="10" t="s">
        <v>35</v>
      </c>
      <c r="C12" s="1">
        <v>6.7100000000000007E-2</v>
      </c>
      <c r="D12" s="1">
        <v>30</v>
      </c>
      <c r="E12" s="1">
        <f t="shared" si="6"/>
        <v>2.0130000000000002E-2</v>
      </c>
      <c r="F12" s="1">
        <f t="shared" si="7"/>
        <v>2.7645200000000002E-2</v>
      </c>
      <c r="G12" s="1">
        <f t="shared" si="8"/>
        <v>0.10655480000000001</v>
      </c>
      <c r="H12" s="2" t="s">
        <v>7</v>
      </c>
      <c r="I12" s="2" t="s">
        <v>19</v>
      </c>
    </row>
    <row r="13" spans="2:9" ht="16.5" thickBot="1" x14ac:dyDescent="0.3">
      <c r="B13" s="10" t="s">
        <v>36</v>
      </c>
      <c r="C13" s="1">
        <v>1.907E-2</v>
      </c>
      <c r="D13" s="1">
        <v>30</v>
      </c>
      <c r="E13" s="1">
        <f t="shared" si="6"/>
        <v>5.7210000000000004E-3</v>
      </c>
      <c r="F13" s="1">
        <f t="shared" si="7"/>
        <v>7.8568400000000004E-3</v>
      </c>
      <c r="G13" s="1">
        <f t="shared" si="8"/>
        <v>3.028316E-2</v>
      </c>
      <c r="H13" s="2" t="s">
        <v>7</v>
      </c>
      <c r="I13" s="2" t="s">
        <v>19</v>
      </c>
    </row>
    <row r="14" spans="2:9" ht="16.5" thickBot="1" x14ac:dyDescent="0.3">
      <c r="B14" s="10" t="s">
        <v>37</v>
      </c>
      <c r="C14" s="1">
        <v>0.35285</v>
      </c>
      <c r="D14" s="1">
        <v>30</v>
      </c>
      <c r="E14" s="1">
        <f t="shared" si="6"/>
        <v>0.10585499999999999</v>
      </c>
      <c r="F14" s="1">
        <f t="shared" si="7"/>
        <v>0.14537420000000001</v>
      </c>
      <c r="G14" s="1">
        <f t="shared" si="8"/>
        <v>0.56032579999999998</v>
      </c>
      <c r="H14" s="2" t="s">
        <v>7</v>
      </c>
      <c r="I14" s="2" t="s">
        <v>19</v>
      </c>
    </row>
    <row r="15" spans="2:9" ht="16.5" thickBot="1" x14ac:dyDescent="0.3">
      <c r="B15" s="10" t="s">
        <v>38</v>
      </c>
      <c r="C15" s="1">
        <v>4.6980000000000001E-2</v>
      </c>
      <c r="D15" s="1">
        <v>30</v>
      </c>
      <c r="E15" s="1">
        <f t="shared" si="6"/>
        <v>1.4094000000000001E-2</v>
      </c>
      <c r="F15" s="1">
        <f t="shared" si="7"/>
        <v>1.935576E-2</v>
      </c>
      <c r="G15" s="1">
        <f t="shared" si="8"/>
        <v>7.4604240000000002E-2</v>
      </c>
      <c r="H15" s="2" t="s">
        <v>7</v>
      </c>
      <c r="I15" s="2" t="s">
        <v>19</v>
      </c>
    </row>
    <row r="16" spans="2:9" ht="16.5" thickBot="1" x14ac:dyDescent="0.3">
      <c r="B16" s="13" t="s">
        <v>22</v>
      </c>
      <c r="C16" s="1"/>
      <c r="D16" s="1"/>
      <c r="E16" s="1"/>
      <c r="F16" s="1"/>
      <c r="G16" s="1"/>
      <c r="H16" s="2"/>
      <c r="I16" s="2"/>
    </row>
    <row r="17" spans="2:9" ht="16.5" thickBot="1" x14ac:dyDescent="0.3">
      <c r="B17" s="10" t="s">
        <v>27</v>
      </c>
      <c r="C17" s="1">
        <v>1100</v>
      </c>
      <c r="D17" s="1">
        <v>30</v>
      </c>
      <c r="E17" s="1">
        <f t="shared" si="6"/>
        <v>330</v>
      </c>
      <c r="F17" s="1">
        <f t="shared" si="7"/>
        <v>453.20000000000005</v>
      </c>
      <c r="G17" s="1">
        <f t="shared" si="8"/>
        <v>1746.8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0.57999999999999996</v>
      </c>
      <c r="D18" s="1">
        <v>30</v>
      </c>
      <c r="E18" s="1">
        <f t="shared" si="6"/>
        <v>0.17399999999999999</v>
      </c>
      <c r="F18" s="1">
        <f t="shared" si="7"/>
        <v>0.23896000000000001</v>
      </c>
      <c r="G18" s="1">
        <f t="shared" si="8"/>
        <v>0.92103999999999986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1">
        <v>7.8E-2</v>
      </c>
      <c r="D19" s="1">
        <v>30</v>
      </c>
      <c r="E19" s="1">
        <f t="shared" si="6"/>
        <v>2.3399999999999997E-2</v>
      </c>
      <c r="F19" s="1">
        <f t="shared" si="7"/>
        <v>3.2136000000000005E-2</v>
      </c>
      <c r="G19" s="1">
        <f t="shared" si="8"/>
        <v>0.123864</v>
      </c>
      <c r="H19" s="2" t="s">
        <v>7</v>
      </c>
      <c r="I19" s="2" t="s">
        <v>19</v>
      </c>
    </row>
    <row r="20" spans="2:9" ht="16.5" thickBot="1" x14ac:dyDescent="0.3">
      <c r="B20" s="13" t="s">
        <v>39</v>
      </c>
      <c r="C20" s="7"/>
      <c r="D20" s="7"/>
      <c r="E20" s="1"/>
      <c r="F20" s="1"/>
      <c r="G20" s="1"/>
      <c r="H20" s="8"/>
      <c r="I20" s="8"/>
    </row>
    <row r="21" spans="2:9" ht="16.5" thickBot="1" x14ac:dyDescent="0.3">
      <c r="B21" s="10" t="s">
        <v>40</v>
      </c>
      <c r="C21" s="1">
        <v>0.221</v>
      </c>
      <c r="D21" s="1">
        <v>30</v>
      </c>
      <c r="E21" s="1">
        <f t="shared" si="6"/>
        <v>6.6299999999999998E-2</v>
      </c>
      <c r="F21" s="1">
        <f t="shared" si="7"/>
        <v>9.1052000000000022E-2</v>
      </c>
      <c r="G21" s="1">
        <f t="shared" si="8"/>
        <v>0.35094799999999998</v>
      </c>
      <c r="H21" s="2" t="s">
        <v>7</v>
      </c>
      <c r="I21" s="2" t="s">
        <v>19</v>
      </c>
    </row>
    <row r="22" spans="2:9" ht="16.5" thickBot="1" x14ac:dyDescent="0.3">
      <c r="B22" s="10" t="s">
        <v>41</v>
      </c>
      <c r="C22" s="1">
        <v>6.8000000000000005E-2</v>
      </c>
      <c r="D22" s="1">
        <v>30</v>
      </c>
      <c r="E22" s="1">
        <f t="shared" si="6"/>
        <v>2.0400000000000001E-2</v>
      </c>
      <c r="F22" s="1">
        <f t="shared" si="7"/>
        <v>2.8016000000000006E-2</v>
      </c>
      <c r="G22" s="1">
        <f t="shared" si="8"/>
        <v>0.107984</v>
      </c>
      <c r="H22" s="2" t="s">
        <v>7</v>
      </c>
      <c r="I22" s="2" t="s">
        <v>19</v>
      </c>
    </row>
    <row r="23" spans="2:9" ht="16.5" thickBot="1" x14ac:dyDescent="0.3">
      <c r="B23" s="10" t="s">
        <v>42</v>
      </c>
      <c r="C23" s="1">
        <v>0.26200000000000001</v>
      </c>
      <c r="D23" s="1">
        <v>30</v>
      </c>
      <c r="E23" s="1">
        <f t="shared" si="6"/>
        <v>7.8600000000000003E-2</v>
      </c>
      <c r="F23" s="1">
        <f t="shared" si="7"/>
        <v>0.10794400000000001</v>
      </c>
      <c r="G23" s="1">
        <f t="shared" si="8"/>
        <v>0.41605599999999998</v>
      </c>
      <c r="H23" s="2" t="s">
        <v>7</v>
      </c>
      <c r="I23" s="2" t="s">
        <v>19</v>
      </c>
    </row>
    <row r="24" spans="2:9" ht="16.5" thickBot="1" x14ac:dyDescent="0.3">
      <c r="B24" s="10" t="s">
        <v>43</v>
      </c>
      <c r="C24" s="1">
        <v>0.20899999999999996</v>
      </c>
      <c r="D24" s="1">
        <v>30</v>
      </c>
      <c r="E24" s="1">
        <f t="shared" si="6"/>
        <v>6.2699999999999992E-2</v>
      </c>
      <c r="F24" s="1">
        <f t="shared" si="7"/>
        <v>8.6107999999999976E-2</v>
      </c>
      <c r="G24" s="1">
        <f t="shared" si="8"/>
        <v>0.33189199999999996</v>
      </c>
      <c r="H24" s="2" t="s">
        <v>7</v>
      </c>
      <c r="I24" s="2" t="s">
        <v>19</v>
      </c>
    </row>
    <row r="25" spans="2:9" ht="16.5" thickBot="1" x14ac:dyDescent="0.3">
      <c r="B25" s="10" t="s">
        <v>44</v>
      </c>
      <c r="C25" s="1">
        <v>0.24</v>
      </c>
      <c r="D25" s="1">
        <v>30</v>
      </c>
      <c r="E25" s="1">
        <f t="shared" si="6"/>
        <v>7.1999999999999995E-2</v>
      </c>
      <c r="F25" s="1">
        <f t="shared" si="7"/>
        <v>9.8879999999999996E-2</v>
      </c>
      <c r="G25" s="1">
        <f t="shared" si="8"/>
        <v>0.38112000000000001</v>
      </c>
      <c r="H25" s="2" t="s">
        <v>7</v>
      </c>
      <c r="I25" s="2" t="s">
        <v>19</v>
      </c>
    </row>
    <row r="26" spans="2:9" ht="16.5" thickBot="1" x14ac:dyDescent="0.3">
      <c r="B26" s="13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45</v>
      </c>
      <c r="C27" s="1">
        <v>0.44</v>
      </c>
      <c r="D27" s="1">
        <v>30</v>
      </c>
      <c r="E27" s="1">
        <f t="shared" ref="E27" si="9">(D27*C27)/100</f>
        <v>0.13200000000000001</v>
      </c>
      <c r="F27" s="1">
        <f t="shared" ref="F27" si="10">C27-(E27*1.96)</f>
        <v>0.18128</v>
      </c>
      <c r="G27" s="1">
        <f t="shared" ref="G27" si="11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4" t="s">
        <v>46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4" t="s">
        <v>47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4" t="s">
        <v>48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4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3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4" t="s">
        <v>49</v>
      </c>
      <c r="C33" s="7">
        <v>0.1</v>
      </c>
      <c r="D33" s="1">
        <v>30</v>
      </c>
      <c r="E33" s="1">
        <f t="shared" ref="E33" si="12">(D33*C33)/100</f>
        <v>0.03</v>
      </c>
      <c r="F33" s="1">
        <f t="shared" ref="F33" si="13">C33-(E33*1.96)</f>
        <v>4.1200000000000007E-2</v>
      </c>
      <c r="G33" s="1">
        <f t="shared" ref="G33" si="14">C33+(E33*1.96)</f>
        <v>0.1588</v>
      </c>
      <c r="H33" s="2" t="s">
        <v>6</v>
      </c>
      <c r="I33" s="2" t="s">
        <v>19</v>
      </c>
    </row>
    <row r="34" spans="2:9" ht="16.5" thickBot="1" x14ac:dyDescent="0.3">
      <c r="B34" s="13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4" t="s">
        <v>28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4" t="s">
        <v>50</v>
      </c>
      <c r="C36" s="7">
        <v>9.5000000000000001E-2</v>
      </c>
      <c r="D36" s="1">
        <v>30</v>
      </c>
      <c r="E36" s="1">
        <f t="shared" ref="E36" si="15">(D36*C36)/100</f>
        <v>2.8500000000000001E-2</v>
      </c>
      <c r="F36" s="1">
        <f t="shared" ref="F36" si="16">C36-(E36*1.96)</f>
        <v>3.9140000000000001E-2</v>
      </c>
      <c r="G36" s="1">
        <f t="shared" ref="G36" si="17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4" t="s">
        <v>51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3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4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4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3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52</v>
      </c>
      <c r="C42" s="1">
        <v>556.74</v>
      </c>
      <c r="D42" s="1">
        <v>50</v>
      </c>
      <c r="E42" s="1">
        <f t="shared" ref="E42" si="18">(D42*C42)/100</f>
        <v>278.37</v>
      </c>
      <c r="F42" s="1">
        <f t="shared" ref="F42" si="19">C42-(E42*1.96)</f>
        <v>11.134800000000041</v>
      </c>
      <c r="G42" s="1">
        <f t="shared" ref="G42" si="20">C42+(E42*1.96)</f>
        <v>1102.3452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6" workbookViewId="0">
      <selection activeCell="C20" sqref="C20:I20"/>
    </sheetView>
  </sheetViews>
  <sheetFormatPr defaultRowHeight="15.75" x14ac:dyDescent="0.25"/>
  <cols>
    <col min="2" max="2" width="48.875" customWidth="1"/>
    <col min="3" max="3" width="10.375" customWidth="1"/>
    <col min="6" max="6" width="10.875" customWidth="1"/>
    <col min="7" max="7" width="11" customWidth="1"/>
    <col min="8" max="8" width="11.375" customWidth="1"/>
    <col min="9" max="9" width="19.75" customWidth="1"/>
  </cols>
  <sheetData>
    <row r="1" spans="2:9" ht="16.5" thickBot="1" x14ac:dyDescent="0.3"/>
    <row r="2" spans="2:9" ht="16.5" thickBot="1" x14ac:dyDescent="0.3">
      <c r="B2" s="12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30</v>
      </c>
      <c r="C3" s="1">
        <v>45.921599999999998</v>
      </c>
      <c r="D3" s="1">
        <v>30</v>
      </c>
      <c r="E3" s="1">
        <f t="shared" ref="E3:E7" si="0">(D3*C3)/100</f>
        <v>13.776479999999999</v>
      </c>
      <c r="F3" s="1">
        <f t="shared" ref="F3:F7" si="1">C3-(E3*1.96)</f>
        <v>18.9196992</v>
      </c>
      <c r="G3" s="1">
        <f t="shared" ref="G3:G7" si="2">C3+(E3*1.96)</f>
        <v>72.923500799999999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0.40200000000000002</v>
      </c>
      <c r="D4" s="1">
        <v>30</v>
      </c>
      <c r="E4" s="1">
        <f t="shared" si="0"/>
        <v>0.1206</v>
      </c>
      <c r="F4" s="1">
        <f t="shared" si="1"/>
        <v>0.16562400000000002</v>
      </c>
      <c r="G4" s="1">
        <f t="shared" si="2"/>
        <v>0.63837600000000005</v>
      </c>
      <c r="H4" s="2" t="s">
        <v>6</v>
      </c>
      <c r="I4" s="2" t="s">
        <v>19</v>
      </c>
    </row>
    <row r="5" spans="2:9" ht="16.5" thickBot="1" x14ac:dyDescent="0.3">
      <c r="B5" s="10" t="s">
        <v>31</v>
      </c>
      <c r="C5" s="1">
        <v>298.36</v>
      </c>
      <c r="D5" s="1">
        <v>30</v>
      </c>
      <c r="E5" s="1">
        <f t="shared" si="0"/>
        <v>89.50800000000001</v>
      </c>
      <c r="F5" s="1">
        <f t="shared" si="1"/>
        <v>122.92431999999999</v>
      </c>
      <c r="G5" s="1">
        <f t="shared" si="2"/>
        <v>473.79568000000006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0.89800000000000002</v>
      </c>
      <c r="D6" s="1">
        <v>30</v>
      </c>
      <c r="E6" s="1">
        <f t="shared" si="0"/>
        <v>0.26940000000000003</v>
      </c>
      <c r="F6" s="1">
        <f t="shared" si="1"/>
        <v>0.36997599999999997</v>
      </c>
      <c r="G6" s="1">
        <f t="shared" si="2"/>
        <v>1.426024</v>
      </c>
      <c r="H6" s="2" t="s">
        <v>6</v>
      </c>
      <c r="I6" s="2" t="s">
        <v>19</v>
      </c>
    </row>
    <row r="7" spans="2:9" ht="16.5" thickBot="1" x14ac:dyDescent="0.3">
      <c r="B7" s="10" t="s">
        <v>29</v>
      </c>
      <c r="C7" s="1">
        <v>1.42</v>
      </c>
      <c r="D7" s="1">
        <v>30</v>
      </c>
      <c r="E7" s="1">
        <f t="shared" si="0"/>
        <v>0.42599999999999993</v>
      </c>
      <c r="F7" s="1">
        <f t="shared" si="1"/>
        <v>0.58504000000000012</v>
      </c>
      <c r="G7" s="1">
        <f t="shared" si="2"/>
        <v>2.2549599999999996</v>
      </c>
      <c r="H7" s="2" t="s">
        <v>6</v>
      </c>
      <c r="I7" s="2" t="s">
        <v>19</v>
      </c>
    </row>
    <row r="8" spans="2:9" ht="16.5" thickBot="1" x14ac:dyDescent="0.3">
      <c r="B8" s="13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32</v>
      </c>
      <c r="C9" s="1">
        <v>2.9000000000000001E-2</v>
      </c>
      <c r="D9" s="1">
        <v>30</v>
      </c>
      <c r="E9" s="1">
        <f t="shared" ref="E9:E25" si="3">(D9*C9)/100</f>
        <v>8.6999999999999994E-3</v>
      </c>
      <c r="F9" s="1">
        <f t="shared" ref="F9:F25" si="4">C9-(E9*1.96)</f>
        <v>1.1948000000000004E-2</v>
      </c>
      <c r="G9" s="1">
        <f t="shared" ref="G9:G25" si="5">C9+(E9*1.96)</f>
        <v>4.6051999999999996E-2</v>
      </c>
      <c r="H9" s="2" t="s">
        <v>7</v>
      </c>
      <c r="I9" s="2" t="s">
        <v>19</v>
      </c>
    </row>
    <row r="10" spans="2:9" ht="16.5" thickBot="1" x14ac:dyDescent="0.3">
      <c r="B10" s="10" t="s">
        <v>33</v>
      </c>
      <c r="C10" s="1">
        <v>0.29599999999999999</v>
      </c>
      <c r="D10" s="1">
        <v>30</v>
      </c>
      <c r="E10" s="1">
        <f t="shared" si="3"/>
        <v>8.879999999999999E-2</v>
      </c>
      <c r="F10" s="1">
        <f t="shared" si="4"/>
        <v>0.121952</v>
      </c>
      <c r="G10" s="1">
        <f t="shared" si="5"/>
        <v>0.47004799999999997</v>
      </c>
      <c r="H10" s="2" t="s">
        <v>7</v>
      </c>
      <c r="I10" s="2" t="s">
        <v>19</v>
      </c>
    </row>
    <row r="11" spans="2:9" ht="16.5" thickBot="1" x14ac:dyDescent="0.3">
      <c r="B11" s="10" t="s">
        <v>34</v>
      </c>
      <c r="C11" s="1">
        <v>2.1999999999999999E-2</v>
      </c>
      <c r="D11" s="1">
        <v>30</v>
      </c>
      <c r="E11" s="1">
        <f t="shared" si="3"/>
        <v>6.5999999999999991E-3</v>
      </c>
      <c r="F11" s="1">
        <f t="shared" si="4"/>
        <v>9.0640000000000009E-3</v>
      </c>
      <c r="G11" s="1">
        <f t="shared" si="5"/>
        <v>3.4935999999999995E-2</v>
      </c>
      <c r="H11" s="2" t="s">
        <v>7</v>
      </c>
      <c r="I11" s="2" t="s">
        <v>19</v>
      </c>
    </row>
    <row r="12" spans="2:9" ht="16.5" thickBot="1" x14ac:dyDescent="0.3">
      <c r="B12" s="10" t="s">
        <v>35</v>
      </c>
      <c r="C12" s="1">
        <v>6.4399999999999999E-2</v>
      </c>
      <c r="D12" s="1">
        <v>30</v>
      </c>
      <c r="E12" s="1">
        <f t="shared" si="3"/>
        <v>1.932E-2</v>
      </c>
      <c r="F12" s="1">
        <f t="shared" si="4"/>
        <v>2.6532800000000002E-2</v>
      </c>
      <c r="G12" s="1">
        <f t="shared" si="5"/>
        <v>0.1022672</v>
      </c>
      <c r="H12" s="2" t="s">
        <v>7</v>
      </c>
      <c r="I12" s="2" t="s">
        <v>19</v>
      </c>
    </row>
    <row r="13" spans="2:9" ht="16.5" thickBot="1" x14ac:dyDescent="0.3">
      <c r="B13" s="10" t="s">
        <v>36</v>
      </c>
      <c r="C13" s="1">
        <v>1.9009999999999999E-2</v>
      </c>
      <c r="D13" s="1">
        <v>30</v>
      </c>
      <c r="E13" s="1">
        <f t="shared" si="3"/>
        <v>5.7030000000000006E-3</v>
      </c>
      <c r="F13" s="1">
        <f t="shared" si="4"/>
        <v>7.832119999999998E-3</v>
      </c>
      <c r="G13" s="1">
        <f t="shared" si="5"/>
        <v>3.018788E-2</v>
      </c>
      <c r="H13" s="2" t="s">
        <v>7</v>
      </c>
      <c r="I13" s="2" t="s">
        <v>19</v>
      </c>
    </row>
    <row r="14" spans="2:9" ht="16.5" thickBot="1" x14ac:dyDescent="0.3">
      <c r="B14" s="10" t="s">
        <v>37</v>
      </c>
      <c r="C14" s="1">
        <f>0.84-(C15+C9+C10+C11+C12+C13)</f>
        <v>0.36273999999999995</v>
      </c>
      <c r="D14" s="1">
        <v>30</v>
      </c>
      <c r="E14" s="1">
        <f t="shared" si="3"/>
        <v>0.10882199999999999</v>
      </c>
      <c r="F14" s="1">
        <f t="shared" si="4"/>
        <v>0.14944887999999998</v>
      </c>
      <c r="G14" s="1">
        <f t="shared" si="5"/>
        <v>0.5760311199999999</v>
      </c>
      <c r="H14" s="2" t="s">
        <v>7</v>
      </c>
      <c r="I14" s="2" t="s">
        <v>19</v>
      </c>
    </row>
    <row r="15" spans="2:9" ht="16.5" thickBot="1" x14ac:dyDescent="0.3">
      <c r="B15" s="10" t="s">
        <v>38</v>
      </c>
      <c r="C15" s="1">
        <v>4.6850000000000003E-2</v>
      </c>
      <c r="D15" s="1">
        <v>30</v>
      </c>
      <c r="E15" s="1">
        <f t="shared" si="3"/>
        <v>1.4055E-2</v>
      </c>
      <c r="F15" s="1">
        <f t="shared" si="4"/>
        <v>1.9302200000000002E-2</v>
      </c>
      <c r="G15" s="1">
        <f t="shared" si="5"/>
        <v>7.43978E-2</v>
      </c>
      <c r="H15" s="2" t="s">
        <v>7</v>
      </c>
      <c r="I15" s="2" t="s">
        <v>19</v>
      </c>
    </row>
    <row r="16" spans="2:9" ht="16.5" thickBot="1" x14ac:dyDescent="0.3">
      <c r="B16" s="13" t="s">
        <v>22</v>
      </c>
      <c r="C16" s="7"/>
      <c r="D16" s="7"/>
      <c r="E16" s="1"/>
      <c r="F16" s="1"/>
      <c r="G16" s="1"/>
      <c r="H16" s="8"/>
      <c r="I16" s="8"/>
    </row>
    <row r="17" spans="2:9" ht="16.5" thickBot="1" x14ac:dyDescent="0.3">
      <c r="B17" s="10" t="s">
        <v>27</v>
      </c>
      <c r="C17" s="1">
        <v>630</v>
      </c>
      <c r="D17" s="1">
        <v>30</v>
      </c>
      <c r="E17" s="1">
        <f>(D17*C17)/100</f>
        <v>189</v>
      </c>
      <c r="F17" s="1">
        <f>C17-(E17*1.96)</f>
        <v>259.56</v>
      </c>
      <c r="G17" s="1">
        <f>C17+(E17*1.96)</f>
        <v>1000.44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0.46</v>
      </c>
      <c r="D18" s="1">
        <v>30</v>
      </c>
      <c r="E18" s="1">
        <f>(D18*C18)/100</f>
        <v>0.13800000000000001</v>
      </c>
      <c r="F18" s="1">
        <f>C18-(E18*1.96)</f>
        <v>0.18952000000000002</v>
      </c>
      <c r="G18" s="1">
        <f>C18+(E18*1.96)</f>
        <v>0.73048000000000002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16">
        <v>0.12</v>
      </c>
      <c r="D19" s="16">
        <v>30</v>
      </c>
      <c r="E19" s="16">
        <f>(D19*C19)/100</f>
        <v>3.5999999999999997E-2</v>
      </c>
      <c r="F19" s="16">
        <f>C19-(E19*1.96)</f>
        <v>4.9439999999999998E-2</v>
      </c>
      <c r="G19" s="16">
        <f>C19+(E19*1.96)</f>
        <v>0.19056000000000001</v>
      </c>
      <c r="H19" s="17" t="s">
        <v>7</v>
      </c>
      <c r="I19" s="17" t="s">
        <v>19</v>
      </c>
    </row>
    <row r="20" spans="2:9" ht="16.5" thickBot="1" x14ac:dyDescent="0.3">
      <c r="B20" s="15" t="s">
        <v>39</v>
      </c>
      <c r="C20" s="18"/>
      <c r="D20" s="19"/>
      <c r="E20" s="19"/>
      <c r="F20" s="19"/>
      <c r="G20" s="19"/>
      <c r="H20" s="19"/>
      <c r="I20" s="20"/>
    </row>
    <row r="21" spans="2:9" ht="16.5" thickBot="1" x14ac:dyDescent="0.3">
      <c r="B21" s="10" t="s">
        <v>40</v>
      </c>
      <c r="C21" s="1">
        <v>0.19844999999999999</v>
      </c>
      <c r="D21" s="1">
        <v>30</v>
      </c>
      <c r="E21" s="1">
        <f>(D21*C21)/100</f>
        <v>5.9534999999999998E-2</v>
      </c>
      <c r="F21" s="1">
        <f>C21-(E21*1.96)</f>
        <v>8.1761399999999998E-2</v>
      </c>
      <c r="G21" s="1">
        <f>C21+(E21*1.96)</f>
        <v>0.31513859999999999</v>
      </c>
      <c r="H21" s="2" t="s">
        <v>7</v>
      </c>
      <c r="I21" s="2" t="s">
        <v>19</v>
      </c>
    </row>
    <row r="22" spans="2:9" ht="16.5" thickBot="1" x14ac:dyDescent="0.3">
      <c r="B22" s="10" t="s">
        <v>41</v>
      </c>
      <c r="C22" s="1">
        <v>6.9000000000000006E-2</v>
      </c>
      <c r="D22" s="1">
        <v>30</v>
      </c>
      <c r="E22" s="1">
        <f>(D22*C22)/100</f>
        <v>2.0700000000000003E-2</v>
      </c>
      <c r="F22" s="1">
        <f>C22-(E22*1.96)</f>
        <v>2.8428000000000002E-2</v>
      </c>
      <c r="G22" s="1">
        <f>C22+(E22*1.96)</f>
        <v>0.109572</v>
      </c>
      <c r="H22" s="2" t="s">
        <v>7</v>
      </c>
      <c r="I22" s="2" t="s">
        <v>19</v>
      </c>
    </row>
    <row r="23" spans="2:9" ht="16.5" thickBot="1" x14ac:dyDescent="0.3">
      <c r="B23" s="10" t="s">
        <v>42</v>
      </c>
      <c r="C23" s="1">
        <v>0.25800000000000001</v>
      </c>
      <c r="D23" s="1">
        <v>30</v>
      </c>
      <c r="E23" s="1">
        <f>(D23*C23)/100</f>
        <v>7.7399999999999997E-2</v>
      </c>
      <c r="F23" s="1">
        <f>C23-(E23*1.96)</f>
        <v>0.10629600000000003</v>
      </c>
      <c r="G23" s="1">
        <f>C23+(E23*1.96)</f>
        <v>0.40970399999999996</v>
      </c>
      <c r="H23" s="2" t="s">
        <v>7</v>
      </c>
      <c r="I23" s="2" t="s">
        <v>19</v>
      </c>
    </row>
    <row r="24" spans="2:9" ht="16.5" thickBot="1" x14ac:dyDescent="0.3">
      <c r="B24" s="10" t="s">
        <v>43</v>
      </c>
      <c r="C24" s="1">
        <f>1-(C25+C23+C22+C21)</f>
        <v>0.23455000000000004</v>
      </c>
      <c r="D24" s="1">
        <v>30</v>
      </c>
      <c r="E24" s="1">
        <f>(D24*C24)/100</f>
        <v>7.0365000000000011E-2</v>
      </c>
      <c r="F24" s="1">
        <f>C24-(E24*1.96)</f>
        <v>9.6634600000000015E-2</v>
      </c>
      <c r="G24" s="1">
        <f>C24+(E24*1.96)</f>
        <v>0.37246540000000006</v>
      </c>
      <c r="H24" s="2" t="s">
        <v>7</v>
      </c>
      <c r="I24" s="2" t="s">
        <v>19</v>
      </c>
    </row>
    <row r="25" spans="2:9" ht="16.5" thickBot="1" x14ac:dyDescent="0.3">
      <c r="B25" s="10" t="s">
        <v>44</v>
      </c>
      <c r="C25" s="1">
        <v>0.24</v>
      </c>
      <c r="D25" s="1">
        <v>30</v>
      </c>
      <c r="E25" s="1">
        <f>(D25*C25)/100</f>
        <v>7.1999999999999995E-2</v>
      </c>
      <c r="F25" s="1">
        <f>C25-(E25*1.96)</f>
        <v>9.8879999999999996E-2</v>
      </c>
      <c r="G25" s="1">
        <f>C25+(E25*1.96)</f>
        <v>0.38112000000000001</v>
      </c>
      <c r="H25" s="2" t="s">
        <v>7</v>
      </c>
      <c r="I25" s="2" t="s">
        <v>19</v>
      </c>
    </row>
    <row r="26" spans="2:9" ht="16.5" thickBot="1" x14ac:dyDescent="0.3">
      <c r="B26" s="13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45</v>
      </c>
      <c r="C27" s="1">
        <v>0.44</v>
      </c>
      <c r="D27" s="1">
        <v>30</v>
      </c>
      <c r="E27" s="1">
        <f t="shared" ref="E27" si="6">(D27*C27)/100</f>
        <v>0.13200000000000001</v>
      </c>
      <c r="F27" s="1">
        <f t="shared" ref="F27" si="7">C27-(E27*1.96)</f>
        <v>0.18128</v>
      </c>
      <c r="G27" s="1">
        <f t="shared" ref="G27" si="8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4" t="s">
        <v>46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4" t="s">
        <v>47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4" t="s">
        <v>48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4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3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4" t="s">
        <v>49</v>
      </c>
      <c r="C33" s="7">
        <v>0.1</v>
      </c>
      <c r="D33" s="1">
        <v>30</v>
      </c>
      <c r="E33" s="1">
        <f t="shared" ref="E33" si="9">(D33*C33)/100</f>
        <v>0.03</v>
      </c>
      <c r="F33" s="1">
        <f t="shared" ref="F33" si="10">C33-(E33*1.96)</f>
        <v>4.1200000000000007E-2</v>
      </c>
      <c r="G33" s="1">
        <f t="shared" ref="G33" si="11">C33+(E33*1.96)</f>
        <v>0.1588</v>
      </c>
      <c r="H33" s="2" t="s">
        <v>6</v>
      </c>
      <c r="I33" s="2" t="s">
        <v>19</v>
      </c>
    </row>
    <row r="34" spans="2:9" ht="16.5" thickBot="1" x14ac:dyDescent="0.3">
      <c r="B34" s="13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4" t="s">
        <v>28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4" t="s">
        <v>50</v>
      </c>
      <c r="C36" s="7">
        <v>9.5000000000000001E-2</v>
      </c>
      <c r="D36" s="1">
        <v>30</v>
      </c>
      <c r="E36" s="1">
        <f t="shared" ref="E36" si="12">(D36*C36)/100</f>
        <v>2.8500000000000001E-2</v>
      </c>
      <c r="F36" s="1">
        <f t="shared" ref="F36" si="13">C36-(E36*1.96)</f>
        <v>3.9140000000000001E-2</v>
      </c>
      <c r="G36" s="1">
        <f t="shared" ref="G36" si="14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4" t="s">
        <v>51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3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4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4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3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52</v>
      </c>
      <c r="C42" s="1">
        <v>579.70000000000005</v>
      </c>
      <c r="D42" s="1">
        <v>50</v>
      </c>
      <c r="E42" s="1">
        <f>D42*C42/100</f>
        <v>289.85000000000002</v>
      </c>
      <c r="F42" s="1">
        <f t="shared" ref="F42" si="15">C42-(E42*1.96)</f>
        <v>11.594000000000051</v>
      </c>
      <c r="G42" s="1">
        <f t="shared" ref="G42" si="16">C42+(E42*1.96)</f>
        <v>1147.806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3"/>
  <sheetViews>
    <sheetView topLeftCell="A10" workbookViewId="0">
      <selection activeCell="C20" sqref="C20:I20"/>
    </sheetView>
  </sheetViews>
  <sheetFormatPr defaultRowHeight="15.75" x14ac:dyDescent="0.25"/>
  <cols>
    <col min="2" max="2" width="49.75" customWidth="1"/>
    <col min="6" max="6" width="12.375" customWidth="1"/>
    <col min="7" max="7" width="12.125" customWidth="1"/>
    <col min="8" max="8" width="11.25" customWidth="1"/>
    <col min="9" max="9" width="21.25" customWidth="1"/>
  </cols>
  <sheetData>
    <row r="1" spans="2:9" ht="16.5" thickBot="1" x14ac:dyDescent="0.3"/>
    <row r="2" spans="2:9" ht="16.5" thickBot="1" x14ac:dyDescent="0.3">
      <c r="B2" s="12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30</v>
      </c>
      <c r="C3" s="1">
        <v>50.56</v>
      </c>
      <c r="D3" s="1">
        <v>30</v>
      </c>
      <c r="E3" s="1">
        <f t="shared" ref="E3:E7" si="0">(D3*C3)/100</f>
        <v>15.168000000000001</v>
      </c>
      <c r="F3" s="1">
        <f t="shared" ref="F3:F7" si="1">C3-(E3*1.96)</f>
        <v>20.830719999999999</v>
      </c>
      <c r="G3" s="1">
        <f t="shared" ref="G3:G7" si="2">C3+(E3*1.96)</f>
        <v>80.289280000000005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0.40670000000000001</v>
      </c>
      <c r="D4" s="1">
        <v>30</v>
      </c>
      <c r="E4" s="1">
        <f t="shared" si="0"/>
        <v>0.12201000000000001</v>
      </c>
      <c r="F4" s="1">
        <f t="shared" si="1"/>
        <v>0.1675604</v>
      </c>
      <c r="G4" s="1">
        <f t="shared" si="2"/>
        <v>0.64583959999999996</v>
      </c>
      <c r="H4" s="2" t="s">
        <v>6</v>
      </c>
      <c r="I4" s="2" t="s">
        <v>19</v>
      </c>
    </row>
    <row r="5" spans="2:9" ht="16.5" thickBot="1" x14ac:dyDescent="0.3">
      <c r="B5" s="10" t="s">
        <v>31</v>
      </c>
      <c r="C5" s="1">
        <v>316.82</v>
      </c>
      <c r="D5" s="1">
        <v>30</v>
      </c>
      <c r="E5" s="1">
        <f t="shared" si="0"/>
        <v>95.046000000000006</v>
      </c>
      <c r="F5" s="1">
        <f t="shared" si="1"/>
        <v>130.52983999999998</v>
      </c>
      <c r="G5" s="1">
        <f t="shared" si="2"/>
        <v>503.11016000000001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1.712</v>
      </c>
      <c r="D6" s="1">
        <v>30</v>
      </c>
      <c r="E6" s="1">
        <f t="shared" si="0"/>
        <v>0.51359999999999995</v>
      </c>
      <c r="F6" s="1">
        <f t="shared" si="1"/>
        <v>0.70534400000000019</v>
      </c>
      <c r="G6" s="1">
        <f t="shared" si="2"/>
        <v>2.7186559999999997</v>
      </c>
      <c r="H6" s="2" t="s">
        <v>6</v>
      </c>
      <c r="I6" s="2" t="s">
        <v>19</v>
      </c>
    </row>
    <row r="7" spans="2:9" ht="16.5" thickBot="1" x14ac:dyDescent="0.3">
      <c r="B7" s="10" t="s">
        <v>29</v>
      </c>
      <c r="C7" s="1">
        <v>1.51</v>
      </c>
      <c r="D7" s="1">
        <v>31</v>
      </c>
      <c r="E7" s="1">
        <f t="shared" si="0"/>
        <v>0.46810000000000002</v>
      </c>
      <c r="F7" s="1">
        <f t="shared" si="1"/>
        <v>0.59252399999999994</v>
      </c>
      <c r="G7" s="1">
        <f t="shared" si="2"/>
        <v>2.427476</v>
      </c>
      <c r="H7" s="2" t="s">
        <v>6</v>
      </c>
      <c r="I7" s="2" t="s">
        <v>19</v>
      </c>
    </row>
    <row r="8" spans="2:9" ht="16.5" thickBot="1" x14ac:dyDescent="0.3">
      <c r="B8" s="13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32</v>
      </c>
      <c r="C9" s="1">
        <v>2.7E-2</v>
      </c>
      <c r="D9" s="1">
        <v>30</v>
      </c>
      <c r="E9" s="1">
        <f t="shared" ref="E9:E25" si="3">(D9*C9)/100</f>
        <v>8.0999999999999996E-3</v>
      </c>
      <c r="F9" s="1">
        <f t="shared" ref="F9:F25" si="4">C9-(E9*1.96)</f>
        <v>1.1124000000000002E-2</v>
      </c>
      <c r="G9" s="1">
        <f t="shared" ref="G9:G25" si="5">C9+(E9*1.96)</f>
        <v>4.2875999999999997E-2</v>
      </c>
      <c r="H9" s="2" t="s">
        <v>7</v>
      </c>
      <c r="I9" s="2" t="s">
        <v>19</v>
      </c>
    </row>
    <row r="10" spans="2:9" ht="16.5" thickBot="1" x14ac:dyDescent="0.3">
      <c r="B10" s="10" t="s">
        <v>33</v>
      </c>
      <c r="C10" s="1">
        <v>0.30399999999999999</v>
      </c>
      <c r="D10" s="1">
        <v>30</v>
      </c>
      <c r="E10" s="1">
        <f t="shared" si="3"/>
        <v>9.1199999999999989E-2</v>
      </c>
      <c r="F10" s="1">
        <f t="shared" si="4"/>
        <v>0.12524800000000003</v>
      </c>
      <c r="G10" s="1">
        <f t="shared" si="5"/>
        <v>0.48275199999999996</v>
      </c>
      <c r="H10" s="2" t="s">
        <v>7</v>
      </c>
      <c r="I10" s="2" t="s">
        <v>19</v>
      </c>
    </row>
    <row r="11" spans="2:9" ht="16.5" thickBot="1" x14ac:dyDescent="0.3">
      <c r="B11" s="10" t="s">
        <v>34</v>
      </c>
      <c r="C11" s="1">
        <v>2.1000000000000001E-2</v>
      </c>
      <c r="D11" s="1">
        <v>30</v>
      </c>
      <c r="E11" s="1">
        <f t="shared" si="3"/>
        <v>6.3E-3</v>
      </c>
      <c r="F11" s="1">
        <f t="shared" si="4"/>
        <v>8.6520000000000017E-3</v>
      </c>
      <c r="G11" s="1">
        <f t="shared" si="5"/>
        <v>3.3348000000000003E-2</v>
      </c>
      <c r="H11" s="2" t="s">
        <v>7</v>
      </c>
      <c r="I11" s="2" t="s">
        <v>19</v>
      </c>
    </row>
    <row r="12" spans="2:9" ht="16.5" thickBot="1" x14ac:dyDescent="0.3">
      <c r="B12" s="10" t="s">
        <v>35</v>
      </c>
      <c r="C12" s="1">
        <v>6.2899999999999998E-2</v>
      </c>
      <c r="D12" s="1">
        <v>30</v>
      </c>
      <c r="E12" s="1">
        <f t="shared" si="3"/>
        <v>1.8870000000000001E-2</v>
      </c>
      <c r="F12" s="1">
        <f t="shared" si="4"/>
        <v>2.5914799999999995E-2</v>
      </c>
      <c r="G12" s="1">
        <f t="shared" si="5"/>
        <v>9.9885200000000007E-2</v>
      </c>
      <c r="H12" s="2" t="s">
        <v>7</v>
      </c>
      <c r="I12" s="2" t="s">
        <v>19</v>
      </c>
    </row>
    <row r="13" spans="2:9" ht="16.5" thickBot="1" x14ac:dyDescent="0.3">
      <c r="B13" s="10" t="s">
        <v>36</v>
      </c>
      <c r="C13" s="1">
        <v>1.8800000000000001E-2</v>
      </c>
      <c r="D13" s="1">
        <v>30</v>
      </c>
      <c r="E13" s="1">
        <f t="shared" si="3"/>
        <v>5.6400000000000009E-3</v>
      </c>
      <c r="F13" s="1">
        <f t="shared" si="4"/>
        <v>7.7455999999999983E-3</v>
      </c>
      <c r="G13" s="1">
        <f t="shared" si="5"/>
        <v>2.9854400000000003E-2</v>
      </c>
      <c r="H13" s="2" t="s">
        <v>7</v>
      </c>
      <c r="I13" s="2" t="s">
        <v>19</v>
      </c>
    </row>
    <row r="14" spans="2:9" ht="16.5" thickBot="1" x14ac:dyDescent="0.3">
      <c r="B14" s="10" t="s">
        <v>37</v>
      </c>
      <c r="C14" s="1">
        <f>0.84-(C15+C13+C12+C11+C10+C9)</f>
        <v>0.35996999999999996</v>
      </c>
      <c r="D14" s="1">
        <v>30</v>
      </c>
      <c r="E14" s="1">
        <f t="shared" si="3"/>
        <v>0.10799099999999999</v>
      </c>
      <c r="F14" s="1">
        <f t="shared" si="4"/>
        <v>0.14830763999999999</v>
      </c>
      <c r="G14" s="1">
        <f t="shared" si="5"/>
        <v>0.57163235999999995</v>
      </c>
      <c r="H14" s="2" t="s">
        <v>7</v>
      </c>
      <c r="I14" s="2" t="s">
        <v>19</v>
      </c>
    </row>
    <row r="15" spans="2:9" ht="16.5" thickBot="1" x14ac:dyDescent="0.3">
      <c r="B15" s="10" t="s">
        <v>38</v>
      </c>
      <c r="C15" s="1">
        <v>4.6330000000000003E-2</v>
      </c>
      <c r="D15" s="1">
        <v>30</v>
      </c>
      <c r="E15" s="1">
        <f t="shared" si="3"/>
        <v>1.3899000000000002E-2</v>
      </c>
      <c r="F15" s="1">
        <f t="shared" si="4"/>
        <v>1.9087960000000001E-2</v>
      </c>
      <c r="G15" s="1">
        <f t="shared" si="5"/>
        <v>7.3572040000000005E-2</v>
      </c>
      <c r="H15" s="2" t="s">
        <v>7</v>
      </c>
      <c r="I15" s="2" t="s">
        <v>19</v>
      </c>
    </row>
    <row r="16" spans="2:9" ht="16.5" thickBot="1" x14ac:dyDescent="0.3">
      <c r="B16" s="13" t="s">
        <v>22</v>
      </c>
      <c r="C16" s="7"/>
      <c r="D16" s="7"/>
      <c r="E16" s="1"/>
      <c r="F16" s="1"/>
      <c r="G16" s="1"/>
      <c r="H16" s="8"/>
      <c r="I16" s="8"/>
    </row>
    <row r="17" spans="2:9" ht="16.5" thickBot="1" x14ac:dyDescent="0.3">
      <c r="B17" s="10" t="s">
        <v>27</v>
      </c>
      <c r="C17" s="1">
        <v>630</v>
      </c>
      <c r="D17" s="1">
        <v>30</v>
      </c>
      <c r="E17" s="1">
        <f>(D17*C17)/100</f>
        <v>189</v>
      </c>
      <c r="F17" s="1">
        <f>C17-(E17*1.96)</f>
        <v>259.56</v>
      </c>
      <c r="G17" s="1">
        <f>C17+(E17*1.96)</f>
        <v>1000.44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0.46</v>
      </c>
      <c r="D18" s="1">
        <v>30</v>
      </c>
      <c r="E18" s="1">
        <f>(D18*C18)/100</f>
        <v>0.13800000000000001</v>
      </c>
      <c r="F18" s="1">
        <f>C18-(E18*1.96)</f>
        <v>0.18952000000000002</v>
      </c>
      <c r="G18" s="1">
        <f>C18+(E18*1.96)</f>
        <v>0.73048000000000002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16">
        <v>0.12</v>
      </c>
      <c r="D19" s="16">
        <v>30</v>
      </c>
      <c r="E19" s="16">
        <f>(D19*C19)/100</f>
        <v>3.5999999999999997E-2</v>
      </c>
      <c r="F19" s="16">
        <f>C19-(E19*1.96)</f>
        <v>4.9439999999999998E-2</v>
      </c>
      <c r="G19" s="16">
        <f>C19+(E19*1.96)</f>
        <v>0.19056000000000001</v>
      </c>
      <c r="H19" s="17" t="s">
        <v>7</v>
      </c>
      <c r="I19" s="17" t="s">
        <v>19</v>
      </c>
    </row>
    <row r="20" spans="2:9" ht="16.5" thickBot="1" x14ac:dyDescent="0.3">
      <c r="B20" s="15" t="s">
        <v>39</v>
      </c>
      <c r="C20" s="18"/>
      <c r="D20" s="19"/>
      <c r="E20" s="19"/>
      <c r="F20" s="19"/>
      <c r="G20" s="19"/>
      <c r="H20" s="19"/>
      <c r="I20" s="20"/>
    </row>
    <row r="21" spans="2:9" ht="16.5" thickBot="1" x14ac:dyDescent="0.3">
      <c r="B21" s="10" t="s">
        <v>40</v>
      </c>
      <c r="C21" s="1">
        <v>0.1885</v>
      </c>
      <c r="D21" s="1">
        <v>30</v>
      </c>
      <c r="E21" s="1">
        <f>(D21*C21)/100</f>
        <v>5.6550000000000003E-2</v>
      </c>
      <c r="F21" s="1">
        <f>C21-(E21*1.96)</f>
        <v>7.7661999999999995E-2</v>
      </c>
      <c r="G21" s="1">
        <f>C21+(E21*1.96)</f>
        <v>0.29933799999999999</v>
      </c>
      <c r="H21" s="2" t="s">
        <v>7</v>
      </c>
      <c r="I21" s="2" t="s">
        <v>19</v>
      </c>
    </row>
    <row r="22" spans="2:9" ht="16.5" thickBot="1" x14ac:dyDescent="0.3">
      <c r="B22" s="10" t="s">
        <v>41</v>
      </c>
      <c r="C22" s="1">
        <v>7.0999999999999994E-2</v>
      </c>
      <c r="D22" s="1">
        <v>30</v>
      </c>
      <c r="E22" s="1">
        <f>(D22*C22)/100</f>
        <v>2.1299999999999999E-2</v>
      </c>
      <c r="F22" s="1">
        <f>C22-(E22*1.96)</f>
        <v>2.9251999999999993E-2</v>
      </c>
      <c r="G22" s="1">
        <f>C22+(E22*1.96)</f>
        <v>0.11274799999999999</v>
      </c>
      <c r="H22" s="2" t="s">
        <v>7</v>
      </c>
      <c r="I22" s="2" t="s">
        <v>19</v>
      </c>
    </row>
    <row r="23" spans="2:9" ht="16.5" thickBot="1" x14ac:dyDescent="0.3">
      <c r="B23" s="10" t="s">
        <v>42</v>
      </c>
      <c r="C23" s="1">
        <v>0.255</v>
      </c>
      <c r="D23" s="1">
        <v>30</v>
      </c>
      <c r="E23" s="1">
        <f>(D23*C23)/100</f>
        <v>7.6499999999999999E-2</v>
      </c>
      <c r="F23" s="1">
        <f>C23-(E23*1.96)</f>
        <v>0.10506000000000001</v>
      </c>
      <c r="G23" s="1">
        <f>C23+(E23*1.96)</f>
        <v>0.40493999999999997</v>
      </c>
      <c r="H23" s="2" t="s">
        <v>7</v>
      </c>
      <c r="I23" s="2" t="s">
        <v>19</v>
      </c>
    </row>
    <row r="24" spans="2:9" ht="16.5" thickBot="1" x14ac:dyDescent="0.3">
      <c r="B24" s="10" t="s">
        <v>43</v>
      </c>
      <c r="C24" s="1">
        <f>1-(C25+C23+C22+C21)</f>
        <v>0.24850000000000005</v>
      </c>
      <c r="D24" s="1">
        <v>30</v>
      </c>
      <c r="E24" s="1">
        <f>(D24*C24)/100</f>
        <v>7.4550000000000019E-2</v>
      </c>
      <c r="F24" s="1">
        <f>C24-(E24*1.96)</f>
        <v>0.10238200000000003</v>
      </c>
      <c r="G24" s="1">
        <f>C24+(E24*1.96)</f>
        <v>0.39461800000000008</v>
      </c>
      <c r="H24" s="2" t="s">
        <v>7</v>
      </c>
      <c r="I24" s="2" t="s">
        <v>19</v>
      </c>
    </row>
    <row r="25" spans="2:9" ht="16.5" thickBot="1" x14ac:dyDescent="0.3">
      <c r="B25" s="10" t="s">
        <v>44</v>
      </c>
      <c r="C25" s="1">
        <v>0.23699999999999999</v>
      </c>
      <c r="D25" s="1">
        <v>30</v>
      </c>
      <c r="E25" s="1">
        <f>(D25*C25)/100</f>
        <v>7.1099999999999997E-2</v>
      </c>
      <c r="F25" s="1">
        <f>C25-(E25*1.96)</f>
        <v>9.7644000000000009E-2</v>
      </c>
      <c r="G25" s="1">
        <f>C25+(E25*1.96)</f>
        <v>0.37635599999999997</v>
      </c>
      <c r="H25" s="2" t="s">
        <v>7</v>
      </c>
      <c r="I25" s="2" t="s">
        <v>19</v>
      </c>
    </row>
    <row r="26" spans="2:9" ht="16.5" thickBot="1" x14ac:dyDescent="0.3">
      <c r="B26" s="13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45</v>
      </c>
      <c r="C27" s="1">
        <v>0.44</v>
      </c>
      <c r="D27" s="1">
        <v>30</v>
      </c>
      <c r="E27" s="1">
        <f t="shared" ref="E27" si="6">(D27*C27)/100</f>
        <v>0.13200000000000001</v>
      </c>
      <c r="F27" s="1">
        <f t="shared" ref="F27" si="7">C27-(E27*1.96)</f>
        <v>0.18128</v>
      </c>
      <c r="G27" s="1">
        <f t="shared" ref="G27" si="8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4" t="s">
        <v>46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4" t="s">
        <v>47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4" t="s">
        <v>48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4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3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4" t="s">
        <v>49</v>
      </c>
      <c r="C33" s="7">
        <v>0.1</v>
      </c>
      <c r="D33" s="1">
        <v>30</v>
      </c>
      <c r="E33" s="1">
        <f t="shared" ref="E33" si="9">(D33*C33)/100</f>
        <v>0.03</v>
      </c>
      <c r="F33" s="1">
        <f t="shared" ref="F33" si="10">C33-(E33*1.96)</f>
        <v>4.1200000000000007E-2</v>
      </c>
      <c r="G33" s="1">
        <f t="shared" ref="G33" si="11">C33+(E33*1.96)</f>
        <v>0.1588</v>
      </c>
      <c r="H33" s="2" t="s">
        <v>6</v>
      </c>
      <c r="I33" s="2" t="s">
        <v>19</v>
      </c>
    </row>
    <row r="34" spans="2:9" ht="16.5" thickBot="1" x14ac:dyDescent="0.3">
      <c r="B34" s="13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4" t="s">
        <v>28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4" t="s">
        <v>50</v>
      </c>
      <c r="C36" s="7">
        <v>9.5000000000000001E-2</v>
      </c>
      <c r="D36" s="1">
        <v>30</v>
      </c>
      <c r="E36" s="1">
        <f t="shared" ref="E36" si="12">(D36*C36)/100</f>
        <v>2.8500000000000001E-2</v>
      </c>
      <c r="F36" s="1">
        <f t="shared" ref="F36" si="13">C36-(E36*1.96)</f>
        <v>3.9140000000000001E-2</v>
      </c>
      <c r="G36" s="1">
        <f t="shared" ref="G36" si="14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4" t="s">
        <v>51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3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4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4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3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52</v>
      </c>
      <c r="C42" s="1">
        <v>590.22</v>
      </c>
      <c r="D42" s="1">
        <v>50</v>
      </c>
      <c r="E42" s="1">
        <f t="shared" ref="E42" si="15">(D42*C42)/100</f>
        <v>295.11</v>
      </c>
      <c r="F42" s="1">
        <f t="shared" ref="F42" si="16">C42-(E42*1.96)</f>
        <v>11.804399999999987</v>
      </c>
      <c r="G42" s="1">
        <f t="shared" ref="G42" si="17">C42+(E42*1.96)</f>
        <v>1168.6356000000001</v>
      </c>
      <c r="H42" s="2" t="s">
        <v>6</v>
      </c>
      <c r="I42" s="2" t="s">
        <v>18</v>
      </c>
    </row>
    <row r="43" spans="2:9" x14ac:dyDescent="0.25">
      <c r="C43" s="1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0" workbookViewId="0">
      <selection activeCell="J40" sqref="J40"/>
    </sheetView>
  </sheetViews>
  <sheetFormatPr defaultRowHeight="15.75" x14ac:dyDescent="0.25"/>
  <cols>
    <col min="2" max="2" width="44.875" customWidth="1"/>
    <col min="6" max="6" width="12" customWidth="1"/>
    <col min="7" max="7" width="12.375" customWidth="1"/>
    <col min="8" max="8" width="13" customWidth="1"/>
    <col min="9" max="9" width="16.625" customWidth="1"/>
  </cols>
  <sheetData>
    <row r="1" spans="2:9" ht="16.5" thickBot="1" x14ac:dyDescent="0.3"/>
    <row r="2" spans="2:9" ht="16.5" thickBot="1" x14ac:dyDescent="0.3">
      <c r="B2" s="12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30</v>
      </c>
      <c r="C3" s="1">
        <v>63.886600000000001</v>
      </c>
      <c r="D3" s="1">
        <v>30</v>
      </c>
      <c r="E3" s="1">
        <f t="shared" ref="E3:E7" si="0">(D3*C3)/100</f>
        <v>19.165980000000001</v>
      </c>
      <c r="F3" s="1">
        <f t="shared" ref="F3:F7" si="1">C3-(E3*1.96)</f>
        <v>26.321279199999999</v>
      </c>
      <c r="G3" s="1">
        <f t="shared" ref="G3:G7" si="2">C3+(E3*1.96)</f>
        <v>101.45192080000001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0.42799999999999999</v>
      </c>
      <c r="D4" s="1">
        <v>30</v>
      </c>
      <c r="E4" s="1">
        <f t="shared" si="0"/>
        <v>0.12839999999999999</v>
      </c>
      <c r="F4" s="1">
        <f t="shared" si="1"/>
        <v>0.17633600000000005</v>
      </c>
      <c r="G4" s="1">
        <f t="shared" si="2"/>
        <v>0.67966399999999993</v>
      </c>
      <c r="H4" s="2" t="s">
        <v>6</v>
      </c>
      <c r="I4" s="2" t="s">
        <v>19</v>
      </c>
    </row>
    <row r="5" spans="2:9" ht="16.5" thickBot="1" x14ac:dyDescent="0.3">
      <c r="B5" s="10" t="s">
        <v>31</v>
      </c>
      <c r="C5" s="1">
        <v>359.37700000000001</v>
      </c>
      <c r="D5" s="1">
        <v>30</v>
      </c>
      <c r="E5" s="1">
        <f t="shared" si="0"/>
        <v>107.81309999999999</v>
      </c>
      <c r="F5" s="1">
        <f t="shared" si="1"/>
        <v>148.06332400000002</v>
      </c>
      <c r="G5" s="1">
        <f t="shared" si="2"/>
        <v>570.69067599999994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1.2769999999999999</v>
      </c>
      <c r="D6" s="1">
        <v>30</v>
      </c>
      <c r="E6" s="1">
        <f t="shared" si="0"/>
        <v>0.38309999999999994</v>
      </c>
      <c r="F6" s="1">
        <f t="shared" si="1"/>
        <v>0.52612400000000004</v>
      </c>
      <c r="G6" s="1">
        <f t="shared" si="2"/>
        <v>2.027876</v>
      </c>
      <c r="H6" s="2" t="s">
        <v>6</v>
      </c>
      <c r="I6" s="2" t="s">
        <v>19</v>
      </c>
    </row>
    <row r="7" spans="2:9" ht="16.5" thickBot="1" x14ac:dyDescent="0.3">
      <c r="B7" s="10" t="s">
        <v>29</v>
      </c>
      <c r="C7" s="1">
        <v>1.71</v>
      </c>
      <c r="D7" s="1">
        <v>30</v>
      </c>
      <c r="E7" s="1">
        <f t="shared" si="0"/>
        <v>0.51300000000000001</v>
      </c>
      <c r="F7" s="1">
        <f t="shared" si="1"/>
        <v>0.70452000000000004</v>
      </c>
      <c r="G7" s="1">
        <f t="shared" si="2"/>
        <v>2.7154799999999999</v>
      </c>
      <c r="H7" s="2" t="s">
        <v>6</v>
      </c>
      <c r="I7" s="2" t="s">
        <v>19</v>
      </c>
    </row>
    <row r="8" spans="2:9" ht="16.5" thickBot="1" x14ac:dyDescent="0.3">
      <c r="B8" s="13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32</v>
      </c>
      <c r="C9" s="1">
        <v>2.1999999999999999E-2</v>
      </c>
      <c r="D9" s="1">
        <v>30</v>
      </c>
      <c r="E9" s="1">
        <f t="shared" ref="E9:E25" si="3">(D9*C9)/100</f>
        <v>6.5999999999999991E-3</v>
      </c>
      <c r="F9" s="1">
        <f t="shared" ref="F9:F25" si="4">C9-(E9*1.96)</f>
        <v>9.0640000000000009E-3</v>
      </c>
      <c r="G9" s="1">
        <f t="shared" ref="G9:G25" si="5">C9+(E9*1.96)</f>
        <v>3.4935999999999995E-2</v>
      </c>
      <c r="H9" s="2" t="s">
        <v>7</v>
      </c>
      <c r="I9" s="2" t="s">
        <v>19</v>
      </c>
    </row>
    <row r="10" spans="2:9" ht="16.5" thickBot="1" x14ac:dyDescent="0.3">
      <c r="B10" s="10" t="s">
        <v>33</v>
      </c>
      <c r="C10" s="1">
        <v>0.34499999999999997</v>
      </c>
      <c r="D10" s="1">
        <v>30</v>
      </c>
      <c r="E10" s="1">
        <f t="shared" si="3"/>
        <v>0.10349999999999999</v>
      </c>
      <c r="F10" s="1">
        <f t="shared" si="4"/>
        <v>0.14213999999999999</v>
      </c>
      <c r="G10" s="1">
        <f t="shared" si="5"/>
        <v>0.54786000000000001</v>
      </c>
      <c r="H10" s="2" t="s">
        <v>7</v>
      </c>
      <c r="I10" s="2" t="s">
        <v>19</v>
      </c>
    </row>
    <row r="11" spans="2:9" ht="16.5" thickBot="1" x14ac:dyDescent="0.3">
      <c r="B11" s="10" t="s">
        <v>34</v>
      </c>
      <c r="C11" s="1">
        <v>0.02</v>
      </c>
      <c r="D11" s="1">
        <v>30</v>
      </c>
      <c r="E11" s="1">
        <f t="shared" si="3"/>
        <v>6.0000000000000001E-3</v>
      </c>
      <c r="F11" s="1">
        <f t="shared" si="4"/>
        <v>8.2400000000000008E-3</v>
      </c>
      <c r="G11" s="1">
        <f t="shared" si="5"/>
        <v>3.1759999999999997E-2</v>
      </c>
      <c r="H11" s="2" t="s">
        <v>7</v>
      </c>
      <c r="I11" s="2" t="s">
        <v>19</v>
      </c>
    </row>
    <row r="12" spans="2:9" ht="16.5" thickBot="1" x14ac:dyDescent="0.3">
      <c r="B12" s="10" t="s">
        <v>35</v>
      </c>
      <c r="C12" s="1">
        <v>5.8000000000000003E-2</v>
      </c>
      <c r="D12" s="1">
        <v>30</v>
      </c>
      <c r="E12" s="1">
        <f t="shared" si="3"/>
        <v>1.7399999999999999E-2</v>
      </c>
      <c r="F12" s="1">
        <f t="shared" si="4"/>
        <v>2.3896000000000008E-2</v>
      </c>
      <c r="G12" s="1">
        <f t="shared" si="5"/>
        <v>9.2103999999999991E-2</v>
      </c>
      <c r="H12" s="2" t="s">
        <v>7</v>
      </c>
      <c r="I12" s="2" t="s">
        <v>19</v>
      </c>
    </row>
    <row r="13" spans="2:9" ht="16.5" thickBot="1" x14ac:dyDescent="0.3">
      <c r="B13" s="10" t="s">
        <v>36</v>
      </c>
      <c r="C13" s="1">
        <v>1.7690000000000001E-2</v>
      </c>
      <c r="D13" s="1">
        <v>30</v>
      </c>
      <c r="E13" s="1">
        <f t="shared" si="3"/>
        <v>5.307000000000001E-3</v>
      </c>
      <c r="F13" s="1">
        <f t="shared" si="4"/>
        <v>7.2882799999999994E-3</v>
      </c>
      <c r="G13" s="1">
        <f t="shared" si="5"/>
        <v>2.8091720000000001E-2</v>
      </c>
      <c r="H13" s="2" t="s">
        <v>7</v>
      </c>
      <c r="I13" s="2" t="s">
        <v>19</v>
      </c>
    </row>
    <row r="14" spans="2:9" ht="16.5" thickBot="1" x14ac:dyDescent="0.3">
      <c r="B14" s="10" t="s">
        <v>37</v>
      </c>
      <c r="C14" s="1">
        <f>0.84-(C15+C9+C10+C11+C12+C13)</f>
        <v>0.33372999999999997</v>
      </c>
      <c r="D14" s="1">
        <v>30</v>
      </c>
      <c r="E14" s="1">
        <f t="shared" si="3"/>
        <v>0.10011899999999999</v>
      </c>
      <c r="F14" s="1">
        <f t="shared" si="4"/>
        <v>0.13749676</v>
      </c>
      <c r="G14" s="1">
        <f t="shared" si="5"/>
        <v>0.52996323999999995</v>
      </c>
      <c r="H14" s="2" t="s">
        <v>7</v>
      </c>
      <c r="I14" s="2" t="s">
        <v>19</v>
      </c>
    </row>
    <row r="15" spans="2:9" ht="16.5" thickBot="1" x14ac:dyDescent="0.3">
      <c r="B15" s="10" t="s">
        <v>38</v>
      </c>
      <c r="C15" s="1">
        <v>4.3580000000000001E-2</v>
      </c>
      <c r="D15" s="1">
        <v>30</v>
      </c>
      <c r="E15" s="1">
        <f t="shared" si="3"/>
        <v>1.3074000000000001E-2</v>
      </c>
      <c r="F15" s="1">
        <f t="shared" si="4"/>
        <v>1.7954959999999999E-2</v>
      </c>
      <c r="G15" s="1">
        <f t="shared" si="5"/>
        <v>6.9205039999999995E-2</v>
      </c>
      <c r="H15" s="2" t="s">
        <v>7</v>
      </c>
      <c r="I15" s="2" t="s">
        <v>19</v>
      </c>
    </row>
    <row r="16" spans="2:9" ht="16.5" thickBot="1" x14ac:dyDescent="0.3">
      <c r="B16" s="13" t="s">
        <v>22</v>
      </c>
      <c r="C16" s="7"/>
      <c r="D16" s="7"/>
      <c r="E16" s="1"/>
      <c r="F16" s="1"/>
      <c r="G16" s="1"/>
      <c r="H16" s="8"/>
      <c r="I16" s="8"/>
    </row>
    <row r="17" spans="2:9" ht="16.5" thickBot="1" x14ac:dyDescent="0.3">
      <c r="B17" s="10" t="s">
        <v>27</v>
      </c>
      <c r="C17" s="1">
        <v>630</v>
      </c>
      <c r="D17" s="1">
        <v>30</v>
      </c>
      <c r="E17" s="1">
        <f>(D17*C17)/100</f>
        <v>189</v>
      </c>
      <c r="F17" s="1">
        <f>C17-(E17*1.96)</f>
        <v>259.56</v>
      </c>
      <c r="G17" s="1">
        <f>C17+(E17*1.96)</f>
        <v>1000.44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0.46</v>
      </c>
      <c r="D18" s="1">
        <v>30</v>
      </c>
      <c r="E18" s="1">
        <f>(D18*C18)/100</f>
        <v>0.13800000000000001</v>
      </c>
      <c r="F18" s="1">
        <f>C18-(E18*1.96)</f>
        <v>0.18952000000000002</v>
      </c>
      <c r="G18" s="1">
        <f>C18+(E18*1.96)</f>
        <v>0.73048000000000002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16">
        <v>0.12</v>
      </c>
      <c r="D19" s="16">
        <v>30</v>
      </c>
      <c r="E19" s="16">
        <f>(D19*C19)/100</f>
        <v>3.5999999999999997E-2</v>
      </c>
      <c r="F19" s="16">
        <f>C19-(E19*1.96)</f>
        <v>4.9439999999999998E-2</v>
      </c>
      <c r="G19" s="16">
        <f>C19+(E19*1.96)</f>
        <v>0.19056000000000001</v>
      </c>
      <c r="H19" s="17" t="s">
        <v>7</v>
      </c>
      <c r="I19" s="17" t="s">
        <v>19</v>
      </c>
    </row>
    <row r="20" spans="2:9" ht="16.5" thickBot="1" x14ac:dyDescent="0.3">
      <c r="B20" s="15" t="s">
        <v>39</v>
      </c>
      <c r="C20" s="18"/>
      <c r="D20" s="19"/>
      <c r="E20" s="19"/>
      <c r="F20" s="19"/>
      <c r="G20" s="19"/>
      <c r="H20" s="19"/>
      <c r="I20" s="20"/>
    </row>
    <row r="21" spans="2:9" ht="16.5" thickBot="1" x14ac:dyDescent="0.3">
      <c r="B21" s="10" t="s">
        <v>40</v>
      </c>
      <c r="C21" s="1">
        <v>0.14419999999999999</v>
      </c>
      <c r="D21" s="1">
        <v>30</v>
      </c>
      <c r="E21" s="1">
        <f>(D21*C21)/100</f>
        <v>4.3259999999999993E-2</v>
      </c>
      <c r="F21" s="1">
        <f>C21-(E21*1.96)</f>
        <v>5.9410400000000016E-2</v>
      </c>
      <c r="G21" s="1">
        <f>C21+(E21*1.96)</f>
        <v>0.22898959999999996</v>
      </c>
      <c r="H21" s="2" t="s">
        <v>7</v>
      </c>
      <c r="I21" s="2" t="s">
        <v>19</v>
      </c>
    </row>
    <row r="22" spans="2:9" ht="16.5" thickBot="1" x14ac:dyDescent="0.3">
      <c r="B22" s="10" t="s">
        <v>41</v>
      </c>
      <c r="C22" s="1">
        <v>0.08</v>
      </c>
      <c r="D22" s="1">
        <v>30</v>
      </c>
      <c r="E22" s="1">
        <f>(D22*C22)/100</f>
        <v>2.4E-2</v>
      </c>
      <c r="F22" s="1">
        <f>C22-(E22*1.96)</f>
        <v>3.2960000000000003E-2</v>
      </c>
      <c r="G22" s="1">
        <f>C22+(E22*1.96)</f>
        <v>0.12703999999999999</v>
      </c>
      <c r="H22" s="2" t="s">
        <v>7</v>
      </c>
      <c r="I22" s="2" t="s">
        <v>19</v>
      </c>
    </row>
    <row r="23" spans="2:9" ht="16.5" thickBot="1" x14ac:dyDescent="0.3">
      <c r="B23" s="10" t="s">
        <v>42</v>
      </c>
      <c r="C23" s="1">
        <v>0.24</v>
      </c>
      <c r="D23" s="1">
        <v>30</v>
      </c>
      <c r="E23" s="1">
        <f>(D23*C23)/100</f>
        <v>7.1999999999999995E-2</v>
      </c>
      <c r="F23" s="1">
        <f>C23-(E23*1.96)</f>
        <v>9.8879999999999996E-2</v>
      </c>
      <c r="G23" s="1">
        <f>C23+(E23*1.96)</f>
        <v>0.38112000000000001</v>
      </c>
      <c r="H23" s="2" t="s">
        <v>7</v>
      </c>
      <c r="I23" s="2" t="s">
        <v>19</v>
      </c>
    </row>
    <row r="24" spans="2:9" ht="16.5" thickBot="1" x14ac:dyDescent="0.3">
      <c r="B24" s="10" t="s">
        <v>43</v>
      </c>
      <c r="C24" s="1">
        <f>1-(C25+C23+C22+C21)</f>
        <v>0.31280000000000008</v>
      </c>
      <c r="D24" s="1">
        <v>30</v>
      </c>
      <c r="E24" s="1">
        <f>(D24*C24)/100</f>
        <v>9.3840000000000021E-2</v>
      </c>
      <c r="F24" s="1">
        <f>C24-(E24*1.96)</f>
        <v>0.12887360000000003</v>
      </c>
      <c r="G24" s="1">
        <f>C24+(E24*1.96)</f>
        <v>0.49672640000000012</v>
      </c>
      <c r="H24" s="2" t="s">
        <v>7</v>
      </c>
      <c r="I24" s="2" t="s">
        <v>19</v>
      </c>
    </row>
    <row r="25" spans="2:9" ht="16.5" thickBot="1" x14ac:dyDescent="0.3">
      <c r="B25" s="10" t="s">
        <v>44</v>
      </c>
      <c r="C25" s="1">
        <v>0.223</v>
      </c>
      <c r="D25" s="1">
        <v>30</v>
      </c>
      <c r="E25" s="1">
        <f>(D25*C25)/100</f>
        <v>6.6900000000000001E-2</v>
      </c>
      <c r="F25" s="1">
        <f>C25-(E25*1.96)</f>
        <v>9.1876000000000013E-2</v>
      </c>
      <c r="G25" s="1">
        <f>C25+(E25*1.96)</f>
        <v>0.35412399999999999</v>
      </c>
      <c r="H25" s="2" t="s">
        <v>7</v>
      </c>
      <c r="I25" s="2" t="s">
        <v>19</v>
      </c>
    </row>
    <row r="26" spans="2:9" ht="16.5" thickBot="1" x14ac:dyDescent="0.3">
      <c r="B26" s="13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45</v>
      </c>
      <c r="C27" s="1">
        <v>0.44</v>
      </c>
      <c r="D27" s="1">
        <v>30</v>
      </c>
      <c r="E27" s="1">
        <f t="shared" ref="E27" si="6">(D27*C27)/100</f>
        <v>0.13200000000000001</v>
      </c>
      <c r="F27" s="1">
        <f t="shared" ref="F27" si="7">C27-(E27*1.96)</f>
        <v>0.18128</v>
      </c>
      <c r="G27" s="1">
        <f t="shared" ref="G27" si="8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4" t="s">
        <v>46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4" t="s">
        <v>47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4" t="s">
        <v>48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4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3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4" t="s">
        <v>49</v>
      </c>
      <c r="C33" s="7">
        <v>0.1</v>
      </c>
      <c r="D33" s="1">
        <v>30</v>
      </c>
      <c r="E33" s="1">
        <f t="shared" ref="E33" si="9">(D33*C33)/100</f>
        <v>0.03</v>
      </c>
      <c r="F33" s="1">
        <f t="shared" ref="F33" si="10">C33-(E33*1.96)</f>
        <v>4.1200000000000007E-2</v>
      </c>
      <c r="G33" s="1">
        <f t="shared" ref="G33" si="11">C33+(E33*1.96)</f>
        <v>0.1588</v>
      </c>
      <c r="H33" s="2" t="s">
        <v>6</v>
      </c>
      <c r="I33" s="2" t="s">
        <v>19</v>
      </c>
    </row>
    <row r="34" spans="2:9" ht="16.5" thickBot="1" x14ac:dyDescent="0.3">
      <c r="B34" s="13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4" t="s">
        <v>28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4" t="s">
        <v>50</v>
      </c>
      <c r="C36" s="7">
        <v>9.5000000000000001E-2</v>
      </c>
      <c r="D36" s="1">
        <v>30</v>
      </c>
      <c r="E36" s="1">
        <f t="shared" ref="E36" si="12">(D36*C36)/100</f>
        <v>2.8500000000000001E-2</v>
      </c>
      <c r="F36" s="1">
        <f t="shared" ref="F36" si="13">C36-(E36*1.96)</f>
        <v>3.9140000000000001E-2</v>
      </c>
      <c r="G36" s="1">
        <f t="shared" ref="G36" si="14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4" t="s">
        <v>51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3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4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4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3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52</v>
      </c>
      <c r="C42" s="1">
        <v>639.19000000000005</v>
      </c>
      <c r="D42" s="1">
        <v>50</v>
      </c>
      <c r="E42" s="1">
        <f>D42*C42/100</f>
        <v>319.59500000000003</v>
      </c>
      <c r="F42" s="1">
        <f t="shared" ref="F42" si="15">C42-(E42*1.96)</f>
        <v>12.783800000000042</v>
      </c>
      <c r="G42" s="1">
        <f t="shared" ref="G42" si="16">C42+(E42*1.96)</f>
        <v>1265.5962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0" workbookViewId="0">
      <selection activeCell="C20" sqref="C20:I20"/>
    </sheetView>
  </sheetViews>
  <sheetFormatPr defaultRowHeight="15.75" x14ac:dyDescent="0.25"/>
  <cols>
    <col min="2" max="2" width="46.25" customWidth="1"/>
    <col min="6" max="6" width="10.375" customWidth="1"/>
    <col min="7" max="7" width="11.625" customWidth="1"/>
    <col min="8" max="8" width="12.75" customWidth="1"/>
    <col min="9" max="9" width="20.625" customWidth="1"/>
  </cols>
  <sheetData>
    <row r="1" spans="2:9" ht="16.5" thickBot="1" x14ac:dyDescent="0.3"/>
    <row r="2" spans="2:9" ht="16.5" thickBot="1" x14ac:dyDescent="0.3">
      <c r="B2" s="12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30</v>
      </c>
      <c r="C3" s="1">
        <v>64.489999999999995</v>
      </c>
      <c r="D3" s="1">
        <v>30</v>
      </c>
      <c r="E3" s="1">
        <f t="shared" ref="E3:E7" si="0">(D3*C3)/100</f>
        <v>19.346999999999998</v>
      </c>
      <c r="F3" s="1">
        <f t="shared" ref="F3:F7" si="1">C3-(E3*1.96)</f>
        <v>26.569879999999998</v>
      </c>
      <c r="G3" s="1">
        <f t="shared" ref="G3:G7" si="2">C3+(E3*1.96)</f>
        <v>102.41011999999999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0.43</v>
      </c>
      <c r="D4" s="1">
        <v>30</v>
      </c>
      <c r="E4" s="1">
        <f t="shared" si="0"/>
        <v>0.129</v>
      </c>
      <c r="F4" s="1">
        <f t="shared" si="1"/>
        <v>0.17715999999999998</v>
      </c>
      <c r="G4" s="1">
        <f t="shared" si="2"/>
        <v>0.68284</v>
      </c>
      <c r="H4" s="2" t="s">
        <v>6</v>
      </c>
      <c r="I4" s="2" t="s">
        <v>19</v>
      </c>
    </row>
    <row r="5" spans="2:9" ht="16.5" thickBot="1" x14ac:dyDescent="0.3">
      <c r="B5" s="10" t="s">
        <v>31</v>
      </c>
      <c r="C5" s="1">
        <v>361.13</v>
      </c>
      <c r="D5" s="1">
        <v>30</v>
      </c>
      <c r="E5" s="1">
        <f t="shared" si="0"/>
        <v>108.339</v>
      </c>
      <c r="F5" s="1">
        <f t="shared" si="1"/>
        <v>148.78556</v>
      </c>
      <c r="G5" s="1">
        <f t="shared" si="2"/>
        <v>573.47443999999996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1.2769999999999999</v>
      </c>
      <c r="D6" s="1">
        <v>30</v>
      </c>
      <c r="E6" s="1">
        <f t="shared" si="0"/>
        <v>0.38309999999999994</v>
      </c>
      <c r="F6" s="1">
        <f t="shared" si="1"/>
        <v>0.52612400000000004</v>
      </c>
      <c r="G6" s="1">
        <f t="shared" si="2"/>
        <v>2.027876</v>
      </c>
      <c r="H6" s="2" t="s">
        <v>6</v>
      </c>
      <c r="I6" s="2" t="s">
        <v>19</v>
      </c>
    </row>
    <row r="7" spans="2:9" ht="16.5" thickBot="1" x14ac:dyDescent="0.3">
      <c r="B7" s="10" t="s">
        <v>29</v>
      </c>
      <c r="C7" s="1">
        <v>1.72</v>
      </c>
      <c r="D7" s="1">
        <v>30</v>
      </c>
      <c r="E7" s="1">
        <f t="shared" si="0"/>
        <v>0.51600000000000001</v>
      </c>
      <c r="F7" s="1">
        <f t="shared" si="1"/>
        <v>0.70863999999999994</v>
      </c>
      <c r="G7" s="1">
        <f t="shared" si="2"/>
        <v>2.73136</v>
      </c>
      <c r="H7" s="2" t="s">
        <v>6</v>
      </c>
      <c r="I7" s="2" t="s">
        <v>19</v>
      </c>
    </row>
    <row r="8" spans="2:9" ht="16.5" thickBot="1" x14ac:dyDescent="0.3">
      <c r="B8" s="13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32</v>
      </c>
      <c r="C9" s="1">
        <v>2.1000000000000001E-2</v>
      </c>
      <c r="D9" s="1">
        <v>30</v>
      </c>
      <c r="E9" s="1">
        <f t="shared" ref="E9:E25" si="3">(D9*C9)/100</f>
        <v>6.3E-3</v>
      </c>
      <c r="F9" s="1">
        <f t="shared" ref="F9:F25" si="4">C9-(E9*1.96)</f>
        <v>8.6520000000000017E-3</v>
      </c>
      <c r="G9" s="1">
        <f t="shared" ref="G9:G25" si="5">C9+(E9*1.96)</f>
        <v>3.3348000000000003E-2</v>
      </c>
      <c r="H9" s="2" t="s">
        <v>7</v>
      </c>
      <c r="I9" s="2" t="s">
        <v>19</v>
      </c>
    </row>
    <row r="10" spans="2:9" ht="16.5" thickBot="1" x14ac:dyDescent="0.3">
      <c r="B10" s="10" t="s">
        <v>33</v>
      </c>
      <c r="C10" s="1">
        <v>0.34799999999999998</v>
      </c>
      <c r="D10" s="1">
        <v>30</v>
      </c>
      <c r="E10" s="1">
        <f t="shared" si="3"/>
        <v>0.10439999999999999</v>
      </c>
      <c r="F10" s="1">
        <f t="shared" si="4"/>
        <v>0.143376</v>
      </c>
      <c r="G10" s="1">
        <f t="shared" si="5"/>
        <v>0.552624</v>
      </c>
      <c r="H10" s="2" t="s">
        <v>7</v>
      </c>
      <c r="I10" s="2" t="s">
        <v>19</v>
      </c>
    </row>
    <row r="11" spans="2:9" ht="16.5" thickBot="1" x14ac:dyDescent="0.3">
      <c r="B11" s="10" t="s">
        <v>34</v>
      </c>
      <c r="C11" s="1">
        <v>0.02</v>
      </c>
      <c r="D11" s="1">
        <v>30</v>
      </c>
      <c r="E11" s="1">
        <f t="shared" si="3"/>
        <v>6.0000000000000001E-3</v>
      </c>
      <c r="F11" s="1">
        <f t="shared" si="4"/>
        <v>8.2400000000000008E-3</v>
      </c>
      <c r="G11" s="1">
        <f t="shared" si="5"/>
        <v>3.1759999999999997E-2</v>
      </c>
      <c r="H11" s="2" t="s">
        <v>7</v>
      </c>
      <c r="I11" s="2" t="s">
        <v>19</v>
      </c>
    </row>
    <row r="12" spans="2:9" ht="16.5" thickBot="1" x14ac:dyDescent="0.3">
      <c r="B12" s="10" t="s">
        <v>35</v>
      </c>
      <c r="C12" s="1">
        <v>5.7799999999999997E-2</v>
      </c>
      <c r="D12" s="1">
        <v>30</v>
      </c>
      <c r="E12" s="1">
        <f t="shared" si="3"/>
        <v>1.7340000000000001E-2</v>
      </c>
      <c r="F12" s="1">
        <f t="shared" si="4"/>
        <v>2.3813599999999997E-2</v>
      </c>
      <c r="G12" s="1">
        <f t="shared" si="5"/>
        <v>9.178639999999999E-2</v>
      </c>
      <c r="H12" s="2" t="s">
        <v>7</v>
      </c>
      <c r="I12" s="2" t="s">
        <v>19</v>
      </c>
    </row>
    <row r="13" spans="2:9" ht="16.5" thickBot="1" x14ac:dyDescent="0.3">
      <c r="B13" s="10" t="s">
        <v>36</v>
      </c>
      <c r="C13" s="1">
        <v>1.7600000000000001E-2</v>
      </c>
      <c r="D13" s="1">
        <v>30</v>
      </c>
      <c r="E13" s="1">
        <f t="shared" si="3"/>
        <v>5.28E-3</v>
      </c>
      <c r="F13" s="1">
        <f t="shared" si="4"/>
        <v>7.251200000000001E-3</v>
      </c>
      <c r="G13" s="1">
        <f t="shared" si="5"/>
        <v>2.7948800000000003E-2</v>
      </c>
      <c r="H13" s="2" t="s">
        <v>7</v>
      </c>
      <c r="I13" s="2" t="s">
        <v>19</v>
      </c>
    </row>
    <row r="14" spans="2:9" ht="16.5" thickBot="1" x14ac:dyDescent="0.3">
      <c r="B14" s="10" t="s">
        <v>37</v>
      </c>
      <c r="C14" s="1">
        <f>0.84-(C15+C9+C10+C11+C12+C13)</f>
        <v>0.33219999999999994</v>
      </c>
      <c r="D14" s="1">
        <v>30</v>
      </c>
      <c r="E14" s="1">
        <f t="shared" si="3"/>
        <v>9.9659999999999971E-2</v>
      </c>
      <c r="F14" s="1">
        <f t="shared" si="4"/>
        <v>0.1368664</v>
      </c>
      <c r="G14" s="1">
        <f t="shared" si="5"/>
        <v>0.52753359999999994</v>
      </c>
      <c r="H14" s="2" t="s">
        <v>7</v>
      </c>
      <c r="I14" s="2" t="s">
        <v>19</v>
      </c>
    </row>
    <row r="15" spans="2:9" ht="16.5" thickBot="1" x14ac:dyDescent="0.3">
      <c r="B15" s="10" t="s">
        <v>38</v>
      </c>
      <c r="C15" s="1">
        <v>4.3400000000000001E-2</v>
      </c>
      <c r="D15" s="1">
        <v>30</v>
      </c>
      <c r="E15" s="1">
        <f t="shared" si="3"/>
        <v>1.302E-2</v>
      </c>
      <c r="F15" s="1">
        <f t="shared" si="4"/>
        <v>1.7880800000000002E-2</v>
      </c>
      <c r="G15" s="1">
        <f t="shared" si="5"/>
        <v>6.89192E-2</v>
      </c>
      <c r="H15" s="2" t="s">
        <v>7</v>
      </c>
      <c r="I15" s="2" t="s">
        <v>19</v>
      </c>
    </row>
    <row r="16" spans="2:9" ht="16.5" thickBot="1" x14ac:dyDescent="0.3">
      <c r="B16" s="13" t="s">
        <v>22</v>
      </c>
      <c r="C16" s="7"/>
      <c r="D16" s="7"/>
      <c r="E16" s="1"/>
      <c r="F16" s="1"/>
      <c r="G16" s="1"/>
      <c r="H16" s="8"/>
      <c r="I16" s="8"/>
    </row>
    <row r="17" spans="2:9" ht="16.5" thickBot="1" x14ac:dyDescent="0.3">
      <c r="B17" s="10" t="s">
        <v>27</v>
      </c>
      <c r="C17" s="1">
        <v>640</v>
      </c>
      <c r="D17" s="1">
        <v>30</v>
      </c>
      <c r="E17" s="1">
        <f>(D17*C17)/100</f>
        <v>192</v>
      </c>
      <c r="F17" s="1">
        <f>C17-(E17*1.96)</f>
        <v>263.68</v>
      </c>
      <c r="G17" s="1">
        <f>C17+(E17*1.96)</f>
        <v>1016.3199999999999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0.46</v>
      </c>
      <c r="D18" s="1">
        <v>30</v>
      </c>
      <c r="E18" s="1">
        <f>(D18*C18)/100</f>
        <v>0.13800000000000001</v>
      </c>
      <c r="F18" s="1">
        <f>C18-(E18*1.96)</f>
        <v>0.18952000000000002</v>
      </c>
      <c r="G18" s="1">
        <f>C18+(E18*1.96)</f>
        <v>0.73048000000000002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16">
        <v>0.12</v>
      </c>
      <c r="D19" s="16">
        <v>30</v>
      </c>
      <c r="E19" s="16">
        <f>(D19*C19)/100</f>
        <v>3.5999999999999997E-2</v>
      </c>
      <c r="F19" s="16">
        <f>C19-(E19*1.96)</f>
        <v>4.9439999999999998E-2</v>
      </c>
      <c r="G19" s="16">
        <f>C19+(E19*1.96)</f>
        <v>0.19056000000000001</v>
      </c>
      <c r="H19" s="17" t="s">
        <v>7</v>
      </c>
      <c r="I19" s="17" t="s">
        <v>19</v>
      </c>
    </row>
    <row r="20" spans="2:9" ht="16.5" thickBot="1" x14ac:dyDescent="0.3">
      <c r="B20" s="15" t="s">
        <v>39</v>
      </c>
      <c r="C20" s="18"/>
      <c r="D20" s="19"/>
      <c r="E20" s="19"/>
      <c r="F20" s="19"/>
      <c r="G20" s="19"/>
      <c r="H20" s="19"/>
      <c r="I20" s="20"/>
    </row>
    <row r="21" spans="2:9" ht="16.5" thickBot="1" x14ac:dyDescent="0.3">
      <c r="B21" s="10" t="s">
        <v>40</v>
      </c>
      <c r="C21" s="1">
        <v>0.13900000000000001</v>
      </c>
      <c r="D21" s="1">
        <v>30</v>
      </c>
      <c r="E21" s="1">
        <f>(D21*C21)/100</f>
        <v>4.1700000000000001E-2</v>
      </c>
      <c r="F21" s="1">
        <f>C21-(E21*1.96)</f>
        <v>5.7268000000000013E-2</v>
      </c>
      <c r="G21" s="1">
        <f>C21+(E21*1.96)</f>
        <v>0.22073200000000001</v>
      </c>
      <c r="H21" s="2" t="s">
        <v>7</v>
      </c>
      <c r="I21" s="2" t="s">
        <v>19</v>
      </c>
    </row>
    <row r="22" spans="2:9" ht="16.5" thickBot="1" x14ac:dyDescent="0.3">
      <c r="B22" s="10" t="s">
        <v>41</v>
      </c>
      <c r="C22" s="1">
        <v>8.1000000000000003E-2</v>
      </c>
      <c r="D22" s="1">
        <v>30</v>
      </c>
      <c r="E22" s="1">
        <f>(D22*C22)/100</f>
        <v>2.4300000000000002E-2</v>
      </c>
      <c r="F22" s="1">
        <f>C22-(E22*1.96)</f>
        <v>3.3371999999999999E-2</v>
      </c>
      <c r="G22" s="1">
        <f>C22+(E22*1.96)</f>
        <v>0.12862800000000002</v>
      </c>
      <c r="H22" s="2" t="s">
        <v>7</v>
      </c>
      <c r="I22" s="2" t="s">
        <v>19</v>
      </c>
    </row>
    <row r="23" spans="2:9" ht="16.5" thickBot="1" x14ac:dyDescent="0.3">
      <c r="B23" s="10" t="s">
        <v>42</v>
      </c>
      <c r="C23" s="1">
        <v>0.23899999999999999</v>
      </c>
      <c r="D23" s="1">
        <v>30</v>
      </c>
      <c r="E23" s="1">
        <f>(D23*C23)/100</f>
        <v>7.17E-2</v>
      </c>
      <c r="F23" s="1">
        <f>C23-(E23*1.96)</f>
        <v>9.8468E-2</v>
      </c>
      <c r="G23" s="1">
        <f>C23+(E23*1.96)</f>
        <v>0.37953199999999998</v>
      </c>
      <c r="H23" s="2" t="s">
        <v>7</v>
      </c>
      <c r="I23" s="2" t="s">
        <v>19</v>
      </c>
    </row>
    <row r="24" spans="2:9" ht="16.5" thickBot="1" x14ac:dyDescent="0.3">
      <c r="B24" s="10" t="s">
        <v>43</v>
      </c>
      <c r="C24" s="1">
        <f>1-(C25+C23+C22+C21)</f>
        <v>0.31900000000000006</v>
      </c>
      <c r="D24" s="1">
        <v>30</v>
      </c>
      <c r="E24" s="1">
        <f>(D24*C24)/100</f>
        <v>9.5700000000000021E-2</v>
      </c>
      <c r="F24" s="1">
        <f>C24-(E24*1.96)</f>
        <v>0.13142800000000002</v>
      </c>
      <c r="G24" s="1">
        <f>C24+(E24*1.96)</f>
        <v>0.50657200000000013</v>
      </c>
      <c r="H24" s="2" t="s">
        <v>7</v>
      </c>
      <c r="I24" s="2" t="s">
        <v>19</v>
      </c>
    </row>
    <row r="25" spans="2:9" ht="16.5" thickBot="1" x14ac:dyDescent="0.3">
      <c r="B25" s="10" t="s">
        <v>44</v>
      </c>
      <c r="C25" s="1">
        <v>0.222</v>
      </c>
      <c r="D25" s="1">
        <v>30</v>
      </c>
      <c r="E25" s="1">
        <f>(D25*C25)/100</f>
        <v>6.6600000000000006E-2</v>
      </c>
      <c r="F25" s="1">
        <f>C25-(E25*1.96)</f>
        <v>9.146399999999999E-2</v>
      </c>
      <c r="G25" s="1">
        <f>C25+(E25*1.96)</f>
        <v>0.35253600000000002</v>
      </c>
      <c r="H25" s="2" t="s">
        <v>7</v>
      </c>
      <c r="I25" s="2" t="s">
        <v>19</v>
      </c>
    </row>
    <row r="26" spans="2:9" ht="16.5" thickBot="1" x14ac:dyDescent="0.3">
      <c r="B26" s="13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45</v>
      </c>
      <c r="C27" s="1">
        <v>0.44</v>
      </c>
      <c r="D27" s="1">
        <v>30</v>
      </c>
      <c r="E27" s="1">
        <f t="shared" ref="E27" si="6">(D27*C27)/100</f>
        <v>0.13200000000000001</v>
      </c>
      <c r="F27" s="1">
        <f t="shared" ref="F27" si="7">C27-(E27*1.96)</f>
        <v>0.18128</v>
      </c>
      <c r="G27" s="1">
        <f t="shared" ref="G27" si="8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4" t="s">
        <v>46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4" t="s">
        <v>47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4" t="s">
        <v>48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4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3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4" t="s">
        <v>49</v>
      </c>
      <c r="C33" s="7">
        <v>0.1</v>
      </c>
      <c r="D33" s="1">
        <v>30</v>
      </c>
      <c r="E33" s="1">
        <f t="shared" ref="E33" si="9">(D33*C33)/100</f>
        <v>0.03</v>
      </c>
      <c r="F33" s="1">
        <f t="shared" ref="F33" si="10">C33-(E33*1.96)</f>
        <v>4.1200000000000007E-2</v>
      </c>
      <c r="G33" s="1">
        <f t="shared" ref="G33" si="11">C33+(E33*1.96)</f>
        <v>0.1588</v>
      </c>
      <c r="H33" s="2" t="s">
        <v>6</v>
      </c>
      <c r="I33" s="2" t="s">
        <v>19</v>
      </c>
    </row>
    <row r="34" spans="2:9" ht="16.5" thickBot="1" x14ac:dyDescent="0.3">
      <c r="B34" s="13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4" t="s">
        <v>28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4" t="s">
        <v>50</v>
      </c>
      <c r="C36" s="7">
        <v>9.5000000000000001E-2</v>
      </c>
      <c r="D36" s="1">
        <v>30</v>
      </c>
      <c r="E36" s="1">
        <f t="shared" ref="E36" si="12">(D36*C36)/100</f>
        <v>2.8500000000000001E-2</v>
      </c>
      <c r="F36" s="1">
        <f t="shared" ref="F36" si="13">C36-(E36*1.96)</f>
        <v>3.9140000000000001E-2</v>
      </c>
      <c r="G36" s="1">
        <f t="shared" ref="G36" si="14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4" t="s">
        <v>51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3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4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4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3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52</v>
      </c>
      <c r="C42" s="1">
        <v>644.97</v>
      </c>
      <c r="D42" s="1">
        <v>50</v>
      </c>
      <c r="E42" s="1">
        <f t="shared" ref="E42" si="15">(D42*C42)/100</f>
        <v>322.48500000000001</v>
      </c>
      <c r="F42" s="1">
        <f t="shared" ref="F42" si="16">C42-(E42*1.96)</f>
        <v>12.899400000000014</v>
      </c>
      <c r="G42" s="1">
        <f t="shared" ref="G42" si="17">C42+(E42*1.96)</f>
        <v>1277.0406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Parameters 0.5Y</vt:lpstr>
      <vt:lpstr>Parameters 1Y</vt:lpstr>
      <vt:lpstr>Parameters 2Y</vt:lpstr>
      <vt:lpstr>Parameters 5Y</vt:lpstr>
      <vt:lpstr>Parameters 10Y</vt:lpstr>
      <vt:lpstr>Parameters 12Y</vt:lpstr>
      <vt:lpstr>Parameters 13Y</vt:lpstr>
      <vt:lpstr>Parameters 19Y</vt:lpstr>
      <vt:lpstr>Parameters 20Y</vt:lpstr>
      <vt:lpstr>Parameters 25Y</vt:lpstr>
      <vt:lpstr>Parameters 49Y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Pankajini Mallick</dc:creator>
  <cp:lastModifiedBy>Marjory Moreau</cp:lastModifiedBy>
  <dcterms:created xsi:type="dcterms:W3CDTF">2016-12-19T20:05:30Z</dcterms:created>
  <dcterms:modified xsi:type="dcterms:W3CDTF">2017-07-05T16:03:40Z</dcterms:modified>
</cp:coreProperties>
</file>