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66545BC1-14BD-45BE-A1E4-0064579C1289}" xr6:coauthVersionLast="45" xr6:coauthVersionMax="45" xr10:uidLastSave="{00000000-0000-0000-0000-000000000000}"/>
  <bookViews>
    <workbookView xWindow="360" yWindow="90" windowWidth="20040" windowHeight="10515" tabRatio="817" xr2:uid="{00000000-000D-0000-FFFF-FFFF00000000}"/>
  </bookViews>
  <sheets>
    <sheet name="Coversheet" sheetId="41" r:id="rId1"/>
    <sheet name="Draft Workplan" sheetId="36" r:id="rId2"/>
    <sheet name="Cost Estimator " sheetId="24" r:id="rId3"/>
    <sheet name="Draft Budget Detail" sheetId="29" r:id="rId4"/>
    <sheet name="Progress Report &amp; EOY " sheetId="11" r:id="rId5"/>
    <sheet name="Progress &amp; EOY (v.2)" sheetId="44" state="hidden" r:id="rId6"/>
    <sheet name="Progress &amp; EOY(v.3)" sheetId="33" state="hidden" r:id="rId7"/>
    <sheet name="Deliverable Status" sheetId="43" state="hidden" r:id="rId8"/>
    <sheet name="Draft Workplan Review (EPA use)" sheetId="1" state="hidden" r:id="rId9"/>
  </sheets>
  <definedNames>
    <definedName name="_xlnm.Print_Area" localSheetId="7">'Deliverable Status'!$B$3:$J$313</definedName>
    <definedName name="_xlnm.Print_Area" localSheetId="3">'Draft Budget Detail'!$B$4:$F$56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 i="36" l="1"/>
  <c r="M12" i="36"/>
  <c r="M13" i="36"/>
  <c r="M14" i="36"/>
  <c r="M15" i="36"/>
  <c r="M16" i="36"/>
  <c r="M17" i="36"/>
  <c r="M18" i="36"/>
  <c r="M19" i="36"/>
  <c r="M20" i="36"/>
  <c r="M21" i="36"/>
  <c r="M22" i="36"/>
  <c r="M23" i="36"/>
  <c r="M24" i="36"/>
  <c r="M25" i="36"/>
  <c r="M26" i="36"/>
  <c r="M27" i="36"/>
  <c r="M28" i="36"/>
  <c r="M29" i="36"/>
  <c r="M30" i="36"/>
  <c r="M31" i="36"/>
  <c r="M32" i="36"/>
  <c r="M33" i="36"/>
  <c r="M34" i="36"/>
  <c r="M35" i="36"/>
  <c r="M36" i="36"/>
  <c r="M37" i="36"/>
  <c r="M38" i="36"/>
  <c r="M39" i="36"/>
  <c r="M40" i="36"/>
  <c r="M41" i="36"/>
  <c r="M42" i="36"/>
  <c r="M43" i="36"/>
  <c r="M44" i="36"/>
  <c r="M45" i="36"/>
  <c r="M46" i="36"/>
  <c r="M47" i="36"/>
  <c r="M48" i="36"/>
  <c r="M49" i="36"/>
  <c r="M50" i="36"/>
  <c r="M51" i="36"/>
  <c r="M52" i="36"/>
  <c r="M53" i="36"/>
  <c r="M54" i="36"/>
  <c r="M55" i="36"/>
  <c r="M56" i="36"/>
  <c r="M57" i="36"/>
  <c r="M58" i="36"/>
  <c r="M59" i="36"/>
  <c r="M60" i="36"/>
  <c r="M61" i="36"/>
  <c r="M62" i="36"/>
  <c r="M63" i="36"/>
  <c r="M64" i="36"/>
  <c r="M65" i="36"/>
  <c r="M66" i="36"/>
  <c r="M67" i="36"/>
  <c r="M68" i="36"/>
  <c r="M69" i="36"/>
  <c r="M70" i="36"/>
  <c r="M71" i="36"/>
  <c r="M72" i="36"/>
  <c r="M73" i="36"/>
  <c r="M74" i="36"/>
  <c r="M75" i="36"/>
  <c r="M76" i="36"/>
  <c r="M77" i="36"/>
  <c r="M78" i="36"/>
  <c r="M79" i="36"/>
  <c r="M80" i="36"/>
  <c r="M81" i="36"/>
  <c r="M82" i="36"/>
  <c r="M83" i="36"/>
  <c r="M84" i="36"/>
  <c r="M85" i="36"/>
  <c r="M86" i="36"/>
  <c r="M87" i="36"/>
  <c r="M88" i="36"/>
  <c r="M89" i="36"/>
  <c r="M90" i="36"/>
  <c r="M91" i="36"/>
  <c r="M92" i="36"/>
  <c r="M93" i="36"/>
  <c r="M94" i="36"/>
  <c r="M95" i="36"/>
  <c r="M96" i="36"/>
  <c r="M97" i="36"/>
  <c r="M98" i="36"/>
  <c r="M10" i="36"/>
  <c r="M9" i="36"/>
  <c r="M8" i="36"/>
  <c r="J87" i="44" l="1"/>
  <c r="J77" i="44"/>
  <c r="J67" i="44"/>
  <c r="J57" i="44"/>
  <c r="J47" i="44"/>
  <c r="J37" i="44"/>
  <c r="J27" i="44"/>
  <c r="J17" i="44"/>
  <c r="J7" i="44"/>
  <c r="O98" i="33"/>
  <c r="O97" i="33"/>
  <c r="I209" i="43"/>
  <c r="AY7" i="11"/>
  <c r="AY77" i="11"/>
  <c r="AY87" i="11"/>
  <c r="AL4" i="11"/>
  <c r="AD4" i="11"/>
  <c r="V4" i="11"/>
  <c r="F4" i="11"/>
  <c r="N4" i="11"/>
  <c r="G18" i="36" l="1"/>
  <c r="G19" i="36"/>
  <c r="G20" i="36"/>
  <c r="G21" i="36"/>
  <c r="G22" i="36"/>
  <c r="G23" i="36"/>
  <c r="G24" i="36"/>
  <c r="G25" i="36"/>
  <c r="G26" i="36"/>
  <c r="G27" i="36"/>
  <c r="G28" i="36"/>
  <c r="G29" i="36"/>
  <c r="G30" i="36"/>
  <c r="G31" i="36"/>
  <c r="G32" i="36"/>
  <c r="G33" i="36"/>
  <c r="G34" i="36"/>
  <c r="G35" i="36"/>
  <c r="G36" i="36"/>
  <c r="G37" i="36"/>
  <c r="G38" i="36"/>
  <c r="G39" i="36"/>
  <c r="G40" i="36"/>
  <c r="G41" i="36"/>
  <c r="G42" i="36"/>
  <c r="G43" i="36"/>
  <c r="G44" i="36"/>
  <c r="G45" i="36"/>
  <c r="G46" i="36"/>
  <c r="G47" i="36"/>
  <c r="G48" i="36"/>
  <c r="G49" i="36"/>
  <c r="G50" i="36"/>
  <c r="G51" i="36"/>
  <c r="G52" i="36"/>
  <c r="G53" i="36"/>
  <c r="G54" i="36"/>
  <c r="G55" i="36"/>
  <c r="G56" i="36"/>
  <c r="G57" i="36"/>
  <c r="G58" i="36"/>
  <c r="G59" i="36"/>
  <c r="G60" i="36"/>
  <c r="G61" i="36"/>
  <c r="G62" i="36"/>
  <c r="G63" i="36"/>
  <c r="G64" i="36"/>
  <c r="G65" i="36"/>
  <c r="G66" i="36"/>
  <c r="G67" i="36"/>
  <c r="G68" i="36"/>
  <c r="G69" i="36"/>
  <c r="G70" i="36"/>
  <c r="G71" i="36"/>
  <c r="G72" i="36"/>
  <c r="G73" i="36"/>
  <c r="G74" i="36"/>
  <c r="G75" i="36"/>
  <c r="G76" i="36"/>
  <c r="G77" i="36"/>
  <c r="G78" i="36"/>
  <c r="G79" i="36"/>
  <c r="G80" i="36"/>
  <c r="G81" i="36"/>
  <c r="G82" i="36"/>
  <c r="G83" i="36"/>
  <c r="G84" i="36"/>
  <c r="G85" i="36"/>
  <c r="G86" i="36"/>
  <c r="G87" i="36"/>
  <c r="G88" i="36"/>
  <c r="G89" i="36"/>
  <c r="G90" i="36"/>
  <c r="G91" i="36"/>
  <c r="G92" i="36"/>
  <c r="G93" i="36"/>
  <c r="G94" i="36"/>
  <c r="G95" i="36"/>
  <c r="G96" i="36"/>
  <c r="G97" i="36"/>
  <c r="G98" i="36"/>
  <c r="G11" i="36"/>
  <c r="G12" i="36"/>
  <c r="G13" i="36"/>
  <c r="G14" i="36"/>
  <c r="G15" i="36"/>
  <c r="G16" i="36"/>
  <c r="G17" i="36"/>
  <c r="G9" i="36"/>
  <c r="G10" i="36"/>
  <c r="G8" i="36"/>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D39" i="33"/>
  <c r="D40" i="33"/>
  <c r="D41" i="33"/>
  <c r="D42" i="33"/>
  <c r="D43" i="33"/>
  <c r="D44" i="33"/>
  <c r="D45" i="33"/>
  <c r="D46" i="33"/>
  <c r="D47" i="33"/>
  <c r="D48" i="33"/>
  <c r="D49" i="33"/>
  <c r="D50" i="33"/>
  <c r="D51" i="33"/>
  <c r="D52" i="33"/>
  <c r="D53" i="33"/>
  <c r="D54" i="33"/>
  <c r="D55" i="33"/>
  <c r="D56" i="33"/>
  <c r="D57" i="33"/>
  <c r="D58" i="33"/>
  <c r="D59" i="33"/>
  <c r="D60" i="33"/>
  <c r="D61" i="33"/>
  <c r="D62" i="33"/>
  <c r="D63" i="33"/>
  <c r="D64" i="33"/>
  <c r="D65" i="33"/>
  <c r="D66" i="33"/>
  <c r="D67" i="33"/>
  <c r="D68" i="33"/>
  <c r="D69" i="33"/>
  <c r="D70" i="33"/>
  <c r="D71" i="33"/>
  <c r="D72" i="33"/>
  <c r="D73" i="33"/>
  <c r="D74" i="33"/>
  <c r="D75" i="33"/>
  <c r="D76" i="33"/>
  <c r="D77" i="33"/>
  <c r="D78" i="33"/>
  <c r="D79" i="33"/>
  <c r="D80" i="33"/>
  <c r="D81" i="33"/>
  <c r="D82" i="33"/>
  <c r="D83" i="33"/>
  <c r="D84" i="33"/>
  <c r="D85" i="33"/>
  <c r="D86" i="33"/>
  <c r="D87" i="33"/>
  <c r="D88" i="33"/>
  <c r="D89" i="33"/>
  <c r="D90" i="33"/>
  <c r="D91" i="33"/>
  <c r="D92" i="33"/>
  <c r="D93" i="33"/>
  <c r="D94" i="33"/>
  <c r="D95" i="33"/>
  <c r="D96" i="33"/>
  <c r="C7" i="33"/>
  <c r="C10" i="33"/>
  <c r="C11" i="33"/>
  <c r="C12" i="33"/>
  <c r="C13" i="33"/>
  <c r="C14" i="33"/>
  <c r="C15" i="33"/>
  <c r="C16" i="33"/>
  <c r="C17" i="33"/>
  <c r="C18" i="33"/>
  <c r="C19" i="33"/>
  <c r="C20" i="33"/>
  <c r="C21" i="33"/>
  <c r="C22" i="33"/>
  <c r="C23" i="33"/>
  <c r="C24" i="33"/>
  <c r="C25" i="33"/>
  <c r="C26" i="33"/>
  <c r="C27" i="33"/>
  <c r="C28" i="33"/>
  <c r="C29" i="33"/>
  <c r="C30" i="33"/>
  <c r="C31" i="33"/>
  <c r="C32" i="33"/>
  <c r="C33" i="33"/>
  <c r="C34" i="33"/>
  <c r="C35" i="33"/>
  <c r="C36" i="33"/>
  <c r="C37" i="33"/>
  <c r="C38" i="33"/>
  <c r="C39" i="33"/>
  <c r="C40" i="33"/>
  <c r="C41" i="33"/>
  <c r="C42" i="33"/>
  <c r="C43" i="33"/>
  <c r="C44" i="33"/>
  <c r="C45" i="33"/>
  <c r="C46" i="33"/>
  <c r="C47" i="33"/>
  <c r="C48" i="33"/>
  <c r="C49" i="33"/>
  <c r="C50" i="33"/>
  <c r="C51" i="33"/>
  <c r="C52" i="33"/>
  <c r="C53" i="33"/>
  <c r="C54" i="33"/>
  <c r="C55" i="33"/>
  <c r="C56" i="33"/>
  <c r="C57" i="33"/>
  <c r="C58" i="33"/>
  <c r="C59" i="33"/>
  <c r="C60" i="33"/>
  <c r="C61" i="33"/>
  <c r="C62" i="33"/>
  <c r="C63" i="33"/>
  <c r="C64" i="33"/>
  <c r="C65" i="33"/>
  <c r="C66" i="33"/>
  <c r="C67" i="33"/>
  <c r="C68" i="33"/>
  <c r="C69" i="33"/>
  <c r="C70" i="33"/>
  <c r="C71" i="33"/>
  <c r="C72" i="33"/>
  <c r="C73" i="33"/>
  <c r="C74" i="33"/>
  <c r="C75" i="33"/>
  <c r="C76" i="33"/>
  <c r="C77" i="33"/>
  <c r="C78" i="33"/>
  <c r="C79" i="33"/>
  <c r="C80" i="33"/>
  <c r="C81" i="33"/>
  <c r="C82" i="33"/>
  <c r="C83" i="33"/>
  <c r="C84" i="33"/>
  <c r="C85" i="33"/>
  <c r="C86" i="33"/>
  <c r="C87" i="33"/>
  <c r="C88" i="33"/>
  <c r="C89" i="33"/>
  <c r="C90" i="33"/>
  <c r="C91" i="33"/>
  <c r="C92" i="33"/>
  <c r="C93" i="33"/>
  <c r="C94" i="33"/>
  <c r="C95" i="33"/>
  <c r="C96" i="33"/>
  <c r="C8" i="33"/>
  <c r="D9" i="33"/>
  <c r="C9" i="33"/>
  <c r="D8" i="33"/>
  <c r="D7" i="33"/>
  <c r="N106" i="24"/>
  <c r="F20" i="29"/>
  <c r="B11" i="29"/>
  <c r="B10" i="29"/>
  <c r="B9" i="29"/>
  <c r="B8" i="29"/>
  <c r="C14" i="29"/>
  <c r="G6" i="24"/>
  <c r="L25" i="24" s="1"/>
  <c r="M25" i="24" s="1"/>
  <c r="C10" i="29" l="1"/>
  <c r="L106" i="24" s="1"/>
  <c r="L14" i="24"/>
  <c r="M14" i="24" s="1"/>
  <c r="L21" i="24"/>
  <c r="M21" i="24" s="1"/>
  <c r="L17" i="24"/>
  <c r="M17" i="24" s="1"/>
  <c r="L100" i="24"/>
  <c r="M100" i="24" s="1"/>
  <c r="L96" i="24"/>
  <c r="M96" i="24" s="1"/>
  <c r="L92" i="24"/>
  <c r="M92" i="24" s="1"/>
  <c r="L88" i="24"/>
  <c r="M88" i="24" s="1"/>
  <c r="L84" i="24"/>
  <c r="M84" i="24" s="1"/>
  <c r="L80" i="24"/>
  <c r="M80" i="24" s="1"/>
  <c r="L76" i="24"/>
  <c r="M76" i="24" s="1"/>
  <c r="L72" i="24"/>
  <c r="M72" i="24" s="1"/>
  <c r="L68" i="24"/>
  <c r="M68" i="24" s="1"/>
  <c r="L64" i="24"/>
  <c r="M64" i="24" s="1"/>
  <c r="L60" i="24"/>
  <c r="M60" i="24" s="1"/>
  <c r="L56" i="24"/>
  <c r="M56" i="24" s="1"/>
  <c r="L52" i="24"/>
  <c r="M52" i="24" s="1"/>
  <c r="L48" i="24"/>
  <c r="M48" i="24" s="1"/>
  <c r="L44" i="24"/>
  <c r="M44" i="24" s="1"/>
  <c r="L40" i="24"/>
  <c r="M40" i="24" s="1"/>
  <c r="L36" i="24"/>
  <c r="M36" i="24" s="1"/>
  <c r="L32" i="24"/>
  <c r="M32" i="24" s="1"/>
  <c r="L28" i="24"/>
  <c r="M28" i="24" s="1"/>
  <c r="L24" i="24"/>
  <c r="M24" i="24" s="1"/>
  <c r="L20" i="24"/>
  <c r="M20" i="24" s="1"/>
  <c r="L16" i="24"/>
  <c r="M16" i="24" s="1"/>
  <c r="L99" i="24"/>
  <c r="M99" i="24" s="1"/>
  <c r="L95" i="24"/>
  <c r="M95" i="24" s="1"/>
  <c r="L91" i="24"/>
  <c r="M91" i="24" s="1"/>
  <c r="L87" i="24"/>
  <c r="M87" i="24" s="1"/>
  <c r="L79" i="24"/>
  <c r="M79" i="24" s="1"/>
  <c r="L75" i="24"/>
  <c r="M75" i="24" s="1"/>
  <c r="L71" i="24"/>
  <c r="M71" i="24" s="1"/>
  <c r="L67" i="24"/>
  <c r="M67" i="24" s="1"/>
  <c r="L59" i="24"/>
  <c r="M59" i="24" s="1"/>
  <c r="L55" i="24"/>
  <c r="M55" i="24" s="1"/>
  <c r="L51" i="24"/>
  <c r="M51" i="24" s="1"/>
  <c r="L47" i="24"/>
  <c r="M47" i="24" s="1"/>
  <c r="L39" i="24"/>
  <c r="M39" i="24" s="1"/>
  <c r="L35" i="24"/>
  <c r="M35" i="24" s="1"/>
  <c r="L31" i="24"/>
  <c r="M31" i="24" s="1"/>
  <c r="L27" i="24"/>
  <c r="M27" i="24" s="1"/>
  <c r="L15" i="24"/>
  <c r="M15" i="24" s="1"/>
  <c r="L19" i="24"/>
  <c r="M19" i="24" s="1"/>
  <c r="L102" i="24"/>
  <c r="M102" i="24" s="1"/>
  <c r="L98" i="24"/>
  <c r="M98" i="24" s="1"/>
  <c r="L94" i="24"/>
  <c r="M94" i="24" s="1"/>
  <c r="L90" i="24"/>
  <c r="M90" i="24" s="1"/>
  <c r="L86" i="24"/>
  <c r="M86" i="24" s="1"/>
  <c r="L82" i="24"/>
  <c r="M82" i="24" s="1"/>
  <c r="L78" i="24"/>
  <c r="M78" i="24" s="1"/>
  <c r="L74" i="24"/>
  <c r="M74" i="24" s="1"/>
  <c r="L70" i="24"/>
  <c r="M70" i="24" s="1"/>
  <c r="L66" i="24"/>
  <c r="M66" i="24" s="1"/>
  <c r="L62" i="24"/>
  <c r="M62" i="24" s="1"/>
  <c r="L58" i="24"/>
  <c r="M58" i="24" s="1"/>
  <c r="L54" i="24"/>
  <c r="M54" i="24" s="1"/>
  <c r="L50" i="24"/>
  <c r="M50" i="24" s="1"/>
  <c r="L46" i="24"/>
  <c r="M46" i="24" s="1"/>
  <c r="L42" i="24"/>
  <c r="M42" i="24" s="1"/>
  <c r="L38" i="24"/>
  <c r="M38" i="24" s="1"/>
  <c r="L34" i="24"/>
  <c r="M34" i="24" s="1"/>
  <c r="L30" i="24"/>
  <c r="M30" i="24" s="1"/>
  <c r="L26" i="24"/>
  <c r="M26" i="24" s="1"/>
  <c r="L22" i="24"/>
  <c r="M22" i="24" s="1"/>
  <c r="L18" i="24"/>
  <c r="M18" i="24" s="1"/>
  <c r="L101" i="24"/>
  <c r="M101" i="24" s="1"/>
  <c r="L97" i="24"/>
  <c r="M97" i="24" s="1"/>
  <c r="L89" i="24"/>
  <c r="M89" i="24" s="1"/>
  <c r="L85" i="24"/>
  <c r="M85" i="24" s="1"/>
  <c r="L81" i="24"/>
  <c r="M81" i="24" s="1"/>
  <c r="L77" i="24"/>
  <c r="M77" i="24" s="1"/>
  <c r="L69" i="24"/>
  <c r="M69" i="24" s="1"/>
  <c r="L65" i="24"/>
  <c r="M65" i="24" s="1"/>
  <c r="L61" i="24"/>
  <c r="M61" i="24" s="1"/>
  <c r="L57" i="24"/>
  <c r="M57" i="24" s="1"/>
  <c r="L49" i="24"/>
  <c r="M49" i="24" s="1"/>
  <c r="L45" i="24"/>
  <c r="M45" i="24" s="1"/>
  <c r="L41" i="24"/>
  <c r="M41" i="24" s="1"/>
  <c r="L37" i="24"/>
  <c r="M37" i="24" s="1"/>
  <c r="L29" i="24"/>
  <c r="M29" i="24" s="1"/>
  <c r="M33" i="24" l="1"/>
  <c r="M13" i="24"/>
  <c r="M53" i="24"/>
  <c r="M83" i="24"/>
  <c r="M73" i="24"/>
  <c r="M23" i="24"/>
  <c r="M63" i="24"/>
  <c r="M93" i="24"/>
  <c r="M43" i="24"/>
  <c r="L13" i="24"/>
  <c r="L88" i="36" l="1"/>
  <c r="L89" i="36"/>
  <c r="O10" i="36"/>
  <c r="O11" i="36"/>
  <c r="O12" i="36"/>
  <c r="O13" i="36"/>
  <c r="O14" i="36"/>
  <c r="O15" i="36"/>
  <c r="O16" i="36"/>
  <c r="O17" i="36"/>
  <c r="O18" i="36"/>
  <c r="O19" i="36"/>
  <c r="O20" i="36"/>
  <c r="O21" i="36"/>
  <c r="O22" i="36"/>
  <c r="O23" i="36"/>
  <c r="O24" i="36"/>
  <c r="O25" i="36"/>
  <c r="O26" i="36"/>
  <c r="O27" i="36"/>
  <c r="O28" i="36"/>
  <c r="O29" i="36"/>
  <c r="O30" i="36"/>
  <c r="O31" i="36"/>
  <c r="O32" i="36"/>
  <c r="O33" i="36"/>
  <c r="O34" i="36"/>
  <c r="O35" i="36"/>
  <c r="O36" i="36"/>
  <c r="O37" i="36"/>
  <c r="O38" i="36"/>
  <c r="O39" i="36"/>
  <c r="O40" i="36"/>
  <c r="O41" i="36"/>
  <c r="O42" i="36"/>
  <c r="O43" i="36"/>
  <c r="O44" i="36"/>
  <c r="O45" i="36"/>
  <c r="O46" i="36"/>
  <c r="O47" i="36"/>
  <c r="O48" i="36"/>
  <c r="O49" i="36"/>
  <c r="O50" i="36"/>
  <c r="O51" i="36"/>
  <c r="O52" i="36"/>
  <c r="O53" i="36"/>
  <c r="O54" i="36"/>
  <c r="O55" i="36"/>
  <c r="O56" i="36"/>
  <c r="O57" i="36"/>
  <c r="O58" i="36"/>
  <c r="O59" i="36"/>
  <c r="O60" i="36"/>
  <c r="O61" i="36"/>
  <c r="O62" i="36"/>
  <c r="O63" i="36"/>
  <c r="O64" i="36"/>
  <c r="O65" i="36"/>
  <c r="O66" i="36"/>
  <c r="O67" i="36"/>
  <c r="O68" i="36"/>
  <c r="O69" i="36"/>
  <c r="O70" i="36"/>
  <c r="O71" i="36"/>
  <c r="O72" i="36"/>
  <c r="O73" i="36"/>
  <c r="O74" i="36"/>
  <c r="O75" i="36"/>
  <c r="O76" i="36"/>
  <c r="O77" i="36"/>
  <c r="O78" i="36"/>
  <c r="O79" i="36"/>
  <c r="O80" i="36"/>
  <c r="O81" i="36"/>
  <c r="O82" i="36"/>
  <c r="O83" i="36"/>
  <c r="O84" i="36"/>
  <c r="O85" i="36"/>
  <c r="O86" i="36"/>
  <c r="O87" i="36"/>
  <c r="O88" i="36"/>
  <c r="O89" i="36"/>
  <c r="O90" i="36"/>
  <c r="O91" i="36"/>
  <c r="O92" i="36"/>
  <c r="O93" i="36"/>
  <c r="O94" i="36"/>
  <c r="O95" i="36"/>
  <c r="O96" i="36"/>
  <c r="O97" i="36"/>
  <c r="N10" i="36"/>
  <c r="N11" i="36"/>
  <c r="N12" i="36"/>
  <c r="N13" i="36"/>
  <c r="N14" i="36"/>
  <c r="N15" i="36"/>
  <c r="N16" i="36"/>
  <c r="N17" i="36"/>
  <c r="N18" i="36"/>
  <c r="N19" i="36"/>
  <c r="N20" i="36"/>
  <c r="N21" i="36"/>
  <c r="N22" i="36"/>
  <c r="N23" i="36"/>
  <c r="N24" i="36"/>
  <c r="N25" i="36"/>
  <c r="N26" i="36"/>
  <c r="N27" i="36"/>
  <c r="N28" i="36"/>
  <c r="N29" i="36"/>
  <c r="N30" i="36"/>
  <c r="N31" i="36"/>
  <c r="N32" i="36"/>
  <c r="N33" i="36"/>
  <c r="N34" i="36"/>
  <c r="N35" i="36"/>
  <c r="N36" i="36"/>
  <c r="N37" i="36"/>
  <c r="N38" i="36"/>
  <c r="N39" i="36"/>
  <c r="N40" i="36"/>
  <c r="N41" i="36"/>
  <c r="N42" i="36"/>
  <c r="N43" i="36"/>
  <c r="N44" i="36"/>
  <c r="N45" i="36"/>
  <c r="N46" i="36"/>
  <c r="N47" i="36"/>
  <c r="N48" i="36"/>
  <c r="N49" i="36"/>
  <c r="N50" i="36"/>
  <c r="N51" i="36"/>
  <c r="N52" i="36"/>
  <c r="N53" i="36"/>
  <c r="N54" i="36"/>
  <c r="N55" i="36"/>
  <c r="N56" i="36"/>
  <c r="N57" i="36"/>
  <c r="N58" i="36"/>
  <c r="N59" i="36"/>
  <c r="N60" i="36"/>
  <c r="N61" i="36"/>
  <c r="N62" i="36"/>
  <c r="N63" i="36"/>
  <c r="N64" i="36"/>
  <c r="N65" i="36"/>
  <c r="N66" i="36"/>
  <c r="N67" i="36"/>
  <c r="N68" i="36"/>
  <c r="N69" i="36"/>
  <c r="N70" i="36"/>
  <c r="N71" i="36"/>
  <c r="N72" i="36"/>
  <c r="N73" i="36"/>
  <c r="N74" i="36"/>
  <c r="N75" i="36"/>
  <c r="N76" i="36"/>
  <c r="N77" i="36"/>
  <c r="N78" i="36"/>
  <c r="N79" i="36"/>
  <c r="N80" i="36"/>
  <c r="N81" i="36"/>
  <c r="N82" i="36"/>
  <c r="N83" i="36"/>
  <c r="N84" i="36"/>
  <c r="N85" i="36"/>
  <c r="N86" i="36"/>
  <c r="N87" i="36"/>
  <c r="N88" i="36"/>
  <c r="N89" i="36"/>
  <c r="N90" i="36"/>
  <c r="N91" i="36"/>
  <c r="N92" i="36"/>
  <c r="N93" i="36"/>
  <c r="N94" i="36"/>
  <c r="N95" i="36"/>
  <c r="N96" i="36"/>
  <c r="N97" i="36"/>
  <c r="N9" i="36"/>
  <c r="O9" i="36"/>
  <c r="O8" i="36"/>
  <c r="N8" i="36"/>
  <c r="U103" i="24" l="1"/>
  <c r="S103" i="24"/>
  <c r="E93" i="24"/>
  <c r="AA14" i="24"/>
  <c r="N13" i="24"/>
  <c r="N103" i="24" s="1"/>
  <c r="D11" i="29" s="1"/>
  <c r="AA102" i="24"/>
  <c r="AA101" i="24"/>
  <c r="AA100" i="24"/>
  <c r="AA99" i="24"/>
  <c r="AA98" i="24"/>
  <c r="AA97" i="24"/>
  <c r="AA96" i="24"/>
  <c r="AA95" i="24"/>
  <c r="AA94" i="24"/>
  <c r="AA92" i="24"/>
  <c r="AA91" i="24"/>
  <c r="AA90" i="24"/>
  <c r="AA89" i="24"/>
  <c r="AA88" i="24"/>
  <c r="AA87" i="24"/>
  <c r="AA86" i="24"/>
  <c r="AA85" i="24"/>
  <c r="AA84" i="24"/>
  <c r="AA82" i="24"/>
  <c r="AA81" i="24"/>
  <c r="AA80" i="24"/>
  <c r="AA79" i="24"/>
  <c r="AA78" i="24"/>
  <c r="AA77" i="24"/>
  <c r="AA76" i="24"/>
  <c r="AA75" i="24"/>
  <c r="AA74" i="24"/>
  <c r="AA72" i="24"/>
  <c r="AA71" i="24"/>
  <c r="AA70" i="24"/>
  <c r="AA69" i="24"/>
  <c r="AA68" i="24"/>
  <c r="AA67" i="24"/>
  <c r="AA66" i="24"/>
  <c r="AA65" i="24"/>
  <c r="AA64" i="24"/>
  <c r="AA62" i="24"/>
  <c r="AA61" i="24"/>
  <c r="AA60" i="24"/>
  <c r="AA59" i="24"/>
  <c r="AA58" i="24"/>
  <c r="AA57" i="24"/>
  <c r="AA56" i="24"/>
  <c r="AA55" i="24"/>
  <c r="AA54" i="24"/>
  <c r="AA21" i="24"/>
  <c r="AA20" i="24"/>
  <c r="AA19" i="24"/>
  <c r="AA18" i="24"/>
  <c r="AA17" i="24"/>
  <c r="AA16" i="24"/>
  <c r="AA15" i="24"/>
  <c r="AA22" i="24"/>
  <c r="AA31" i="24"/>
  <c r="AA30" i="24"/>
  <c r="AA29" i="24"/>
  <c r="AA28" i="24"/>
  <c r="AA27" i="24"/>
  <c r="AA26" i="24"/>
  <c r="AA25" i="24"/>
  <c r="AA24" i="24"/>
  <c r="AA32" i="24"/>
  <c r="AA41" i="24"/>
  <c r="AA40" i="24"/>
  <c r="AA39" i="24"/>
  <c r="AA38" i="24"/>
  <c r="AA37" i="24"/>
  <c r="AA36" i="24"/>
  <c r="AA35" i="24"/>
  <c r="AA34" i="24"/>
  <c r="AA42" i="24"/>
  <c r="AA52" i="24"/>
  <c r="AA51" i="24"/>
  <c r="AA50" i="24"/>
  <c r="AA49" i="24"/>
  <c r="AA48" i="24"/>
  <c r="AA47" i="24"/>
  <c r="AA46" i="24"/>
  <c r="AA45" i="24"/>
  <c r="AA43" i="24" s="1"/>
  <c r="AA44" i="24"/>
  <c r="E23" i="24"/>
  <c r="AY67" i="11"/>
  <c r="AY57" i="11"/>
  <c r="AY47" i="11"/>
  <c r="AY37" i="11"/>
  <c r="AY27" i="11"/>
  <c r="AY17" i="11"/>
  <c r="AA13" i="24" l="1"/>
  <c r="N104" i="24"/>
  <c r="C97"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10" i="11"/>
  <c r="D11" i="11"/>
  <c r="D12" i="11"/>
  <c r="D13" i="11"/>
  <c r="D14" i="11"/>
  <c r="D15" i="11"/>
  <c r="D16" i="11"/>
  <c r="C9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10" i="11"/>
  <c r="C11" i="11"/>
  <c r="C12" i="11"/>
  <c r="C13" i="11"/>
  <c r="C14" i="11"/>
  <c r="C15" i="11"/>
  <c r="C16" i="11"/>
  <c r="D9" i="11"/>
  <c r="D8" i="11"/>
  <c r="C9" i="11"/>
  <c r="C8" i="11"/>
  <c r="D7" i="11"/>
  <c r="C7" i="11"/>
  <c r="F49" i="29"/>
  <c r="O9" i="24" l="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 i="1"/>
  <c r="D10" i="1"/>
  <c r="D11" i="1"/>
  <c r="D12" i="1"/>
  <c r="D13" i="1"/>
  <c r="D14" i="1"/>
  <c r="D15" i="1"/>
  <c r="D8" i="1"/>
  <c r="D7" i="1"/>
  <c r="D6"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 i="1"/>
  <c r="C10" i="1"/>
  <c r="C11" i="1"/>
  <c r="C12" i="1"/>
  <c r="C13" i="1"/>
  <c r="C14" i="1"/>
  <c r="C15" i="1"/>
  <c r="C8" i="1"/>
  <c r="C7" i="1"/>
  <c r="C6" i="1"/>
  <c r="C96"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6"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H96" i="1"/>
  <c r="H86" i="1"/>
  <c r="H87" i="1"/>
  <c r="H88" i="1"/>
  <c r="H89" i="1"/>
  <c r="H90" i="1"/>
  <c r="H91" i="1"/>
  <c r="H92" i="1"/>
  <c r="H93" i="1"/>
  <c r="H94" i="1"/>
  <c r="H95" i="1"/>
  <c r="H18" i="1"/>
  <c r="H16" i="1"/>
  <c r="H17"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G9" i="1"/>
  <c r="G10" i="1"/>
  <c r="G11" i="1"/>
  <c r="G12" i="1"/>
  <c r="G13" i="1"/>
  <c r="G14" i="1"/>
  <c r="G15" i="1"/>
  <c r="F9" i="1"/>
  <c r="F10" i="1"/>
  <c r="F11" i="1"/>
  <c r="F12" i="1"/>
  <c r="F13" i="1"/>
  <c r="F14" i="1"/>
  <c r="F15" i="1"/>
  <c r="F7" i="1"/>
  <c r="I69" i="43"/>
  <c r="I70" i="43"/>
  <c r="I71" i="43"/>
  <c r="I73" i="43"/>
  <c r="I74" i="43"/>
  <c r="I75" i="43"/>
  <c r="I77" i="43"/>
  <c r="I78" i="43"/>
  <c r="I79" i="43"/>
  <c r="I76" i="43" s="1"/>
  <c r="BD26" i="11" s="1"/>
  <c r="I81" i="43"/>
  <c r="I82" i="43"/>
  <c r="I83" i="43"/>
  <c r="I85" i="43"/>
  <c r="I86" i="43"/>
  <c r="I87" i="43"/>
  <c r="I89" i="43"/>
  <c r="I90" i="43"/>
  <c r="I91" i="43"/>
  <c r="I93" i="43"/>
  <c r="I94" i="43"/>
  <c r="I95" i="43"/>
  <c r="I92" i="43" s="1"/>
  <c r="BD30" i="11" s="1"/>
  <c r="I97" i="43"/>
  <c r="I98" i="43"/>
  <c r="I99" i="43"/>
  <c r="I101" i="43"/>
  <c r="I102" i="43"/>
  <c r="I103" i="43"/>
  <c r="I105" i="43"/>
  <c r="I106" i="43"/>
  <c r="I107" i="43"/>
  <c r="I109" i="43"/>
  <c r="I110" i="43"/>
  <c r="I111" i="43"/>
  <c r="I108" i="43" s="1"/>
  <c r="BD34" i="11" s="1"/>
  <c r="I113" i="43"/>
  <c r="I114" i="43"/>
  <c r="I115" i="43"/>
  <c r="I117" i="43"/>
  <c r="I118" i="43"/>
  <c r="I119" i="43"/>
  <c r="I121" i="43"/>
  <c r="I122" i="43"/>
  <c r="I123" i="43"/>
  <c r="I125" i="43"/>
  <c r="I126" i="43"/>
  <c r="I127" i="43"/>
  <c r="I124" i="43" s="1"/>
  <c r="BD38" i="11" s="1"/>
  <c r="I129" i="43"/>
  <c r="I130" i="43"/>
  <c r="I131" i="43"/>
  <c r="I133" i="43"/>
  <c r="I134" i="43"/>
  <c r="I135" i="43"/>
  <c r="I137" i="43"/>
  <c r="I138" i="43"/>
  <c r="I139" i="43"/>
  <c r="I141" i="43"/>
  <c r="I142" i="43"/>
  <c r="I143" i="43"/>
  <c r="I140" i="43" s="1"/>
  <c r="BD42" i="11" s="1"/>
  <c r="I145" i="43"/>
  <c r="I146" i="43"/>
  <c r="I147" i="43"/>
  <c r="I149" i="43"/>
  <c r="I150" i="43"/>
  <c r="I151" i="43"/>
  <c r="I153" i="43"/>
  <c r="I154" i="43"/>
  <c r="I155" i="43"/>
  <c r="I157" i="43"/>
  <c r="I158" i="43"/>
  <c r="I159" i="43"/>
  <c r="I156" i="43" s="1"/>
  <c r="BD46" i="11" s="1"/>
  <c r="I161" i="43"/>
  <c r="I162" i="43"/>
  <c r="I163" i="43"/>
  <c r="I165" i="43"/>
  <c r="I166" i="43"/>
  <c r="I167" i="43"/>
  <c r="I169" i="43"/>
  <c r="I170" i="43"/>
  <c r="I171" i="43"/>
  <c r="I173" i="43"/>
  <c r="I174" i="43"/>
  <c r="I175" i="43"/>
  <c r="I172" i="43" s="1"/>
  <c r="BD50" i="11" s="1"/>
  <c r="I177" i="43"/>
  <c r="I178" i="43"/>
  <c r="I179" i="43"/>
  <c r="I181" i="43"/>
  <c r="I182" i="43"/>
  <c r="I183" i="43"/>
  <c r="I185" i="43"/>
  <c r="I186" i="43"/>
  <c r="I187" i="43"/>
  <c r="I189" i="43"/>
  <c r="I190" i="43"/>
  <c r="I191" i="43"/>
  <c r="I188" i="43" s="1"/>
  <c r="BD54" i="11" s="1"/>
  <c r="I193" i="43"/>
  <c r="I194" i="43"/>
  <c r="I195" i="43"/>
  <c r="I197" i="43"/>
  <c r="I198" i="43"/>
  <c r="I199" i="43"/>
  <c r="I201" i="43"/>
  <c r="I202" i="43"/>
  <c r="I203" i="43"/>
  <c r="I205" i="43"/>
  <c r="I206" i="43"/>
  <c r="I207" i="43"/>
  <c r="I204" i="43" s="1"/>
  <c r="BD58" i="11" s="1"/>
  <c r="I210" i="43"/>
  <c r="I211" i="43"/>
  <c r="I213" i="43"/>
  <c r="I214" i="43"/>
  <c r="I215" i="43"/>
  <c r="I217" i="43"/>
  <c r="I218" i="43"/>
  <c r="I219" i="43"/>
  <c r="I216" i="43" s="1"/>
  <c r="BD61" i="11" s="1"/>
  <c r="I221" i="43"/>
  <c r="I222" i="43"/>
  <c r="I223" i="43"/>
  <c r="I225" i="43"/>
  <c r="I226" i="43"/>
  <c r="I227" i="43"/>
  <c r="I229" i="43"/>
  <c r="I230" i="43"/>
  <c r="I231" i="43"/>
  <c r="I233" i="43"/>
  <c r="I234" i="43"/>
  <c r="I235" i="43"/>
  <c r="I232" i="43" s="1"/>
  <c r="BD65" i="11" s="1"/>
  <c r="I237" i="43"/>
  <c r="I238" i="43"/>
  <c r="I239" i="43"/>
  <c r="I241" i="43"/>
  <c r="I242" i="43"/>
  <c r="I243" i="43"/>
  <c r="I245" i="43"/>
  <c r="I246" i="43"/>
  <c r="I247" i="43"/>
  <c r="I249" i="43"/>
  <c r="I250" i="43"/>
  <c r="I251" i="43"/>
  <c r="I248" i="43" s="1"/>
  <c r="BD69" i="11" s="1"/>
  <c r="I253" i="43"/>
  <c r="I254" i="43"/>
  <c r="I255" i="43"/>
  <c r="I257" i="43"/>
  <c r="I258" i="43"/>
  <c r="I259" i="43"/>
  <c r="I261" i="43"/>
  <c r="I262" i="43"/>
  <c r="I263" i="43"/>
  <c r="I265" i="43"/>
  <c r="I266" i="43"/>
  <c r="I267" i="43"/>
  <c r="I264" i="43" s="1"/>
  <c r="BD73" i="11" s="1"/>
  <c r="I269" i="43"/>
  <c r="I270" i="43"/>
  <c r="I271" i="43"/>
  <c r="I273" i="43"/>
  <c r="I274" i="43"/>
  <c r="I275" i="43"/>
  <c r="I277" i="43"/>
  <c r="I278" i="43"/>
  <c r="I279" i="43"/>
  <c r="I281" i="43"/>
  <c r="I282" i="43"/>
  <c r="I283" i="43"/>
  <c r="I280" i="43" s="1"/>
  <c r="I285" i="43"/>
  <c r="I286" i="43"/>
  <c r="I287" i="43"/>
  <c r="I289" i="43"/>
  <c r="I290" i="43"/>
  <c r="I291" i="43"/>
  <c r="I293" i="43"/>
  <c r="I294" i="43"/>
  <c r="I295" i="43"/>
  <c r="I297" i="43"/>
  <c r="I298" i="43"/>
  <c r="I299" i="43"/>
  <c r="I296" i="43" s="1"/>
  <c r="BD81" i="11" s="1"/>
  <c r="I301" i="43"/>
  <c r="I302" i="43"/>
  <c r="I303" i="43"/>
  <c r="I305" i="43"/>
  <c r="I306" i="43"/>
  <c r="I307" i="43"/>
  <c r="I309" i="43"/>
  <c r="I310" i="43"/>
  <c r="I311" i="43"/>
  <c r="I313" i="43"/>
  <c r="I314" i="43"/>
  <c r="I315" i="43"/>
  <c r="I312" i="43" s="1"/>
  <c r="BD85" i="11" s="1"/>
  <c r="I317" i="43"/>
  <c r="I318" i="43"/>
  <c r="I319" i="43"/>
  <c r="I321" i="43"/>
  <c r="I322" i="43"/>
  <c r="I323" i="43"/>
  <c r="I325" i="43"/>
  <c r="I326" i="43"/>
  <c r="I327" i="43"/>
  <c r="I329" i="43"/>
  <c r="I330" i="43"/>
  <c r="I331" i="43"/>
  <c r="I328" i="43" s="1"/>
  <c r="BD89" i="11" s="1"/>
  <c r="I333" i="43"/>
  <c r="I334" i="43"/>
  <c r="I335" i="43"/>
  <c r="I337" i="43"/>
  <c r="I338" i="43"/>
  <c r="I339" i="43"/>
  <c r="I341" i="43"/>
  <c r="I342" i="43"/>
  <c r="I343" i="43"/>
  <c r="I345" i="43"/>
  <c r="I346" i="43"/>
  <c r="I347" i="43"/>
  <c r="I344" i="43" s="1"/>
  <c r="BD93" i="11" s="1"/>
  <c r="I349" i="43"/>
  <c r="I350" i="43"/>
  <c r="I351" i="43"/>
  <c r="I353" i="43"/>
  <c r="I354" i="43"/>
  <c r="I355" i="43"/>
  <c r="I357" i="43"/>
  <c r="I358" i="43"/>
  <c r="I359" i="43"/>
  <c r="I361" i="43"/>
  <c r="I362" i="43"/>
  <c r="I363" i="43"/>
  <c r="I365" i="43"/>
  <c r="I366" i="43"/>
  <c r="I367" i="43"/>
  <c r="I369" i="43"/>
  <c r="I370" i="43"/>
  <c r="I371" i="43"/>
  <c r="I373" i="43"/>
  <c r="I374" i="43"/>
  <c r="I375" i="43"/>
  <c r="I377" i="43"/>
  <c r="I378" i="43"/>
  <c r="I379" i="43"/>
  <c r="I376" i="43" s="1"/>
  <c r="I381" i="43"/>
  <c r="I382" i="43"/>
  <c r="I383" i="43"/>
  <c r="I385" i="43"/>
  <c r="I386" i="43"/>
  <c r="I387" i="43"/>
  <c r="I389" i="43"/>
  <c r="I390" i="43"/>
  <c r="I391" i="43"/>
  <c r="I393" i="43"/>
  <c r="I394" i="43"/>
  <c r="I395" i="43"/>
  <c r="I392" i="43" s="1"/>
  <c r="I397" i="43"/>
  <c r="I398" i="43"/>
  <c r="I399" i="43"/>
  <c r="I401" i="43"/>
  <c r="I402" i="43"/>
  <c r="I403" i="43"/>
  <c r="I57" i="43"/>
  <c r="I58" i="43"/>
  <c r="I59" i="43"/>
  <c r="I61" i="43"/>
  <c r="I62" i="43"/>
  <c r="I63" i="43"/>
  <c r="I400" i="43" l="1"/>
  <c r="I68" i="43"/>
  <c r="BD24" i="11" s="1"/>
  <c r="I380" i="43"/>
  <c r="I364" i="43"/>
  <c r="I332" i="43"/>
  <c r="BD90" i="11" s="1"/>
  <c r="I284" i="43"/>
  <c r="BD78" i="11" s="1"/>
  <c r="I268" i="43"/>
  <c r="BD74" i="11" s="1"/>
  <c r="I252" i="43"/>
  <c r="BD70" i="11" s="1"/>
  <c r="I236" i="43"/>
  <c r="BD66" i="11" s="1"/>
  <c r="I220" i="43"/>
  <c r="BD62" i="11" s="1"/>
  <c r="I192" i="43"/>
  <c r="BD55" i="11" s="1"/>
  <c r="I176" i="43"/>
  <c r="BD51" i="11" s="1"/>
  <c r="I160" i="43"/>
  <c r="I144" i="43"/>
  <c r="BD43" i="11" s="1"/>
  <c r="I128" i="43"/>
  <c r="BD39" i="11" s="1"/>
  <c r="I112" i="43"/>
  <c r="BD35" i="11" s="1"/>
  <c r="I96" i="43"/>
  <c r="BD31" i="11" s="1"/>
  <c r="I80" i="43"/>
  <c r="I396" i="43"/>
  <c r="I348" i="43"/>
  <c r="BD94" i="11" s="1"/>
  <c r="I316" i="43"/>
  <c r="BD86" i="11" s="1"/>
  <c r="I300" i="43"/>
  <c r="BD82" i="11" s="1"/>
  <c r="I60" i="43"/>
  <c r="BD22" i="11" s="1"/>
  <c r="I360" i="43"/>
  <c r="I384" i="43"/>
  <c r="I368" i="43"/>
  <c r="I320" i="43"/>
  <c r="I272" i="43"/>
  <c r="BD75" i="11" s="1"/>
  <c r="I256" i="43"/>
  <c r="BD71" i="11" s="1"/>
  <c r="I240" i="43"/>
  <c r="I224" i="43"/>
  <c r="BD63" i="11" s="1"/>
  <c r="I196" i="43"/>
  <c r="BD56" i="11" s="1"/>
  <c r="I180" i="43"/>
  <c r="BD52" i="11" s="1"/>
  <c r="I164" i="43"/>
  <c r="BD48" i="11" s="1"/>
  <c r="I148" i="43"/>
  <c r="BD44" i="11" s="1"/>
  <c r="I132" i="43"/>
  <c r="BD40" i="11" s="1"/>
  <c r="I116" i="43"/>
  <c r="BD36" i="11" s="1"/>
  <c r="I100" i="43"/>
  <c r="BD32" i="11" s="1"/>
  <c r="I84" i="43"/>
  <c r="BD28" i="11" s="1"/>
  <c r="I352" i="43"/>
  <c r="BD95" i="11" s="1"/>
  <c r="BD96" i="11"/>
  <c r="I336" i="43"/>
  <c r="BD91" i="11" s="1"/>
  <c r="I304" i="43"/>
  <c r="BD83" i="11" s="1"/>
  <c r="I288" i="43"/>
  <c r="BD79" i="11" s="1"/>
  <c r="I388" i="43"/>
  <c r="I372" i="43"/>
  <c r="I356" i="43"/>
  <c r="I340" i="43"/>
  <c r="BD92" i="11" s="1"/>
  <c r="I324" i="43"/>
  <c r="BD88" i="11" s="1"/>
  <c r="I308" i="43"/>
  <c r="BD84" i="11" s="1"/>
  <c r="I292" i="43"/>
  <c r="BD80" i="11" s="1"/>
  <c r="I276" i="43"/>
  <c r="BD76" i="11" s="1"/>
  <c r="I260" i="43"/>
  <c r="BD72" i="11" s="1"/>
  <c r="I244" i="43"/>
  <c r="BD68" i="11" s="1"/>
  <c r="I228" i="43"/>
  <c r="BD64" i="11" s="1"/>
  <c r="I212" i="43"/>
  <c r="BD60" i="11" s="1"/>
  <c r="I208" i="43"/>
  <c r="BD59" i="11" s="1"/>
  <c r="I200" i="43"/>
  <c r="I184" i="43"/>
  <c r="BD53" i="11" s="1"/>
  <c r="I168" i="43"/>
  <c r="BD49" i="11" s="1"/>
  <c r="I152" i="43"/>
  <c r="BD45" i="11" s="1"/>
  <c r="I136" i="43"/>
  <c r="BD41" i="11" s="1"/>
  <c r="I120" i="43"/>
  <c r="I104" i="43"/>
  <c r="BD33" i="11" s="1"/>
  <c r="I88" i="43"/>
  <c r="BD29" i="11" s="1"/>
  <c r="I72" i="43"/>
  <c r="BD25" i="11" s="1"/>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D92" i="24"/>
  <c r="D93" i="24"/>
  <c r="D94" i="24"/>
  <c r="D95" i="24"/>
  <c r="D96" i="24"/>
  <c r="D97" i="24"/>
  <c r="D98" i="24"/>
  <c r="D99" i="24"/>
  <c r="D100" i="24"/>
  <c r="D101" i="24"/>
  <c r="D102" i="24"/>
  <c r="D16" i="24"/>
  <c r="D17" i="24"/>
  <c r="D18" i="24"/>
  <c r="D19" i="24"/>
  <c r="D20" i="24"/>
  <c r="D21" i="24"/>
  <c r="D22" i="24"/>
  <c r="D15" i="24"/>
  <c r="D14" i="24"/>
  <c r="D13"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6" i="24"/>
  <c r="C17" i="24"/>
  <c r="C18" i="24"/>
  <c r="C19" i="24"/>
  <c r="C20" i="24"/>
  <c r="C21" i="24"/>
  <c r="C22" i="24"/>
  <c r="C15" i="24"/>
  <c r="C14" i="24"/>
  <c r="C13" i="24"/>
  <c r="F8" i="1"/>
  <c r="F6" i="1"/>
  <c r="E9" i="1"/>
  <c r="E10" i="1"/>
  <c r="E11" i="1"/>
  <c r="E12" i="1"/>
  <c r="E13" i="1"/>
  <c r="E14" i="1"/>
  <c r="E15" i="1"/>
  <c r="E7" i="1"/>
  <c r="E8" i="1"/>
  <c r="I67" i="43"/>
  <c r="I66" i="43"/>
  <c r="I65" i="43"/>
  <c r="I64" i="43" s="1"/>
  <c r="BD23" i="11" s="1"/>
  <c r="I56" i="43"/>
  <c r="BD21" i="11" s="1"/>
  <c r="I55" i="43"/>
  <c r="I54" i="43"/>
  <c r="I53" i="43"/>
  <c r="I52" i="43" s="1"/>
  <c r="BD20" i="11" s="1"/>
  <c r="I51" i="43"/>
  <c r="I50" i="43"/>
  <c r="I49" i="43"/>
  <c r="I47" i="43"/>
  <c r="I46" i="43"/>
  <c r="I45" i="43"/>
  <c r="I43" i="43"/>
  <c r="I42" i="43"/>
  <c r="I41" i="43"/>
  <c r="I39" i="43"/>
  <c r="I38" i="43"/>
  <c r="I37" i="43"/>
  <c r="I36" i="43" s="1"/>
  <c r="BD16" i="11" s="1"/>
  <c r="I35" i="43"/>
  <c r="I34" i="43"/>
  <c r="I33" i="43"/>
  <c r="I31" i="43"/>
  <c r="I30" i="43"/>
  <c r="I29" i="43"/>
  <c r="I27" i="43"/>
  <c r="I26" i="43"/>
  <c r="I25" i="43"/>
  <c r="I23" i="43"/>
  <c r="I22" i="43"/>
  <c r="I21" i="43"/>
  <c r="I20" i="43" s="1"/>
  <c r="BD12" i="11" s="1"/>
  <c r="I19" i="43"/>
  <c r="I18" i="43"/>
  <c r="I17" i="43"/>
  <c r="I15" i="43"/>
  <c r="I14" i="43"/>
  <c r="I13" i="43"/>
  <c r="I11" i="43"/>
  <c r="I10" i="43"/>
  <c r="I9" i="43"/>
  <c r="I7" i="43"/>
  <c r="I6" i="43"/>
  <c r="I5" i="43"/>
  <c r="BD37" i="11" l="1"/>
  <c r="I16" i="43"/>
  <c r="BD11" i="11" s="1"/>
  <c r="I32" i="43"/>
  <c r="BD15" i="11" s="1"/>
  <c r="I48" i="43"/>
  <c r="BD19" i="11" s="1"/>
  <c r="I12" i="43"/>
  <c r="BD10" i="11" s="1"/>
  <c r="I28" i="43"/>
  <c r="BD14" i="11" s="1"/>
  <c r="I44" i="43"/>
  <c r="BD18" i="11" s="1"/>
  <c r="BD17" i="11" s="1"/>
  <c r="I8" i="43"/>
  <c r="BD9" i="11" s="1"/>
  <c r="I24" i="43"/>
  <c r="BD13" i="11" s="1"/>
  <c r="I40" i="43"/>
  <c r="BD77" i="11"/>
  <c r="BD67" i="11"/>
  <c r="BD57" i="11"/>
  <c r="I4" i="43"/>
  <c r="BD8" i="11" s="1"/>
  <c r="BD87" i="11"/>
  <c r="BD47" i="11"/>
  <c r="BD27" i="11"/>
  <c r="L9" i="36"/>
  <c r="L10" i="36"/>
  <c r="L11" i="36"/>
  <c r="L12" i="36"/>
  <c r="L13" i="36"/>
  <c r="L14" i="36"/>
  <c r="L15" i="36"/>
  <c r="L16" i="36"/>
  <c r="L17" i="36"/>
  <c r="L18" i="36"/>
  <c r="L19" i="36"/>
  <c r="L20" i="36"/>
  <c r="L21" i="36"/>
  <c r="L22" i="36"/>
  <c r="L23" i="36"/>
  <c r="L24" i="36"/>
  <c r="L25" i="36"/>
  <c r="L26" i="36"/>
  <c r="L27" i="36"/>
  <c r="L28" i="36"/>
  <c r="L29" i="36"/>
  <c r="L30" i="36"/>
  <c r="L31" i="36"/>
  <c r="L32" i="36"/>
  <c r="L33" i="36"/>
  <c r="L34" i="36"/>
  <c r="L35" i="36"/>
  <c r="L36" i="36"/>
  <c r="L37" i="36"/>
  <c r="L38" i="36"/>
  <c r="L39" i="36"/>
  <c r="L40" i="36"/>
  <c r="L41" i="36"/>
  <c r="L42" i="36"/>
  <c r="L43" i="36"/>
  <c r="L44" i="36"/>
  <c r="L45" i="36"/>
  <c r="L46" i="36"/>
  <c r="L47" i="36"/>
  <c r="L48" i="36"/>
  <c r="L49" i="36"/>
  <c r="L50" i="36"/>
  <c r="L51" i="36"/>
  <c r="L52" i="36"/>
  <c r="L53" i="36"/>
  <c r="L54" i="36"/>
  <c r="L55" i="36"/>
  <c r="L56" i="36"/>
  <c r="L57" i="36"/>
  <c r="L58" i="36"/>
  <c r="L59" i="36"/>
  <c r="L60" i="36"/>
  <c r="L61" i="36"/>
  <c r="L62" i="36"/>
  <c r="L63" i="36"/>
  <c r="L64" i="36"/>
  <c r="L65" i="36"/>
  <c r="L66" i="36"/>
  <c r="L67" i="36"/>
  <c r="L68" i="36"/>
  <c r="L69" i="36"/>
  <c r="L70" i="36"/>
  <c r="L71" i="36"/>
  <c r="L72" i="36"/>
  <c r="L73" i="36"/>
  <c r="L74" i="36"/>
  <c r="L75" i="36"/>
  <c r="L76" i="36"/>
  <c r="L77" i="36"/>
  <c r="L78" i="36"/>
  <c r="L79" i="36"/>
  <c r="L80" i="36"/>
  <c r="L81" i="36"/>
  <c r="L82" i="36"/>
  <c r="L83" i="36"/>
  <c r="L84" i="36"/>
  <c r="L85" i="36"/>
  <c r="L86" i="36"/>
  <c r="L87" i="36"/>
  <c r="L90" i="36"/>
  <c r="L91" i="36"/>
  <c r="L92" i="36"/>
  <c r="L93" i="36"/>
  <c r="L94" i="36"/>
  <c r="L95" i="36"/>
  <c r="L96" i="36"/>
  <c r="L97" i="36"/>
  <c r="L98" i="36"/>
  <c r="L8" i="36"/>
  <c r="J3" i="1"/>
  <c r="AX122" i="11"/>
  <c r="AW122" i="11"/>
  <c r="BD7" i="11" l="1"/>
  <c r="AX123" i="11"/>
  <c r="L5" i="36" l="1"/>
  <c r="L3" i="36"/>
  <c r="F45" i="29" l="1"/>
  <c r="F35" i="29"/>
  <c r="S106" i="24" s="1"/>
  <c r="F30" i="29"/>
  <c r="F25" i="29"/>
  <c r="F41" i="29"/>
  <c r="T106" i="24" s="1"/>
  <c r="F53" i="29" l="1"/>
  <c r="F31" i="29"/>
  <c r="R106" i="24" s="1"/>
  <c r="G5" i="24" l="1"/>
  <c r="C9" i="29" s="1"/>
  <c r="G7" i="24"/>
  <c r="C11" i="29" s="1"/>
  <c r="G4" i="24"/>
  <c r="C8" i="29" s="1"/>
  <c r="F106" i="24" l="1"/>
  <c r="O106" i="24"/>
  <c r="F11" i="29"/>
  <c r="I106" i="24"/>
  <c r="O26" i="24"/>
  <c r="P26" i="24" s="1"/>
  <c r="O30" i="24"/>
  <c r="P30" i="24" s="1"/>
  <c r="O35" i="24"/>
  <c r="P35" i="24" s="1"/>
  <c r="O39" i="24"/>
  <c r="P39" i="24" s="1"/>
  <c r="O44" i="24"/>
  <c r="O48" i="24"/>
  <c r="P48" i="24" s="1"/>
  <c r="O52" i="24"/>
  <c r="P52" i="24" s="1"/>
  <c r="O57" i="24"/>
  <c r="P57" i="24" s="1"/>
  <c r="O61" i="24"/>
  <c r="P61" i="24" s="1"/>
  <c r="O66" i="24"/>
  <c r="P66" i="24" s="1"/>
  <c r="O70" i="24"/>
  <c r="P70" i="24" s="1"/>
  <c r="O75" i="24"/>
  <c r="P75" i="24" s="1"/>
  <c r="O79" i="24"/>
  <c r="P79" i="24" s="1"/>
  <c r="O84" i="24"/>
  <c r="O88" i="24"/>
  <c r="P88" i="24" s="1"/>
  <c r="O92" i="24"/>
  <c r="P92" i="24" s="1"/>
  <c r="O97" i="24"/>
  <c r="P97" i="24" s="1"/>
  <c r="O101" i="24"/>
  <c r="P101" i="24" s="1"/>
  <c r="O18" i="24"/>
  <c r="P18" i="24" s="1"/>
  <c r="O22" i="24"/>
  <c r="P22" i="24" s="1"/>
  <c r="O29" i="24"/>
  <c r="P29" i="24" s="1"/>
  <c r="O42" i="24"/>
  <c r="P42" i="24" s="1"/>
  <c r="O56" i="24"/>
  <c r="P56" i="24" s="1"/>
  <c r="O69" i="24"/>
  <c r="P69" i="24" s="1"/>
  <c r="O91" i="24"/>
  <c r="P91" i="24" s="1"/>
  <c r="O17" i="24"/>
  <c r="P17" i="24" s="1"/>
  <c r="O27" i="24"/>
  <c r="P27" i="24" s="1"/>
  <c r="O31" i="24"/>
  <c r="P31" i="24" s="1"/>
  <c r="O36" i="24"/>
  <c r="P36" i="24" s="1"/>
  <c r="O40" i="24"/>
  <c r="P40" i="24" s="1"/>
  <c r="O45" i="24"/>
  <c r="P45" i="24" s="1"/>
  <c r="O49" i="24"/>
  <c r="P49" i="24" s="1"/>
  <c r="O54" i="24"/>
  <c r="O58" i="24"/>
  <c r="P58" i="24" s="1"/>
  <c r="O62" i="24"/>
  <c r="P62" i="24" s="1"/>
  <c r="O67" i="24"/>
  <c r="P67" i="24" s="1"/>
  <c r="O71" i="24"/>
  <c r="P71" i="24" s="1"/>
  <c r="O76" i="24"/>
  <c r="P76" i="24" s="1"/>
  <c r="O80" i="24"/>
  <c r="P80" i="24" s="1"/>
  <c r="O85" i="24"/>
  <c r="P85" i="24" s="1"/>
  <c r="O89" i="24"/>
  <c r="P89" i="24" s="1"/>
  <c r="O94" i="24"/>
  <c r="O98" i="24"/>
  <c r="P98" i="24" s="1"/>
  <c r="O102" i="24"/>
  <c r="P102" i="24" s="1"/>
  <c r="O19" i="24"/>
  <c r="P19" i="24" s="1"/>
  <c r="O15" i="24"/>
  <c r="P15" i="24" s="1"/>
  <c r="O25" i="24"/>
  <c r="P25" i="24" s="1"/>
  <c r="O38" i="24"/>
  <c r="P38" i="24" s="1"/>
  <c r="O51" i="24"/>
  <c r="P51" i="24" s="1"/>
  <c r="O60" i="24"/>
  <c r="P60" i="24" s="1"/>
  <c r="O78" i="24"/>
  <c r="P78" i="24" s="1"/>
  <c r="O87" i="24"/>
  <c r="P87" i="24" s="1"/>
  <c r="O100" i="24"/>
  <c r="P100" i="24" s="1"/>
  <c r="O21" i="24"/>
  <c r="P21" i="24" s="1"/>
  <c r="O24" i="24"/>
  <c r="O28" i="24"/>
  <c r="P28" i="24" s="1"/>
  <c r="O32" i="24"/>
  <c r="P32" i="24" s="1"/>
  <c r="O37" i="24"/>
  <c r="P37" i="24" s="1"/>
  <c r="O41" i="24"/>
  <c r="P41" i="24" s="1"/>
  <c r="O46" i="24"/>
  <c r="P46" i="24" s="1"/>
  <c r="O50" i="24"/>
  <c r="P50" i="24" s="1"/>
  <c r="O55" i="24"/>
  <c r="P55" i="24" s="1"/>
  <c r="O59" i="24"/>
  <c r="P59" i="24" s="1"/>
  <c r="O64" i="24"/>
  <c r="O68" i="24"/>
  <c r="P68" i="24" s="1"/>
  <c r="O72" i="24"/>
  <c r="P72" i="24" s="1"/>
  <c r="O77" i="24"/>
  <c r="P77" i="24" s="1"/>
  <c r="O81" i="24"/>
  <c r="P81" i="24" s="1"/>
  <c r="O86" i="24"/>
  <c r="P86" i="24" s="1"/>
  <c r="O90" i="24"/>
  <c r="P90" i="24" s="1"/>
  <c r="O95" i="24"/>
  <c r="P95" i="24" s="1"/>
  <c r="O99" i="24"/>
  <c r="P99" i="24" s="1"/>
  <c r="O16" i="24"/>
  <c r="P16" i="24" s="1"/>
  <c r="O20" i="24"/>
  <c r="P20" i="24" s="1"/>
  <c r="O14" i="24"/>
  <c r="O34" i="24"/>
  <c r="O47" i="24"/>
  <c r="P47" i="24" s="1"/>
  <c r="O65" i="24"/>
  <c r="P65" i="24" s="1"/>
  <c r="O74" i="24"/>
  <c r="O82" i="24"/>
  <c r="P82" i="24" s="1"/>
  <c r="O96" i="24"/>
  <c r="P96" i="24" s="1"/>
  <c r="I14" i="24"/>
  <c r="J14" i="24" s="1"/>
  <c r="I26" i="24"/>
  <c r="J26" i="24" s="1"/>
  <c r="I30" i="24"/>
  <c r="J30" i="24" s="1"/>
  <c r="I35" i="24"/>
  <c r="J35" i="24" s="1"/>
  <c r="I39" i="24"/>
  <c r="J39" i="24" s="1"/>
  <c r="I44" i="24"/>
  <c r="J44" i="24" s="1"/>
  <c r="I48" i="24"/>
  <c r="J48" i="24" s="1"/>
  <c r="I52" i="24"/>
  <c r="J52" i="24" s="1"/>
  <c r="I57" i="24"/>
  <c r="J57" i="24" s="1"/>
  <c r="I61" i="24"/>
  <c r="J61" i="24" s="1"/>
  <c r="I66" i="24"/>
  <c r="J66" i="24" s="1"/>
  <c r="I70" i="24"/>
  <c r="J70" i="24" s="1"/>
  <c r="I75" i="24"/>
  <c r="J75" i="24" s="1"/>
  <c r="I79" i="24"/>
  <c r="J79" i="24" s="1"/>
  <c r="I84" i="24"/>
  <c r="J84" i="24" s="1"/>
  <c r="I88" i="24"/>
  <c r="J88" i="24" s="1"/>
  <c r="I92" i="24"/>
  <c r="J92" i="24" s="1"/>
  <c r="I97" i="24"/>
  <c r="J97" i="24" s="1"/>
  <c r="I101" i="24"/>
  <c r="J101" i="24" s="1"/>
  <c r="I18" i="24"/>
  <c r="J18" i="24" s="1"/>
  <c r="I22" i="24"/>
  <c r="J22" i="24" s="1"/>
  <c r="I28" i="24"/>
  <c r="J28" i="24" s="1"/>
  <c r="I37" i="24"/>
  <c r="J37" i="24" s="1"/>
  <c r="I46" i="24"/>
  <c r="J46" i="24" s="1"/>
  <c r="I55" i="24"/>
  <c r="J55" i="24" s="1"/>
  <c r="I64" i="24"/>
  <c r="J64" i="24" s="1"/>
  <c r="I72" i="24"/>
  <c r="J72" i="24" s="1"/>
  <c r="I81" i="24"/>
  <c r="J81" i="24" s="1"/>
  <c r="I90" i="24"/>
  <c r="J90" i="24" s="1"/>
  <c r="I99" i="24"/>
  <c r="J99" i="24" s="1"/>
  <c r="I20" i="24"/>
  <c r="J20" i="24" s="1"/>
  <c r="I25" i="24"/>
  <c r="J25" i="24" s="1"/>
  <c r="I38" i="24"/>
  <c r="J38" i="24" s="1"/>
  <c r="I47" i="24"/>
  <c r="J47" i="24" s="1"/>
  <c r="I56" i="24"/>
  <c r="J56" i="24" s="1"/>
  <c r="I65" i="24"/>
  <c r="J65" i="24" s="1"/>
  <c r="I74" i="24"/>
  <c r="J74" i="24" s="1"/>
  <c r="I82" i="24"/>
  <c r="J82" i="24" s="1"/>
  <c r="I91" i="24"/>
  <c r="J91" i="24" s="1"/>
  <c r="I100" i="24"/>
  <c r="J100" i="24" s="1"/>
  <c r="I21" i="24"/>
  <c r="J21" i="24" s="1"/>
  <c r="I27" i="24"/>
  <c r="J27" i="24" s="1"/>
  <c r="I31" i="24"/>
  <c r="J31" i="24" s="1"/>
  <c r="I36" i="24"/>
  <c r="J36" i="24" s="1"/>
  <c r="I40" i="24"/>
  <c r="J40" i="24" s="1"/>
  <c r="I45" i="24"/>
  <c r="J45" i="24" s="1"/>
  <c r="I49" i="24"/>
  <c r="J49" i="24" s="1"/>
  <c r="I54" i="24"/>
  <c r="J54" i="24" s="1"/>
  <c r="I58" i="24"/>
  <c r="J58" i="24" s="1"/>
  <c r="I62" i="24"/>
  <c r="J62" i="24" s="1"/>
  <c r="I67" i="24"/>
  <c r="J67" i="24" s="1"/>
  <c r="I71" i="24"/>
  <c r="J71" i="24" s="1"/>
  <c r="I76" i="24"/>
  <c r="J76" i="24" s="1"/>
  <c r="I80" i="24"/>
  <c r="J80" i="24" s="1"/>
  <c r="I85" i="24"/>
  <c r="J85" i="24" s="1"/>
  <c r="I89" i="24"/>
  <c r="J89" i="24" s="1"/>
  <c r="I94" i="24"/>
  <c r="J94" i="24" s="1"/>
  <c r="I98" i="24"/>
  <c r="J98" i="24" s="1"/>
  <c r="I102" i="24"/>
  <c r="J102" i="24" s="1"/>
  <c r="I19" i="24"/>
  <c r="J19" i="24" s="1"/>
  <c r="I15" i="24"/>
  <c r="J15" i="24" s="1"/>
  <c r="I24" i="24"/>
  <c r="J24" i="24" s="1"/>
  <c r="I32" i="24"/>
  <c r="J32" i="24" s="1"/>
  <c r="I41" i="24"/>
  <c r="J41" i="24" s="1"/>
  <c r="I50" i="24"/>
  <c r="J50" i="24" s="1"/>
  <c r="I59" i="24"/>
  <c r="J59" i="24" s="1"/>
  <c r="I68" i="24"/>
  <c r="J68" i="24" s="1"/>
  <c r="I77" i="24"/>
  <c r="J77" i="24" s="1"/>
  <c r="I86" i="24"/>
  <c r="J86" i="24" s="1"/>
  <c r="I95" i="24"/>
  <c r="J95" i="24" s="1"/>
  <c r="I16" i="24"/>
  <c r="J16" i="24" s="1"/>
  <c r="I29" i="24"/>
  <c r="J29" i="24" s="1"/>
  <c r="I34" i="24"/>
  <c r="J34" i="24" s="1"/>
  <c r="I42" i="24"/>
  <c r="J42" i="24" s="1"/>
  <c r="I51" i="24"/>
  <c r="J51" i="24" s="1"/>
  <c r="I60" i="24"/>
  <c r="J60" i="24" s="1"/>
  <c r="I69" i="24"/>
  <c r="J69" i="24" s="1"/>
  <c r="I78" i="24"/>
  <c r="J78" i="24" s="1"/>
  <c r="I87" i="24"/>
  <c r="J87" i="24" s="1"/>
  <c r="I96" i="24"/>
  <c r="J96" i="24" s="1"/>
  <c r="I17" i="24"/>
  <c r="J17" i="24" s="1"/>
  <c r="F14" i="24"/>
  <c r="G14" i="24" s="1"/>
  <c r="F24" i="24"/>
  <c r="F28" i="24"/>
  <c r="G28" i="24" s="1"/>
  <c r="F32" i="24"/>
  <c r="G32" i="24" s="1"/>
  <c r="F37" i="24"/>
  <c r="G37" i="24" s="1"/>
  <c r="F41" i="24"/>
  <c r="G41" i="24" s="1"/>
  <c r="F46" i="24"/>
  <c r="G46" i="24" s="1"/>
  <c r="F50" i="24"/>
  <c r="G50" i="24" s="1"/>
  <c r="F55" i="24"/>
  <c r="G55" i="24" s="1"/>
  <c r="F59" i="24"/>
  <c r="G59" i="24" s="1"/>
  <c r="F64" i="24"/>
  <c r="F68" i="24"/>
  <c r="G68" i="24" s="1"/>
  <c r="F72" i="24"/>
  <c r="G72" i="24" s="1"/>
  <c r="F77" i="24"/>
  <c r="G77" i="24" s="1"/>
  <c r="F81" i="24"/>
  <c r="G81" i="24" s="1"/>
  <c r="F86" i="24"/>
  <c r="G86" i="24" s="1"/>
  <c r="F90" i="24"/>
  <c r="G90" i="24" s="1"/>
  <c r="F95" i="24"/>
  <c r="G95" i="24" s="1"/>
  <c r="F99" i="24"/>
  <c r="G99" i="24" s="1"/>
  <c r="F22" i="24"/>
  <c r="G22" i="24" s="1"/>
  <c r="F25" i="24"/>
  <c r="G25" i="24" s="1"/>
  <c r="F29" i="24"/>
  <c r="G29" i="24" s="1"/>
  <c r="F34" i="24"/>
  <c r="F38" i="24"/>
  <c r="G38" i="24" s="1"/>
  <c r="F42" i="24"/>
  <c r="G42" i="24" s="1"/>
  <c r="F47" i="24"/>
  <c r="G47" i="24" s="1"/>
  <c r="F51" i="24"/>
  <c r="G51" i="24" s="1"/>
  <c r="F56" i="24"/>
  <c r="G56" i="24" s="1"/>
  <c r="F60" i="24"/>
  <c r="G60" i="24" s="1"/>
  <c r="F65" i="24"/>
  <c r="G65" i="24" s="1"/>
  <c r="F69" i="24"/>
  <c r="G69" i="24" s="1"/>
  <c r="F74" i="24"/>
  <c r="F78" i="24"/>
  <c r="G78" i="24" s="1"/>
  <c r="F82" i="24"/>
  <c r="G82" i="24" s="1"/>
  <c r="F87" i="24"/>
  <c r="G87" i="24" s="1"/>
  <c r="F91" i="24"/>
  <c r="G91" i="24" s="1"/>
  <c r="F96" i="24"/>
  <c r="G96" i="24" s="1"/>
  <c r="F100" i="24"/>
  <c r="G100" i="24" s="1"/>
  <c r="F26" i="24"/>
  <c r="G26" i="24" s="1"/>
  <c r="F30" i="24"/>
  <c r="G30" i="24" s="1"/>
  <c r="F35" i="24"/>
  <c r="G35" i="24" s="1"/>
  <c r="F39" i="24"/>
  <c r="G39" i="24" s="1"/>
  <c r="F44" i="24"/>
  <c r="F48" i="24"/>
  <c r="G48" i="24" s="1"/>
  <c r="F52" i="24"/>
  <c r="G52" i="24" s="1"/>
  <c r="F57" i="24"/>
  <c r="G57" i="24" s="1"/>
  <c r="F61" i="24"/>
  <c r="G61" i="24" s="1"/>
  <c r="F66" i="24"/>
  <c r="G66" i="24" s="1"/>
  <c r="F70" i="24"/>
  <c r="G70" i="24" s="1"/>
  <c r="F75" i="24"/>
  <c r="G75" i="24" s="1"/>
  <c r="F79" i="24"/>
  <c r="G79" i="24" s="1"/>
  <c r="F84" i="24"/>
  <c r="F88" i="24"/>
  <c r="G88" i="24" s="1"/>
  <c r="F92" i="24"/>
  <c r="G92" i="24" s="1"/>
  <c r="F97" i="24"/>
  <c r="G97" i="24" s="1"/>
  <c r="F101" i="24"/>
  <c r="G101" i="24" s="1"/>
  <c r="F36" i="24"/>
  <c r="G36" i="24" s="1"/>
  <c r="F54" i="24"/>
  <c r="F71" i="24"/>
  <c r="G71" i="24" s="1"/>
  <c r="F89" i="24"/>
  <c r="G89" i="24" s="1"/>
  <c r="F31" i="24"/>
  <c r="G31" i="24" s="1"/>
  <c r="F67" i="24"/>
  <c r="G67" i="24" s="1"/>
  <c r="F40" i="24"/>
  <c r="G40" i="24" s="1"/>
  <c r="F58" i="24"/>
  <c r="G58" i="24" s="1"/>
  <c r="F76" i="24"/>
  <c r="G76" i="24" s="1"/>
  <c r="F94" i="24"/>
  <c r="F85" i="24"/>
  <c r="G85" i="24" s="1"/>
  <c r="F27" i="24"/>
  <c r="G27" i="24" s="1"/>
  <c r="F45" i="24"/>
  <c r="G45" i="24" s="1"/>
  <c r="F62" i="24"/>
  <c r="G62" i="24" s="1"/>
  <c r="F80" i="24"/>
  <c r="G80" i="24" s="1"/>
  <c r="F98" i="24"/>
  <c r="G98" i="24" s="1"/>
  <c r="F49" i="24"/>
  <c r="G49" i="24" s="1"/>
  <c r="F102" i="24"/>
  <c r="G102" i="24" s="1"/>
  <c r="F18" i="24"/>
  <c r="G18" i="24" s="1"/>
  <c r="F17" i="24"/>
  <c r="G17" i="24" s="1"/>
  <c r="F19" i="24"/>
  <c r="G19" i="24" s="1"/>
  <c r="F15" i="24"/>
  <c r="G15" i="24" s="1"/>
  <c r="F16" i="24"/>
  <c r="G16" i="24" s="1"/>
  <c r="F20" i="24"/>
  <c r="G20" i="24" s="1"/>
  <c r="F21" i="24"/>
  <c r="G21" i="24" s="1"/>
  <c r="Z33" i="24"/>
  <c r="Y33" i="24"/>
  <c r="W33" i="24"/>
  <c r="T33" i="24"/>
  <c r="R33" i="24"/>
  <c r="K33" i="24"/>
  <c r="L33" i="24" s="1"/>
  <c r="H33" i="24"/>
  <c r="E33" i="24"/>
  <c r="Z93" i="24"/>
  <c r="Y93" i="24"/>
  <c r="W93" i="24"/>
  <c r="T93" i="24"/>
  <c r="R93" i="24"/>
  <c r="K93" i="24"/>
  <c r="L93" i="24" s="1"/>
  <c r="H93" i="24"/>
  <c r="Z83" i="24"/>
  <c r="Y83" i="24"/>
  <c r="W83" i="24"/>
  <c r="T83" i="24"/>
  <c r="R83" i="24"/>
  <c r="K83" i="24"/>
  <c r="L83" i="24" s="1"/>
  <c r="H83" i="24"/>
  <c r="E83" i="24"/>
  <c r="Z73" i="24"/>
  <c r="Y73" i="24"/>
  <c r="W73" i="24"/>
  <c r="T73" i="24"/>
  <c r="R73" i="24"/>
  <c r="K73" i="24"/>
  <c r="L73" i="24" s="1"/>
  <c r="H73" i="24"/>
  <c r="E73" i="24"/>
  <c r="AA63" i="24"/>
  <c r="Z63" i="24"/>
  <c r="Y63" i="24"/>
  <c r="W63" i="24"/>
  <c r="T63" i="24"/>
  <c r="R63" i="24"/>
  <c r="K63" i="24"/>
  <c r="L63" i="24" s="1"/>
  <c r="H63" i="24"/>
  <c r="E63" i="24"/>
  <c r="Z43" i="24"/>
  <c r="Y43" i="24"/>
  <c r="W43" i="24"/>
  <c r="T43" i="24"/>
  <c r="R43" i="24"/>
  <c r="K43" i="24"/>
  <c r="L43" i="24" s="1"/>
  <c r="H43" i="24"/>
  <c r="E43" i="24"/>
  <c r="Z53" i="24"/>
  <c r="Y53" i="24"/>
  <c r="W53" i="24"/>
  <c r="T53" i="24"/>
  <c r="R53" i="24"/>
  <c r="K53" i="24"/>
  <c r="L53" i="24" s="1"/>
  <c r="H53" i="24"/>
  <c r="E53" i="24"/>
  <c r="AA33" i="24"/>
  <c r="Z23" i="24"/>
  <c r="Y23" i="24"/>
  <c r="W23" i="24"/>
  <c r="T23" i="24"/>
  <c r="R23" i="24"/>
  <c r="K23" i="24"/>
  <c r="L23" i="24" s="1"/>
  <c r="H23" i="24"/>
  <c r="Z13" i="24"/>
  <c r="Y13" i="24"/>
  <c r="W13" i="24"/>
  <c r="T13" i="24"/>
  <c r="R13" i="24"/>
  <c r="K13" i="24"/>
  <c r="H13" i="24"/>
  <c r="H103" i="24" s="1"/>
  <c r="D9" i="29" s="1"/>
  <c r="E9" i="29" s="1"/>
  <c r="H106" i="24" s="1"/>
  <c r="E13" i="24"/>
  <c r="G8" i="1"/>
  <c r="G7" i="1"/>
  <c r="F9" i="29" l="1"/>
  <c r="K103" i="24"/>
  <c r="D10" i="29" s="1"/>
  <c r="E103" i="24"/>
  <c r="D8" i="29" s="1"/>
  <c r="T103" i="24"/>
  <c r="O33" i="24"/>
  <c r="P34" i="24"/>
  <c r="P33" i="24" s="1"/>
  <c r="O63" i="24"/>
  <c r="P64" i="24"/>
  <c r="P63" i="24" s="1"/>
  <c r="O73" i="24"/>
  <c r="P74" i="24"/>
  <c r="P73" i="24" s="1"/>
  <c r="P14" i="24"/>
  <c r="P13" i="24" s="1"/>
  <c r="O13" i="24"/>
  <c r="O23" i="24"/>
  <c r="P24" i="24"/>
  <c r="P23" i="24" s="1"/>
  <c r="O93" i="24"/>
  <c r="P94" i="24"/>
  <c r="P93" i="24" s="1"/>
  <c r="O83" i="24"/>
  <c r="P84" i="24"/>
  <c r="P83" i="24" s="1"/>
  <c r="O53" i="24"/>
  <c r="P54" i="24"/>
  <c r="P53" i="24" s="1"/>
  <c r="O43" i="24"/>
  <c r="P44" i="24"/>
  <c r="P43" i="24" s="1"/>
  <c r="J23" i="24"/>
  <c r="J63" i="24"/>
  <c r="J43" i="24"/>
  <c r="J83" i="24"/>
  <c r="J33" i="24"/>
  <c r="J93" i="24"/>
  <c r="J73" i="24"/>
  <c r="J53" i="24"/>
  <c r="I93" i="24"/>
  <c r="I73" i="24"/>
  <c r="I53" i="24"/>
  <c r="I83" i="24"/>
  <c r="I33" i="24"/>
  <c r="I23" i="24"/>
  <c r="I63" i="24"/>
  <c r="I43" i="24"/>
  <c r="F83" i="24"/>
  <c r="G84" i="24"/>
  <c r="G83" i="24" s="1"/>
  <c r="F73" i="24"/>
  <c r="G74" i="24"/>
  <c r="G73" i="24" s="1"/>
  <c r="F43" i="24"/>
  <c r="G44" i="24"/>
  <c r="G43" i="24" s="1"/>
  <c r="F33" i="24"/>
  <c r="G34" i="24"/>
  <c r="G33" i="24" s="1"/>
  <c r="F63" i="24"/>
  <c r="G64" i="24"/>
  <c r="G63" i="24" s="1"/>
  <c r="F93" i="24"/>
  <c r="G94" i="24"/>
  <c r="G93" i="24" s="1"/>
  <c r="F53" i="24"/>
  <c r="G54" i="24"/>
  <c r="G53" i="24" s="1"/>
  <c r="F23" i="24"/>
  <c r="G24" i="24"/>
  <c r="G23" i="24" s="1"/>
  <c r="H104" i="24"/>
  <c r="K104" i="24"/>
  <c r="W103" i="24"/>
  <c r="Y103" i="24"/>
  <c r="R103" i="24"/>
  <c r="Z103" i="24"/>
  <c r="Q66" i="24"/>
  <c r="X66" i="24" s="1"/>
  <c r="Q68" i="24"/>
  <c r="X68" i="24" s="1"/>
  <c r="Q69" i="24"/>
  <c r="X69" i="24" s="1"/>
  <c r="Q70" i="24"/>
  <c r="X70" i="24" s="1"/>
  <c r="Q72" i="24"/>
  <c r="X72" i="24" s="1"/>
  <c r="Q76" i="24"/>
  <c r="Q78" i="24"/>
  <c r="X78" i="24" s="1"/>
  <c r="Q79" i="24"/>
  <c r="X79" i="24" s="1"/>
  <c r="Q80" i="24"/>
  <c r="X80" i="24" s="1"/>
  <c r="Q82" i="24"/>
  <c r="X82" i="24" s="1"/>
  <c r="Q86" i="24"/>
  <c r="X86" i="24" s="1"/>
  <c r="Q88" i="24"/>
  <c r="X88" i="24" s="1"/>
  <c r="Q90" i="24"/>
  <c r="X90" i="24" s="1"/>
  <c r="Q92" i="24"/>
  <c r="X92" i="24" s="1"/>
  <c r="Q95" i="24"/>
  <c r="X95" i="24" s="1"/>
  <c r="Q96" i="24"/>
  <c r="X96" i="24" s="1"/>
  <c r="Q98" i="24"/>
  <c r="X98" i="24" s="1"/>
  <c r="Q100" i="24"/>
  <c r="X100" i="24" s="1"/>
  <c r="Q102" i="24"/>
  <c r="X102" i="24" s="1"/>
  <c r="Q15" i="24"/>
  <c r="X15" i="24" s="1"/>
  <c r="Q16" i="24"/>
  <c r="X16" i="24" s="1"/>
  <c r="Q17" i="24"/>
  <c r="X17" i="24" s="1"/>
  <c r="Q18" i="24"/>
  <c r="X18" i="24" s="1"/>
  <c r="Q19" i="24"/>
  <c r="X19" i="24" s="1"/>
  <c r="Q20" i="24"/>
  <c r="X20" i="24" s="1"/>
  <c r="Q21" i="24"/>
  <c r="X21" i="24" s="1"/>
  <c r="Q22" i="24"/>
  <c r="X22" i="24" s="1"/>
  <c r="Q25" i="24"/>
  <c r="X25" i="24" s="1"/>
  <c r="Q26" i="24"/>
  <c r="X26" i="24" s="1"/>
  <c r="Q27" i="24"/>
  <c r="X27" i="24" s="1"/>
  <c r="Q28" i="24"/>
  <c r="X28" i="24" s="1"/>
  <c r="Q29" i="24"/>
  <c r="X29" i="24" s="1"/>
  <c r="Q30" i="24"/>
  <c r="X30" i="24" s="1"/>
  <c r="Q31" i="24"/>
  <c r="X31" i="24" s="1"/>
  <c r="Q32" i="24"/>
  <c r="X32" i="24" s="1"/>
  <c r="Q35" i="24"/>
  <c r="X35" i="24" s="1"/>
  <c r="Q36" i="24"/>
  <c r="X36" i="24" s="1"/>
  <c r="Q37" i="24"/>
  <c r="X37" i="24" s="1"/>
  <c r="Q38" i="24"/>
  <c r="X38" i="24" s="1"/>
  <c r="Q39" i="24"/>
  <c r="X39" i="24" s="1"/>
  <c r="Q40" i="24"/>
  <c r="X40" i="24" s="1"/>
  <c r="Q41" i="24"/>
  <c r="X41" i="24" s="1"/>
  <c r="Q42" i="24"/>
  <c r="X42" i="24" s="1"/>
  <c r="Q45" i="24"/>
  <c r="X45" i="24" s="1"/>
  <c r="Q46" i="24"/>
  <c r="X46" i="24" s="1"/>
  <c r="Q47" i="24"/>
  <c r="X47" i="24" s="1"/>
  <c r="Q48" i="24"/>
  <c r="X48" i="24" s="1"/>
  <c r="Q49" i="24"/>
  <c r="X49" i="24" s="1"/>
  <c r="Q50" i="24"/>
  <c r="X50" i="24" s="1"/>
  <c r="Q51" i="24"/>
  <c r="X51" i="24" s="1"/>
  <c r="Q52" i="24"/>
  <c r="X52" i="24" s="1"/>
  <c r="Q55" i="24"/>
  <c r="X55" i="24" s="1"/>
  <c r="Q56" i="24"/>
  <c r="X56" i="24" s="1"/>
  <c r="Q57" i="24"/>
  <c r="X57" i="24" s="1"/>
  <c r="Q58" i="24"/>
  <c r="X58" i="24" s="1"/>
  <c r="Q59" i="24"/>
  <c r="X59" i="24" s="1"/>
  <c r="Q60" i="24"/>
  <c r="X60" i="24" s="1"/>
  <c r="Q61" i="24"/>
  <c r="X61" i="24" s="1"/>
  <c r="Q62" i="24"/>
  <c r="X62" i="24" s="1"/>
  <c r="AA73" i="24"/>
  <c r="AA93" i="24"/>
  <c r="AA83" i="24"/>
  <c r="AA53" i="24"/>
  <c r="J13" i="24"/>
  <c r="I13" i="24"/>
  <c r="AA23" i="24"/>
  <c r="F13" i="24"/>
  <c r="D12" i="29" l="1"/>
  <c r="E8" i="29"/>
  <c r="F8" i="29"/>
  <c r="F12" i="29" s="1"/>
  <c r="E104" i="24"/>
  <c r="AA104" i="24" s="1"/>
  <c r="F10" i="29"/>
  <c r="E10" i="29"/>
  <c r="K106" i="24" s="1"/>
  <c r="Q106" i="24"/>
  <c r="F14" i="29"/>
  <c r="F54" i="29" s="1"/>
  <c r="O103" i="24"/>
  <c r="Q84" i="24"/>
  <c r="X84" i="24" s="1"/>
  <c r="Q24" i="24"/>
  <c r="X24" i="24" s="1"/>
  <c r="AB24" i="24" s="1"/>
  <c r="H19" i="36" s="1"/>
  <c r="Q94" i="24"/>
  <c r="X94" i="24" s="1"/>
  <c r="Q34" i="24"/>
  <c r="X34" i="24" s="1"/>
  <c r="Q64" i="24"/>
  <c r="X64" i="24" s="1"/>
  <c r="Q54" i="24"/>
  <c r="X54" i="24" s="1"/>
  <c r="Q44" i="24"/>
  <c r="X44" i="24" s="1"/>
  <c r="Q74" i="24"/>
  <c r="X74" i="24" s="1"/>
  <c r="Q14" i="24"/>
  <c r="Q81" i="24"/>
  <c r="X81" i="24" s="1"/>
  <c r="Q99" i="24"/>
  <c r="X99" i="24" s="1"/>
  <c r="Q77" i="24"/>
  <c r="X77" i="24" s="1"/>
  <c r="Q89" i="24"/>
  <c r="X89" i="24" s="1"/>
  <c r="Q101" i="24"/>
  <c r="X101" i="24" s="1"/>
  <c r="Q85" i="24"/>
  <c r="X85" i="24" s="1"/>
  <c r="Q91" i="24"/>
  <c r="X91" i="24" s="1"/>
  <c r="X76" i="24"/>
  <c r="AB76" i="24" s="1"/>
  <c r="H71" i="36" s="1"/>
  <c r="Q71" i="24"/>
  <c r="X71" i="24" s="1"/>
  <c r="Q97" i="24"/>
  <c r="X97" i="24" s="1"/>
  <c r="AA103" i="24"/>
  <c r="Q75" i="24"/>
  <c r="X75" i="24" s="1"/>
  <c r="Q87" i="24"/>
  <c r="X87" i="24" s="1"/>
  <c r="Q65" i="24"/>
  <c r="X65" i="24" s="1"/>
  <c r="Q67" i="24"/>
  <c r="X67" i="24" s="1"/>
  <c r="AB80" i="24"/>
  <c r="H75" i="36" s="1"/>
  <c r="AB78" i="24"/>
  <c r="H73" i="36" s="1"/>
  <c r="AB82" i="24"/>
  <c r="H77" i="36" s="1"/>
  <c r="AB68" i="24"/>
  <c r="H63" i="36" s="1"/>
  <c r="AB86" i="24"/>
  <c r="H81" i="36" s="1"/>
  <c r="G13" i="24"/>
  <c r="AB38" i="24"/>
  <c r="H33" i="36" s="1"/>
  <c r="AB48" i="24"/>
  <c r="H43" i="36" s="1"/>
  <c r="AB66" i="24"/>
  <c r="H61" i="36" s="1"/>
  <c r="AB92" i="24"/>
  <c r="H87" i="36" s="1"/>
  <c r="AB90" i="24"/>
  <c r="H85" i="36" s="1"/>
  <c r="AB72" i="24"/>
  <c r="H67" i="36" s="1"/>
  <c r="AB70" i="24"/>
  <c r="H65" i="36" s="1"/>
  <c r="AB88" i="24"/>
  <c r="H83" i="36" s="1"/>
  <c r="AB36" i="24"/>
  <c r="H31" i="36" s="1"/>
  <c r="AB52" i="24"/>
  <c r="H47" i="36" s="1"/>
  <c r="AB42" i="24"/>
  <c r="H37" i="36" s="1"/>
  <c r="AB58" i="24"/>
  <c r="H53" i="36" s="1"/>
  <c r="F103" i="24"/>
  <c r="AB50" i="24"/>
  <c r="H45" i="36" s="1"/>
  <c r="AB56" i="24"/>
  <c r="H51" i="36" s="1"/>
  <c r="AB46" i="24"/>
  <c r="H41" i="36" s="1"/>
  <c r="AB40" i="24"/>
  <c r="H35" i="36" s="1"/>
  <c r="AB62" i="24"/>
  <c r="H57" i="36" s="1"/>
  <c r="I103" i="24"/>
  <c r="L103" i="24"/>
  <c r="M103" i="24"/>
  <c r="J103" i="24"/>
  <c r="Q23" i="24"/>
  <c r="P103" i="24"/>
  <c r="G6" i="1"/>
  <c r="AB102" i="24"/>
  <c r="H97" i="36" s="1"/>
  <c r="AB21" i="24"/>
  <c r="H16" i="36" s="1"/>
  <c r="AB60" i="24"/>
  <c r="H55" i="36" s="1"/>
  <c r="AB19" i="24"/>
  <c r="H14" i="36" s="1"/>
  <c r="AB20" i="24"/>
  <c r="H15" i="36" s="1"/>
  <c r="AB100" i="24"/>
  <c r="H95" i="36" s="1"/>
  <c r="AB96" i="24"/>
  <c r="H91" i="36" s="1"/>
  <c r="AB98" i="24"/>
  <c r="H93" i="36" s="1"/>
  <c r="AB79" i="24"/>
  <c r="H74" i="36" s="1"/>
  <c r="AB69" i="24"/>
  <c r="H64" i="36" s="1"/>
  <c r="AB49" i="24"/>
  <c r="H44" i="36" s="1"/>
  <c r="AB51" i="24"/>
  <c r="H46" i="36" s="1"/>
  <c r="AB47" i="24"/>
  <c r="H42" i="36" s="1"/>
  <c r="AB57" i="24"/>
  <c r="H52" i="36" s="1"/>
  <c r="AB59" i="24"/>
  <c r="H54" i="36" s="1"/>
  <c r="AB61" i="24"/>
  <c r="H56" i="36" s="1"/>
  <c r="AB41" i="24"/>
  <c r="H36" i="36" s="1"/>
  <c r="AB39" i="24"/>
  <c r="H34" i="36" s="1"/>
  <c r="AB37" i="24"/>
  <c r="H32" i="36" s="1"/>
  <c r="AB29" i="24"/>
  <c r="H24" i="36" s="1"/>
  <c r="AB16" i="24"/>
  <c r="H11" i="36" s="1"/>
  <c r="AB27" i="24"/>
  <c r="H22" i="36" s="1"/>
  <c r="AB31" i="24"/>
  <c r="H26" i="36" s="1"/>
  <c r="AB15" i="24"/>
  <c r="H10" i="36" s="1"/>
  <c r="AB28" i="24"/>
  <c r="H23" i="36" s="1"/>
  <c r="AB30" i="24"/>
  <c r="H25" i="36" s="1"/>
  <c r="AB32" i="24"/>
  <c r="H27" i="36" s="1"/>
  <c r="AB18" i="24"/>
  <c r="H13" i="36" s="1"/>
  <c r="AB22" i="24"/>
  <c r="H17" i="36" s="1"/>
  <c r="AB17" i="24"/>
  <c r="H12" i="36" s="1"/>
  <c r="E106" i="24" l="1"/>
  <c r="E12" i="29"/>
  <c r="AA106" i="24" s="1"/>
  <c r="BA10" i="11"/>
  <c r="K10" i="44"/>
  <c r="L10" i="44" s="1"/>
  <c r="M10" i="33"/>
  <c r="N10" i="33" s="1"/>
  <c r="BA73" i="11"/>
  <c r="K73" i="44"/>
  <c r="L73" i="44" s="1"/>
  <c r="M73" i="33"/>
  <c r="N73" i="33" s="1"/>
  <c r="BA14" i="11"/>
  <c r="K14" i="44"/>
  <c r="L14" i="44" s="1"/>
  <c r="M14" i="33"/>
  <c r="N14" i="33" s="1"/>
  <c r="BA44" i="11"/>
  <c r="M44" i="33"/>
  <c r="N44" i="33" s="1"/>
  <c r="K44" i="44"/>
  <c r="L44" i="44" s="1"/>
  <c r="BA42" i="11"/>
  <c r="K42" i="44"/>
  <c r="L42" i="44" s="1"/>
  <c r="M42" i="33"/>
  <c r="N42" i="33" s="1"/>
  <c r="BA12" i="11"/>
  <c r="M12" i="33"/>
  <c r="N12" i="33" s="1"/>
  <c r="K12" i="44"/>
  <c r="L12" i="44" s="1"/>
  <c r="BA92" i="11"/>
  <c r="M92" i="33"/>
  <c r="N92" i="33" s="1"/>
  <c r="K92" i="44"/>
  <c r="L92" i="44" s="1"/>
  <c r="BA84" i="11"/>
  <c r="M84" i="33"/>
  <c r="N84" i="33" s="1"/>
  <c r="K84" i="44"/>
  <c r="L84" i="44" s="1"/>
  <c r="BA25" i="11"/>
  <c r="K25" i="44"/>
  <c r="L25" i="44" s="1"/>
  <c r="M25" i="33"/>
  <c r="N25" i="33" s="1"/>
  <c r="BA53" i="11"/>
  <c r="K53" i="44"/>
  <c r="L53" i="44" s="1"/>
  <c r="M53" i="33"/>
  <c r="N53" i="33" s="1"/>
  <c r="BA90" i="11"/>
  <c r="K90" i="44"/>
  <c r="L90" i="44" s="1"/>
  <c r="M90" i="33"/>
  <c r="N90" i="33" s="1"/>
  <c r="BA54" i="11"/>
  <c r="K54" i="44"/>
  <c r="L54" i="44" s="1"/>
  <c r="M54" i="33"/>
  <c r="N54" i="33" s="1"/>
  <c r="BA40" i="11"/>
  <c r="M40" i="33"/>
  <c r="N40" i="33" s="1"/>
  <c r="K40" i="44"/>
  <c r="L40" i="44" s="1"/>
  <c r="BA52" i="11"/>
  <c r="M52" i="33"/>
  <c r="N52" i="33" s="1"/>
  <c r="K52" i="44"/>
  <c r="L52" i="44" s="1"/>
  <c r="BA82" i="11"/>
  <c r="K82" i="44"/>
  <c r="L82" i="44" s="1"/>
  <c r="M82" i="33"/>
  <c r="N82" i="33" s="1"/>
  <c r="BA86" i="11"/>
  <c r="K86" i="44"/>
  <c r="L86" i="44" s="1"/>
  <c r="M86" i="33"/>
  <c r="N86" i="33" s="1"/>
  <c r="BA72" i="11"/>
  <c r="M72" i="33"/>
  <c r="N72" i="33" s="1"/>
  <c r="K72" i="44"/>
  <c r="L72" i="44" s="1"/>
  <c r="BA16" i="11"/>
  <c r="M16" i="33"/>
  <c r="N16" i="33" s="1"/>
  <c r="K16" i="44"/>
  <c r="L16" i="44" s="1"/>
  <c r="BA22" i="11"/>
  <c r="K22" i="44"/>
  <c r="L22" i="44" s="1"/>
  <c r="M22" i="33"/>
  <c r="N22" i="33" s="1"/>
  <c r="BA35" i="11"/>
  <c r="M35" i="33"/>
  <c r="N35" i="33" s="1"/>
  <c r="K35" i="44"/>
  <c r="L35" i="44" s="1"/>
  <c r="BA41" i="11"/>
  <c r="K41" i="44"/>
  <c r="L41" i="44" s="1"/>
  <c r="M41" i="33"/>
  <c r="N41" i="33" s="1"/>
  <c r="M96" i="33"/>
  <c r="N96" i="33" s="1"/>
  <c r="K96" i="44"/>
  <c r="L96" i="44" s="1"/>
  <c r="BA56" i="11"/>
  <c r="M56" i="33"/>
  <c r="N56" i="33" s="1"/>
  <c r="K56" i="44"/>
  <c r="L56" i="44" s="1"/>
  <c r="BA46" i="11"/>
  <c r="K46" i="44"/>
  <c r="L46" i="44" s="1"/>
  <c r="M46" i="33"/>
  <c r="N46" i="33" s="1"/>
  <c r="BA66" i="11"/>
  <c r="K66" i="44"/>
  <c r="L66" i="44" s="1"/>
  <c r="M66" i="33"/>
  <c r="N66" i="33" s="1"/>
  <c r="BA62" i="11"/>
  <c r="K62" i="44"/>
  <c r="L62" i="44" s="1"/>
  <c r="M62" i="33"/>
  <c r="N62" i="33" s="1"/>
  <c r="BA9" i="11"/>
  <c r="K9" i="44"/>
  <c r="L9" i="44" s="1"/>
  <c r="M9" i="33"/>
  <c r="N9" i="33" s="1"/>
  <c r="BA23" i="11"/>
  <c r="M23" i="33"/>
  <c r="N23" i="33" s="1"/>
  <c r="K23" i="44"/>
  <c r="L23" i="44" s="1"/>
  <c r="BA55" i="11"/>
  <c r="M55" i="33"/>
  <c r="N55" i="33" s="1"/>
  <c r="K55" i="44"/>
  <c r="L55" i="44" s="1"/>
  <c r="BA45" i="11"/>
  <c r="K45" i="44"/>
  <c r="L45" i="44" s="1"/>
  <c r="M45" i="33"/>
  <c r="N45" i="33" s="1"/>
  <c r="BA13" i="11"/>
  <c r="K13" i="44"/>
  <c r="L13" i="44" s="1"/>
  <c r="M13" i="33"/>
  <c r="N13" i="33" s="1"/>
  <c r="BA34" i="11"/>
  <c r="K34" i="44"/>
  <c r="L34" i="44" s="1"/>
  <c r="M34" i="33"/>
  <c r="N34" i="33" s="1"/>
  <c r="BA30" i="11"/>
  <c r="K30" i="44"/>
  <c r="L30" i="44" s="1"/>
  <c r="M30" i="33"/>
  <c r="N30" i="33" s="1"/>
  <c r="BA32" i="11"/>
  <c r="M32" i="33"/>
  <c r="N32" i="33" s="1"/>
  <c r="K32" i="44"/>
  <c r="L32" i="44" s="1"/>
  <c r="BA76" i="11"/>
  <c r="M76" i="33"/>
  <c r="N76" i="33" s="1"/>
  <c r="K76" i="44"/>
  <c r="L76" i="44" s="1"/>
  <c r="BA26" i="11"/>
  <c r="K26" i="44"/>
  <c r="L26" i="44" s="1"/>
  <c r="M26" i="33"/>
  <c r="N26" i="33" s="1"/>
  <c r="BA31" i="11"/>
  <c r="M31" i="33"/>
  <c r="N31" i="33" s="1"/>
  <c r="K31" i="44"/>
  <c r="L31" i="44" s="1"/>
  <c r="BA43" i="11"/>
  <c r="M43" i="33"/>
  <c r="N43" i="33" s="1"/>
  <c r="K43" i="44"/>
  <c r="L43" i="44" s="1"/>
  <c r="BA11" i="11"/>
  <c r="M11" i="33"/>
  <c r="N11" i="33" s="1"/>
  <c r="K11" i="44"/>
  <c r="L11" i="44" s="1"/>
  <c r="BA24" i="11"/>
  <c r="M24" i="33"/>
  <c r="N24" i="33" s="1"/>
  <c r="K24" i="44"/>
  <c r="L24" i="44" s="1"/>
  <c r="BA21" i="11"/>
  <c r="K21" i="44"/>
  <c r="L21" i="44" s="1"/>
  <c r="M21" i="33"/>
  <c r="N21" i="33" s="1"/>
  <c r="BA33" i="11"/>
  <c r="K33" i="44"/>
  <c r="L33" i="44" s="1"/>
  <c r="M33" i="33"/>
  <c r="N33" i="33" s="1"/>
  <c r="BA51" i="11"/>
  <c r="K51" i="44"/>
  <c r="L51" i="44" s="1"/>
  <c r="M51" i="33"/>
  <c r="N51" i="33" s="1"/>
  <c r="BA63" i="11"/>
  <c r="K63" i="44"/>
  <c r="L63" i="44" s="1"/>
  <c r="M63" i="33"/>
  <c r="N63" i="33" s="1"/>
  <c r="BA94" i="11"/>
  <c r="K94" i="44"/>
  <c r="L94" i="44" s="1"/>
  <c r="M94" i="33"/>
  <c r="N94" i="33" s="1"/>
  <c r="BA15" i="11"/>
  <c r="M15" i="33"/>
  <c r="N15" i="33" s="1"/>
  <c r="K15" i="44"/>
  <c r="L15" i="44" s="1"/>
  <c r="BA50" i="11"/>
  <c r="K50" i="44"/>
  <c r="L50" i="44" s="1"/>
  <c r="M50" i="33"/>
  <c r="N50" i="33" s="1"/>
  <c r="BA36" i="11"/>
  <c r="M36" i="33"/>
  <c r="N36" i="33" s="1"/>
  <c r="K36" i="44"/>
  <c r="L36" i="44" s="1"/>
  <c r="BA64" i="11"/>
  <c r="M64" i="33"/>
  <c r="N64" i="33" s="1"/>
  <c r="K64" i="44"/>
  <c r="L64" i="44" s="1"/>
  <c r="BA60" i="11"/>
  <c r="M60" i="33"/>
  <c r="N60" i="33" s="1"/>
  <c r="K60" i="44"/>
  <c r="L60" i="44" s="1"/>
  <c r="BA80" i="11"/>
  <c r="M80" i="33"/>
  <c r="N80" i="33" s="1"/>
  <c r="K80" i="44"/>
  <c r="L80" i="44" s="1"/>
  <c r="BA74" i="11"/>
  <c r="K74" i="44"/>
  <c r="L74" i="44" s="1"/>
  <c r="M74" i="33"/>
  <c r="N74" i="33" s="1"/>
  <c r="BA70" i="11"/>
  <c r="K70" i="44"/>
  <c r="L70" i="44" s="1"/>
  <c r="M70" i="33"/>
  <c r="N70" i="33" s="1"/>
  <c r="BA18" i="11"/>
  <c r="K18" i="44"/>
  <c r="L18" i="44" s="1"/>
  <c r="M18" i="33"/>
  <c r="N18" i="33" s="1"/>
  <c r="Q43" i="24"/>
  <c r="BA96" i="11"/>
  <c r="AZ96" i="11"/>
  <c r="AZ62" i="11"/>
  <c r="BE62" i="11"/>
  <c r="BE25" i="11"/>
  <c r="AZ25" i="11"/>
  <c r="BE53" i="11"/>
  <c r="AZ53" i="11"/>
  <c r="BE92" i="11"/>
  <c r="AZ92" i="11"/>
  <c r="BE13" i="11"/>
  <c r="AZ13" i="11"/>
  <c r="H12" i="1"/>
  <c r="AZ30" i="11"/>
  <c r="BE30" i="11"/>
  <c r="BE32" i="11"/>
  <c r="AZ32" i="11"/>
  <c r="BE21" i="11"/>
  <c r="AZ21" i="11"/>
  <c r="BE51" i="11"/>
  <c r="AZ51" i="11"/>
  <c r="AZ90" i="11"/>
  <c r="BE90" i="11"/>
  <c r="BE54" i="11"/>
  <c r="AZ54" i="11"/>
  <c r="AZ40" i="11"/>
  <c r="BE40" i="11"/>
  <c r="BE52" i="11"/>
  <c r="AZ52" i="11"/>
  <c r="AZ82" i="11"/>
  <c r="BE82" i="11"/>
  <c r="BE86" i="11"/>
  <c r="AZ86" i="11"/>
  <c r="BE72" i="11"/>
  <c r="AZ72" i="11"/>
  <c r="BE12" i="11"/>
  <c r="AZ12" i="11"/>
  <c r="H11" i="1"/>
  <c r="AZ23" i="11"/>
  <c r="BE23" i="11"/>
  <c r="BE55" i="11"/>
  <c r="AZ55" i="11"/>
  <c r="AZ73" i="11"/>
  <c r="BE73" i="11"/>
  <c r="BE14" i="11"/>
  <c r="AZ14" i="11"/>
  <c r="H13" i="1"/>
  <c r="BE96" i="11"/>
  <c r="AZ56" i="11"/>
  <c r="BE56" i="11"/>
  <c r="BE44" i="11"/>
  <c r="AZ44" i="11"/>
  <c r="BE46" i="11"/>
  <c r="AZ46" i="11"/>
  <c r="BE66" i="11"/>
  <c r="AZ66" i="11"/>
  <c r="AZ42" i="11"/>
  <c r="BE42" i="11"/>
  <c r="AZ26" i="11"/>
  <c r="BE26" i="11"/>
  <c r="BE31" i="11"/>
  <c r="AZ31" i="11"/>
  <c r="BE45" i="11"/>
  <c r="AZ45" i="11"/>
  <c r="BE34" i="11"/>
  <c r="AZ34" i="11"/>
  <c r="BE84" i="11"/>
  <c r="AZ84" i="11"/>
  <c r="AZ76" i="11"/>
  <c r="BE76" i="11"/>
  <c r="BE11" i="11"/>
  <c r="AZ11" i="11"/>
  <c r="H10" i="1"/>
  <c r="BE24" i="11"/>
  <c r="AZ24" i="11"/>
  <c r="BE33" i="11"/>
  <c r="AZ33" i="11"/>
  <c r="BE43" i="11"/>
  <c r="AZ43" i="11"/>
  <c r="AZ16" i="11"/>
  <c r="BE16" i="11"/>
  <c r="H15" i="1"/>
  <c r="BE22" i="11"/>
  <c r="AZ22" i="11"/>
  <c r="AZ10" i="11"/>
  <c r="BE10" i="11"/>
  <c r="H9" i="1"/>
  <c r="AZ35" i="11"/>
  <c r="BE35" i="11"/>
  <c r="BE41" i="11"/>
  <c r="AZ41" i="11"/>
  <c r="AZ63" i="11"/>
  <c r="BE63" i="11"/>
  <c r="AZ94" i="11"/>
  <c r="BE94" i="11"/>
  <c r="BE15" i="11"/>
  <c r="AZ15" i="11"/>
  <c r="H14" i="1"/>
  <c r="AZ50" i="11"/>
  <c r="BE50" i="11"/>
  <c r="AZ36" i="11"/>
  <c r="BE36" i="11"/>
  <c r="BE64" i="11"/>
  <c r="AZ64" i="11"/>
  <c r="BE60" i="11"/>
  <c r="AZ60" i="11"/>
  <c r="AZ80" i="11"/>
  <c r="BE80" i="11"/>
  <c r="BE74" i="11"/>
  <c r="AZ74" i="11"/>
  <c r="AZ70" i="11"/>
  <c r="BE70" i="11"/>
  <c r="AZ18" i="11"/>
  <c r="BE18" i="11"/>
  <c r="F55" i="29"/>
  <c r="X106" i="24" s="1"/>
  <c r="Q53" i="24"/>
  <c r="AB81" i="24"/>
  <c r="H76" i="36" s="1"/>
  <c r="X14" i="24"/>
  <c r="AB94" i="24"/>
  <c r="H89" i="36" s="1"/>
  <c r="Q13" i="24"/>
  <c r="Q33" i="24"/>
  <c r="AB64" i="24"/>
  <c r="H59" i="36" s="1"/>
  <c r="AB44" i="24"/>
  <c r="H39" i="36" s="1"/>
  <c r="AB75" i="24"/>
  <c r="H70" i="36" s="1"/>
  <c r="AB87" i="24"/>
  <c r="H82" i="36" s="1"/>
  <c r="AB71" i="24"/>
  <c r="H66" i="36" s="1"/>
  <c r="AB91" i="24"/>
  <c r="H86" i="36" s="1"/>
  <c r="AB99" i="24"/>
  <c r="H94" i="36" s="1"/>
  <c r="AB89" i="24"/>
  <c r="H84" i="36" s="1"/>
  <c r="Q83" i="24"/>
  <c r="AB77" i="24"/>
  <c r="H72" i="36" s="1"/>
  <c r="AB101" i="24"/>
  <c r="H96" i="36" s="1"/>
  <c r="AB67" i="24"/>
  <c r="H62" i="36" s="1"/>
  <c r="Q73" i="24"/>
  <c r="Q63" i="24"/>
  <c r="AB97" i="24"/>
  <c r="H92" i="36" s="1"/>
  <c r="G103" i="24"/>
  <c r="H8" i="1"/>
  <c r="BE9" i="11"/>
  <c r="AZ9" i="11"/>
  <c r="AB85" i="24"/>
  <c r="H80" i="36" s="1"/>
  <c r="Q93" i="24"/>
  <c r="AB35" i="24"/>
  <c r="H30" i="36" s="1"/>
  <c r="X73" i="24"/>
  <c r="AB25" i="24"/>
  <c r="H20" i="36" s="1"/>
  <c r="AB95" i="24"/>
  <c r="H90" i="36" s="1"/>
  <c r="AB84" i="24"/>
  <c r="H79" i="36" s="1"/>
  <c r="AB74" i="24"/>
  <c r="H69" i="36" s="1"/>
  <c r="X63" i="24"/>
  <c r="X43" i="24"/>
  <c r="AB54" i="24"/>
  <c r="H49" i="36" s="1"/>
  <c r="X53" i="24"/>
  <c r="AB34" i="24"/>
  <c r="H29" i="36" s="1"/>
  <c r="X23" i="24"/>
  <c r="BA65" i="11" l="1"/>
  <c r="K65" i="44"/>
  <c r="L65" i="44" s="1"/>
  <c r="M65" i="33"/>
  <c r="N65" i="33" s="1"/>
  <c r="BA19" i="11"/>
  <c r="M19" i="33"/>
  <c r="N19" i="33" s="1"/>
  <c r="K19" i="44"/>
  <c r="L19" i="44" s="1"/>
  <c r="BA81" i="11"/>
  <c r="K81" i="44"/>
  <c r="L81" i="44" s="1"/>
  <c r="M81" i="33"/>
  <c r="N81" i="33" s="1"/>
  <c r="BA93" i="11"/>
  <c r="K93" i="44"/>
  <c r="L93" i="44" s="1"/>
  <c r="M93" i="33"/>
  <c r="N93" i="33" s="1"/>
  <c r="K89" i="44"/>
  <c r="L89" i="44" s="1"/>
  <c r="M89" i="33"/>
  <c r="N89" i="33" s="1"/>
  <c r="BA58" i="11"/>
  <c r="K58" i="44"/>
  <c r="L58" i="44" s="1"/>
  <c r="M58" i="33"/>
  <c r="N58" i="33" s="1"/>
  <c r="BA28" i="11"/>
  <c r="M28" i="33"/>
  <c r="N28" i="33" s="1"/>
  <c r="K28" i="44"/>
  <c r="L28" i="44" s="1"/>
  <c r="BA79" i="11"/>
  <c r="K79" i="44"/>
  <c r="L79" i="44" s="1"/>
  <c r="M79" i="33"/>
  <c r="N79" i="33" s="1"/>
  <c r="BA61" i="11"/>
  <c r="K61" i="44"/>
  <c r="L61" i="44" s="1"/>
  <c r="M61" i="33"/>
  <c r="N61" i="33" s="1"/>
  <c r="BA83" i="11"/>
  <c r="M83" i="33"/>
  <c r="N83" i="33" s="1"/>
  <c r="K83" i="44"/>
  <c r="L83" i="44" s="1"/>
  <c r="BA75" i="11"/>
  <c r="M75" i="33"/>
  <c r="N75" i="33" s="1"/>
  <c r="K75" i="44"/>
  <c r="L75" i="44" s="1"/>
  <c r="BA68" i="11"/>
  <c r="M68" i="33"/>
  <c r="N68" i="33" s="1"/>
  <c r="K68" i="44"/>
  <c r="L68" i="44" s="1"/>
  <c r="BA91" i="11"/>
  <c r="M91" i="33"/>
  <c r="N91" i="33" s="1"/>
  <c r="K91" i="44"/>
  <c r="L91" i="44" s="1"/>
  <c r="BA95" i="11"/>
  <c r="K95" i="44"/>
  <c r="L95" i="44" s="1"/>
  <c r="M95" i="33"/>
  <c r="N95" i="33" s="1"/>
  <c r="BA69" i="11"/>
  <c r="K69" i="44"/>
  <c r="L69" i="44" s="1"/>
  <c r="M69" i="33"/>
  <c r="N69" i="33" s="1"/>
  <c r="BA48" i="11"/>
  <c r="M48" i="33"/>
  <c r="N48" i="33" s="1"/>
  <c r="K48" i="44"/>
  <c r="L48" i="44" s="1"/>
  <c r="BA78" i="11"/>
  <c r="K78" i="44"/>
  <c r="L78" i="44" s="1"/>
  <c r="M78" i="33"/>
  <c r="N78" i="33" s="1"/>
  <c r="BA29" i="11"/>
  <c r="K29" i="44"/>
  <c r="L29" i="44" s="1"/>
  <c r="M29" i="33"/>
  <c r="N29" i="33" s="1"/>
  <c r="BA71" i="11"/>
  <c r="K71" i="44"/>
  <c r="L71" i="44" s="1"/>
  <c r="M71" i="33"/>
  <c r="N71" i="33" s="1"/>
  <c r="BA85" i="11"/>
  <c r="K85" i="44"/>
  <c r="L85" i="44" s="1"/>
  <c r="M85" i="33"/>
  <c r="N85" i="33" s="1"/>
  <c r="BA38" i="11"/>
  <c r="K38" i="44"/>
  <c r="L38" i="44" s="1"/>
  <c r="M38" i="33"/>
  <c r="N38" i="33" s="1"/>
  <c r="BA88" i="11"/>
  <c r="M88" i="33"/>
  <c r="N88" i="33" s="1"/>
  <c r="K88" i="44"/>
  <c r="L88" i="44" s="1"/>
  <c r="BA89" i="11"/>
  <c r="AZ89" i="11"/>
  <c r="BE28" i="11"/>
  <c r="AZ28" i="11"/>
  <c r="AZ19" i="11"/>
  <c r="BE19" i="11"/>
  <c r="BE61" i="11"/>
  <c r="AZ61" i="11"/>
  <c r="BE68" i="11"/>
  <c r="AZ68" i="11"/>
  <c r="BE91" i="11"/>
  <c r="AZ91" i="11"/>
  <c r="BE95" i="11"/>
  <c r="AZ95" i="11"/>
  <c r="BE93" i="11"/>
  <c r="AZ93" i="11"/>
  <c r="AZ69" i="11"/>
  <c r="BE69" i="11"/>
  <c r="BE81" i="11"/>
  <c r="AZ81" i="11"/>
  <c r="BE48" i="11"/>
  <c r="AZ48" i="11"/>
  <c r="AZ78" i="11"/>
  <c r="BE78" i="11"/>
  <c r="BE29" i="11"/>
  <c r="AZ29" i="11"/>
  <c r="BE71" i="11"/>
  <c r="AZ71" i="11"/>
  <c r="AZ85" i="11"/>
  <c r="BE85" i="11"/>
  <c r="AZ38" i="11"/>
  <c r="BE38" i="11"/>
  <c r="BE88" i="11"/>
  <c r="AZ88" i="11"/>
  <c r="AZ79" i="11"/>
  <c r="BE79" i="11"/>
  <c r="BE83" i="11"/>
  <c r="AZ83" i="11"/>
  <c r="AZ75" i="11"/>
  <c r="BE75" i="11"/>
  <c r="BE89" i="11"/>
  <c r="BE65" i="11"/>
  <c r="AZ65" i="11"/>
  <c r="BE58" i="11"/>
  <c r="AZ58" i="11"/>
  <c r="Q103" i="24"/>
  <c r="F56" i="29"/>
  <c r="AB106" i="24" s="1"/>
  <c r="AB14" i="24"/>
  <c r="X13" i="24"/>
  <c r="AB73" i="24"/>
  <c r="H68" i="36" s="1"/>
  <c r="AB93" i="24"/>
  <c r="H88" i="36" s="1"/>
  <c r="AB83" i="24"/>
  <c r="H78" i="36" s="1"/>
  <c r="X83" i="24"/>
  <c r="AB33" i="24"/>
  <c r="H28" i="36" s="1"/>
  <c r="X33" i="24"/>
  <c r="X93" i="24"/>
  <c r="AB45" i="24"/>
  <c r="AB55" i="24"/>
  <c r="AB65" i="24"/>
  <c r="AB26" i="24"/>
  <c r="BA77" i="11" l="1"/>
  <c r="BA87" i="11"/>
  <c r="AZ77" i="11"/>
  <c r="K77" i="44"/>
  <c r="L77" i="44" s="1"/>
  <c r="M77" i="33"/>
  <c r="N77" i="33" s="1"/>
  <c r="AZ87" i="11"/>
  <c r="K87" i="44"/>
  <c r="L87" i="44" s="1"/>
  <c r="M87" i="33"/>
  <c r="N87" i="33" s="1"/>
  <c r="BA27" i="11"/>
  <c r="M27" i="33"/>
  <c r="N27" i="33" s="1"/>
  <c r="K27" i="44"/>
  <c r="L27" i="44" s="1"/>
  <c r="AZ67" i="11"/>
  <c r="M67" i="33"/>
  <c r="N67" i="33" s="1"/>
  <c r="K67" i="44"/>
  <c r="L67" i="44" s="1"/>
  <c r="BA67" i="11"/>
  <c r="AB23" i="24"/>
  <c r="H18" i="36" s="1"/>
  <c r="H21" i="36"/>
  <c r="BE77" i="11"/>
  <c r="AB43" i="24"/>
  <c r="H38" i="36" s="1"/>
  <c r="H40" i="36"/>
  <c r="AB63" i="24"/>
  <c r="H58" i="36" s="1"/>
  <c r="H60" i="36"/>
  <c r="BE87" i="11"/>
  <c r="AB53" i="24"/>
  <c r="H48" i="36" s="1"/>
  <c r="H50" i="36"/>
  <c r="AZ27" i="11"/>
  <c r="BE27" i="11"/>
  <c r="BE67" i="11"/>
  <c r="AB13" i="24"/>
  <c r="H9" i="36"/>
  <c r="X103" i="24"/>
  <c r="M8" i="33" l="1"/>
  <c r="N8" i="33" s="1"/>
  <c r="K8" i="44"/>
  <c r="L8" i="44" s="1"/>
  <c r="BA59" i="11"/>
  <c r="BA57" i="11" s="1"/>
  <c r="M59" i="33"/>
  <c r="N59" i="33" s="1"/>
  <c r="K59" i="44"/>
  <c r="L59" i="44" s="1"/>
  <c r="K57" i="44"/>
  <c r="L57" i="44" s="1"/>
  <c r="M57" i="33"/>
  <c r="N57" i="33" s="1"/>
  <c r="M47" i="33"/>
  <c r="N47" i="33" s="1"/>
  <c r="K47" i="44"/>
  <c r="L47" i="44" s="1"/>
  <c r="K17" i="44"/>
  <c r="L17" i="44" s="1"/>
  <c r="M17" i="33"/>
  <c r="N17" i="33" s="1"/>
  <c r="BA49" i="11"/>
  <c r="BA47" i="11" s="1"/>
  <c r="K49" i="44"/>
  <c r="L49" i="44" s="1"/>
  <c r="M49" i="33"/>
  <c r="N49" i="33" s="1"/>
  <c r="BA20" i="11"/>
  <c r="BA17" i="11" s="1"/>
  <c r="M20" i="33"/>
  <c r="N20" i="33" s="1"/>
  <c r="K20" i="44"/>
  <c r="L20" i="44" s="1"/>
  <c r="BA39" i="11"/>
  <c r="BA37" i="11" s="1"/>
  <c r="M39" i="33"/>
  <c r="N39" i="33" s="1"/>
  <c r="K39" i="44"/>
  <c r="L39" i="44" s="1"/>
  <c r="K37" i="44"/>
  <c r="L37" i="44" s="1"/>
  <c r="M37" i="33"/>
  <c r="N37" i="33" s="1"/>
  <c r="BA8" i="11"/>
  <c r="BA7" i="11" s="1"/>
  <c r="BE8" i="11"/>
  <c r="H8" i="36"/>
  <c r="AB103" i="24"/>
  <c r="H98" i="36" s="1"/>
  <c r="AZ47" i="11"/>
  <c r="BE47" i="11"/>
  <c r="BE49" i="11"/>
  <c r="AZ49" i="11"/>
  <c r="AZ59" i="11"/>
  <c r="BE59" i="11"/>
  <c r="AZ57" i="11"/>
  <c r="BE57" i="11"/>
  <c r="AZ39" i="11"/>
  <c r="BE39" i="11"/>
  <c r="BE20" i="11"/>
  <c r="AZ20" i="11"/>
  <c r="AZ37" i="11"/>
  <c r="BE37" i="11"/>
  <c r="AZ17" i="11"/>
  <c r="BE17" i="11"/>
  <c r="H7" i="1"/>
  <c r="AZ8" i="11"/>
  <c r="H6" i="1"/>
  <c r="AV104" i="11" l="1"/>
  <c r="K101" i="44"/>
  <c r="K103" i="44" s="1"/>
  <c r="D101" i="33"/>
  <c r="D103" i="33" s="1"/>
  <c r="M7" i="33"/>
  <c r="N7" i="33" s="1"/>
  <c r="K7" i="44"/>
  <c r="L7" i="44" s="1"/>
  <c r="BA98" i="11"/>
  <c r="AZ7" i="11"/>
  <c r="AZ98" i="11" s="1"/>
  <c r="BE7" i="11"/>
  <c r="BE97" i="11" s="1"/>
  <c r="AV106" i="11" s="1"/>
  <c r="BA97" i="11"/>
  <c r="F58" i="29"/>
  <c r="D98" i="33" l="1"/>
  <c r="D106" i="33" s="1"/>
  <c r="D97" i="33"/>
  <c r="D105" i="33" s="1"/>
  <c r="D108" i="33" s="1"/>
  <c r="L98" i="44"/>
  <c r="L97" i="44"/>
  <c r="K105" i="44" s="1"/>
  <c r="K107" i="44" s="1"/>
  <c r="AZ97" i="11"/>
  <c r="BE98" i="11"/>
  <c r="Q3" i="1" l="1"/>
  <c r="N96" i="1"/>
  <c r="O96" i="1"/>
  <c r="V96" i="1"/>
  <c r="W96" i="1"/>
</calcChain>
</file>

<file path=xl/sharedStrings.xml><?xml version="1.0" encoding="utf-8"?>
<sst xmlns="http://schemas.openxmlformats.org/spreadsheetml/2006/main" count="1077" uniqueCount="321">
  <si>
    <t>November, 2020</t>
  </si>
  <si>
    <t xml:space="preserve">INDIAN  ENVIRONMENTAL </t>
  </si>
  <si>
    <t>GENERAL ASSISTANCE PROGRAM</t>
  </si>
  <si>
    <t>REGION 9 COOPERATIVE AGREEMENT RESOURCE SPREADSHEET "GAP WORKBOOK"</t>
  </si>
  <si>
    <t>Introduction &amp; Instructions</t>
  </si>
  <si>
    <r>
      <rPr>
        <b/>
        <sz val="14"/>
        <color theme="1"/>
        <rFont val="Calibri"/>
        <family val="2"/>
        <scheme val="minor"/>
      </rPr>
      <t>2.</t>
    </r>
    <r>
      <rPr>
        <sz val="14"/>
        <color theme="1"/>
        <rFont val="Calibri"/>
        <family val="2"/>
        <scheme val="minor"/>
      </rPr>
      <t xml:space="preserve">   Explore workbook by clicking on all visible tabs at bottom. Primary tabs include workplan, budget and progress reporting templates; and tools to generate accurate cost estimates and track deliverables. Right click on any of the active tabs below and then click "unhide" to see a list of all hidden tabs. Simply click on any of the tabs listed to make it active and visible below. </t>
    </r>
  </si>
  <si>
    <r>
      <rPr>
        <b/>
        <sz val="14"/>
        <color theme="1"/>
        <rFont val="Calibri"/>
        <family val="2"/>
        <scheme val="minor"/>
      </rPr>
      <t>4.</t>
    </r>
    <r>
      <rPr>
        <sz val="14"/>
        <color theme="1"/>
        <rFont val="Calibri"/>
        <family val="2"/>
        <scheme val="minor"/>
      </rPr>
      <t xml:space="preserve">   Draft GAP workplan activities for upcoming Fiscal Year on chosen template, referencing the Tribe's ETEP to ensure activities support Tribal Environmental Priorities and GAP Guidance to ensure GAP-eligibility. Please include identified priorities, capacity indicators, and timeframe for completion for each activity, but leave the estimated costs and estimated FTE cells blank. Delete any rows that are not in use to consolidate workplan commitments. </t>
    </r>
  </si>
  <si>
    <t xml:space="preserve">7.   EPA will review the draft workplan and budget submitted and can provide comments on the same draft workplan tab if requested. Comments will be provided in the workbook and/or via email or uploaded to a shared One Drive folder. </t>
  </si>
  <si>
    <t xml:space="preserve">8.     Once the workplan has been finalized and approved, the file will be "Saved As" 'FYXXXX, Tribe's Name, Final Workplan and Budget' by GAP PO and returned to grantee.  PDFs can be created by "Saving As" PDF, for printing and/or separate record keeping. </t>
  </si>
  <si>
    <t xml:space="preserve">9.    With an approved workplan and budget in the spreadsheet, quarterly progress reporting can commence on one of the reporting templates chosen. The reporting templates included in this workbook auto-populate with commitment descriptions and outputs and deliverables for easy reference. You may need to unhide a grouping to make them visible. Please hide any unused rows for conservation of space. Quarterly reporting and EOY joint evaluation process begins with grantee self-evaluation. </t>
  </si>
  <si>
    <t xml:space="preserve">10.   Consider using the deliverable tracking tool each quarter, to account for all deliverables submitted or not submitted to EPA. The deliverable tracking tool can be linked so that it auto-populates into the EOY Joint Evaluation. The estimated % complete and justified expenditures from deliverables submitted is only a starting point for a more nuanced conversation and robust joint evaluation. </t>
  </si>
  <si>
    <t xml:space="preserve"> INDEX: Primary Tabs</t>
  </si>
  <si>
    <t>Excel Shortcut Key  (For PC)</t>
  </si>
  <si>
    <t>Coversheet</t>
  </si>
  <si>
    <r>
      <rPr>
        <b/>
        <sz val="14"/>
        <color theme="1"/>
        <rFont val="Calibri"/>
        <family val="2"/>
        <scheme val="minor"/>
      </rPr>
      <t>Ctrl+Z:</t>
    </r>
    <r>
      <rPr>
        <sz val="14"/>
        <color theme="1"/>
        <rFont val="Calibri"/>
        <family val="2"/>
        <scheme val="minor"/>
      </rPr>
      <t> Undo an action</t>
    </r>
  </si>
  <si>
    <t>Draft Workplan</t>
  </si>
  <si>
    <r>
      <rPr>
        <b/>
        <sz val="14"/>
        <color theme="1"/>
        <rFont val="Calibri"/>
        <family val="2"/>
        <scheme val="minor"/>
      </rPr>
      <t>Ctrl+Y:</t>
    </r>
    <r>
      <rPr>
        <sz val="14"/>
        <color theme="1"/>
        <rFont val="Calibri"/>
        <family val="2"/>
        <scheme val="minor"/>
      </rPr>
      <t> Redo an action</t>
    </r>
  </si>
  <si>
    <t xml:space="preserve">Cost Estimator Tool </t>
  </si>
  <si>
    <r>
      <rPr>
        <b/>
        <sz val="14"/>
        <color theme="1"/>
        <rFont val="Calibri"/>
        <family val="2"/>
        <scheme val="minor"/>
      </rPr>
      <t>Tab:</t>
    </r>
    <r>
      <rPr>
        <sz val="14"/>
        <color theme="1"/>
        <rFont val="Calibri"/>
        <family val="2"/>
        <scheme val="minor"/>
      </rPr>
      <t> Go to the next cell</t>
    </r>
  </si>
  <si>
    <t>Draft Budget Detail</t>
  </si>
  <si>
    <r>
      <rPr>
        <b/>
        <sz val="14"/>
        <color theme="1"/>
        <rFont val="Calibri"/>
        <family val="2"/>
        <scheme val="minor"/>
      </rPr>
      <t>Alt+Enter:</t>
    </r>
    <r>
      <rPr>
        <sz val="14"/>
        <color theme="1"/>
        <rFont val="Calibri"/>
        <family val="2"/>
        <scheme val="minor"/>
      </rPr>
      <t> Insert a hard return within a cell (while editing a cell)</t>
    </r>
  </si>
  <si>
    <t xml:space="preserve">Progress Report &amp; EOY </t>
  </si>
  <si>
    <r>
      <rPr>
        <b/>
        <sz val="14"/>
        <color theme="1"/>
        <rFont val="Calibri"/>
        <family val="2"/>
        <scheme val="minor"/>
      </rPr>
      <t>Ctrl+X:</t>
    </r>
    <r>
      <rPr>
        <sz val="14"/>
        <color theme="1"/>
        <rFont val="Calibri"/>
        <family val="2"/>
        <scheme val="minor"/>
      </rPr>
      <t> Cut contents of a cell, selected data, or selected cell range</t>
    </r>
  </si>
  <si>
    <r>
      <rPr>
        <b/>
        <sz val="14"/>
        <color theme="1"/>
        <rFont val="Calibri"/>
        <family val="2"/>
        <scheme val="minor"/>
      </rPr>
      <t>Ctrl+C or Ctrl+Insert:</t>
    </r>
    <r>
      <rPr>
        <sz val="14"/>
        <color theme="1"/>
        <rFont val="Calibri"/>
        <family val="2"/>
        <scheme val="minor"/>
      </rPr>
      <t> Copy contents of a cell, selected data, or selected cell range</t>
    </r>
  </si>
  <si>
    <r>
      <rPr>
        <b/>
        <sz val="14"/>
        <color theme="1"/>
        <rFont val="Calibri"/>
        <family val="2"/>
        <scheme val="minor"/>
      </rPr>
      <t>Ctrl+V or Shift+Insert:</t>
    </r>
    <r>
      <rPr>
        <sz val="14"/>
        <color theme="1"/>
        <rFont val="Calibri"/>
        <family val="2"/>
        <scheme val="minor"/>
      </rPr>
      <t> Paste contents of a cell, selected data, or selected cell range</t>
    </r>
  </si>
  <si>
    <t>Additional Tabs (Hidden)</t>
  </si>
  <si>
    <r>
      <rPr>
        <b/>
        <sz val="14"/>
        <color theme="1"/>
        <rFont val="Calibri"/>
        <family val="2"/>
        <scheme val="minor"/>
      </rPr>
      <t>F7:</t>
    </r>
    <r>
      <rPr>
        <sz val="14"/>
        <color theme="1"/>
        <rFont val="Calibri"/>
        <family val="2"/>
        <scheme val="minor"/>
      </rPr>
      <t> Check spelling</t>
    </r>
  </si>
  <si>
    <r>
      <rPr>
        <b/>
        <sz val="14"/>
        <color theme="1"/>
        <rFont val="Calibri"/>
        <family val="2"/>
        <scheme val="minor"/>
      </rPr>
      <t>Ctrl+F1:</t>
    </r>
    <r>
      <rPr>
        <sz val="14"/>
        <color theme="1"/>
        <rFont val="Calibri"/>
        <family val="2"/>
        <scheme val="minor"/>
      </rPr>
      <t xml:space="preserve"> Hide or Show ribbon</t>
    </r>
  </si>
  <si>
    <t>Deliverable Status Tool</t>
  </si>
  <si>
    <r>
      <rPr>
        <b/>
        <sz val="14"/>
        <color theme="1"/>
        <rFont val="Calibri"/>
        <family val="2"/>
        <scheme val="minor"/>
      </rPr>
      <t>Ctrl+Up/Down Arrow:</t>
    </r>
    <r>
      <rPr>
        <sz val="14"/>
        <color theme="1"/>
        <rFont val="Calibri"/>
        <family val="2"/>
        <scheme val="minor"/>
      </rPr>
      <t> Move to the top or bottom cell in the column</t>
    </r>
  </si>
  <si>
    <t>Progress &amp; EOY (v.2)</t>
  </si>
  <si>
    <r>
      <rPr>
        <b/>
        <sz val="14"/>
        <color theme="1"/>
        <rFont val="Calibri"/>
        <family val="2"/>
        <scheme val="minor"/>
      </rPr>
      <t>Ctrl+F2:</t>
    </r>
    <r>
      <rPr>
        <sz val="14"/>
        <color theme="1"/>
        <rFont val="Calibri"/>
        <family val="2"/>
        <scheme val="minor"/>
      </rPr>
      <t> Switch to Print Preview</t>
    </r>
  </si>
  <si>
    <t>Progress &amp; EOY (v.3)</t>
  </si>
  <si>
    <r>
      <rPr>
        <b/>
        <sz val="14"/>
        <color theme="1"/>
        <rFont val="Calibri"/>
        <family val="2"/>
        <scheme val="minor"/>
      </rPr>
      <t>Shift+Tab:</t>
    </r>
    <r>
      <rPr>
        <sz val="14"/>
        <color theme="1"/>
        <rFont val="Calibri"/>
        <family val="2"/>
        <scheme val="minor"/>
      </rPr>
      <t> Go to the previous cell</t>
    </r>
  </si>
  <si>
    <r>
      <rPr>
        <b/>
        <sz val="14"/>
        <color theme="1"/>
        <rFont val="Calibri"/>
        <family val="2"/>
        <scheme val="minor"/>
      </rPr>
      <t>Shift+F2:</t>
    </r>
    <r>
      <rPr>
        <sz val="14"/>
        <color theme="1"/>
        <rFont val="Calibri"/>
        <family val="2"/>
        <scheme val="minor"/>
      </rPr>
      <t> Add or edit a cell comment</t>
    </r>
  </si>
  <si>
    <r>
      <rPr>
        <b/>
        <sz val="14"/>
        <color theme="1"/>
        <rFont val="Calibri"/>
        <family val="2"/>
        <scheme val="minor"/>
      </rPr>
      <t>ALT+H, then O, then A:</t>
    </r>
    <r>
      <rPr>
        <sz val="14"/>
        <color theme="1"/>
        <rFont val="Calibri"/>
        <family val="2"/>
        <scheme val="minor"/>
      </rPr>
      <t xml:space="preserve"> Expand cell row to fit text</t>
    </r>
  </si>
  <si>
    <r>
      <rPr>
        <b/>
        <sz val="14"/>
        <color theme="1"/>
        <rFont val="Calibri"/>
        <family val="2"/>
        <scheme val="minor"/>
      </rPr>
      <t>F12:</t>
    </r>
    <r>
      <rPr>
        <sz val="14"/>
        <color theme="1"/>
        <rFont val="Calibri"/>
        <family val="2"/>
        <scheme val="minor"/>
      </rPr>
      <t xml:space="preserve"> Open Save As; </t>
    </r>
    <r>
      <rPr>
        <b/>
        <sz val="14"/>
        <color theme="1"/>
        <rFont val="Calibri"/>
        <family val="2"/>
        <scheme val="minor"/>
      </rPr>
      <t>Ctrl + s</t>
    </r>
    <r>
      <rPr>
        <sz val="14"/>
        <color theme="1"/>
        <rFont val="Calibri"/>
        <family val="2"/>
        <scheme val="minor"/>
      </rPr>
      <t>; Save existing workbook</t>
    </r>
  </si>
  <si>
    <r>
      <rPr>
        <b/>
        <sz val="14"/>
        <color theme="1"/>
        <rFont val="Calibri"/>
        <family val="2"/>
        <scheme val="minor"/>
      </rPr>
      <t>Esc:</t>
    </r>
    <r>
      <rPr>
        <sz val="14"/>
        <color theme="1"/>
        <rFont val="Calibri"/>
        <family val="2"/>
        <scheme val="minor"/>
      </rPr>
      <t xml:space="preserve"> Back out of selected function</t>
    </r>
  </si>
  <si>
    <t xml:space="preserve">       ^^ Supporting Info Column (click box to hide &amp; unhide)</t>
  </si>
  <si>
    <t>^^^ EPA Review Comments (click box to hide &amp; unhide)</t>
  </si>
  <si>
    <t xml:space="preserve"> GENERAL ASSISTANCE PROGRAM </t>
  </si>
  <si>
    <t>(TRIBE'S NAME _COOPERATIVE AGREEMENT #_Fiscal Year 20xx_Year #)</t>
  </si>
  <si>
    <t xml:space="preserve">                                                  ORIGINAL or REVISED WORKPLAN </t>
  </si>
  <si>
    <t xml:space="preserve">Date Last Modified: </t>
  </si>
  <si>
    <t>xx/xx/20xx</t>
  </si>
  <si>
    <t>EPA Review and Comments to Grantee</t>
  </si>
  <si>
    <t>&lt;&lt; Display Title (click box to hide &amp; unhide)</t>
  </si>
  <si>
    <t>#</t>
  </si>
  <si>
    <t>Activity Descriptions</t>
  </si>
  <si>
    <t>Outcomes, Outputs &amp; Deliverables</t>
  </si>
  <si>
    <t>Capacity Indicators</t>
  </si>
  <si>
    <t>Target End Date</t>
  </si>
  <si>
    <t>Estimated FTE</t>
  </si>
  <si>
    <t>Estimated Cost</t>
  </si>
  <si>
    <t>Supporting Information</t>
  </si>
  <si>
    <t>Recommended FTE</t>
  </si>
  <si>
    <t>Recommended Cost</t>
  </si>
  <si>
    <t>Component 1:</t>
  </si>
  <si>
    <t>Outputs:
Deliverables:</t>
  </si>
  <si>
    <t>Component #2:</t>
  </si>
  <si>
    <t xml:space="preserve">Component #3: </t>
  </si>
  <si>
    <t xml:space="preserve">Component #4: </t>
  </si>
  <si>
    <t xml:space="preserve">Component #5: </t>
  </si>
  <si>
    <t xml:space="preserve">Component #6: </t>
  </si>
  <si>
    <t xml:space="preserve">Component #7: </t>
  </si>
  <si>
    <t xml:space="preserve">Component #8: </t>
  </si>
  <si>
    <t xml:space="preserve">Component #9: </t>
  </si>
  <si>
    <t>Workplan Total</t>
  </si>
  <si>
    <t xml:space="preserve">         ^^ Activities &amp; Deliverables (click box to hide &amp; unhide)</t>
  </si>
  <si>
    <t>AUTOFILL DATA  (Fill in all yellow cells first, then collapse)</t>
  </si>
  <si>
    <t>Position</t>
  </si>
  <si>
    <t>Salary</t>
  </si>
  <si>
    <t>Hourly Rate</t>
  </si>
  <si>
    <t>IDC</t>
  </si>
  <si>
    <t>Fringe</t>
  </si>
  <si>
    <t>* Director (Ex.)</t>
  </si>
  <si>
    <t>** Manager (Ex.)</t>
  </si>
  <si>
    <t>*** Assistant (Ex.)</t>
  </si>
  <si>
    <t>**** Water Tech (Ex.)</t>
  </si>
  <si>
    <t xml:space="preserve">                &lt;&lt;Autofill Data (Collapse when complete)</t>
  </si>
  <si>
    <t>ESTIMATED FTE/COST CALCULATOR</t>
  </si>
  <si>
    <r>
      <rPr>
        <b/>
        <sz val="14"/>
        <rFont val="Times New Roman"/>
        <family val="1"/>
      </rPr>
      <t>HRS/WEEK/COMMITMENT:</t>
    </r>
    <r>
      <rPr>
        <sz val="14"/>
        <rFont val="Times New Roman"/>
        <family val="1"/>
      </rPr>
      <t xml:space="preserve">
(Input estimated number of hours per commitment per week) --&gt;&gt;&gt;&gt;</t>
    </r>
  </si>
  <si>
    <r>
      <rPr>
        <b/>
        <sz val="14"/>
        <rFont val="Times New Roman"/>
        <family val="1"/>
      </rPr>
      <t>HRS/YR/COMMITMENT:</t>
    </r>
    <r>
      <rPr>
        <sz val="14"/>
        <rFont val="Times New Roman"/>
        <family val="1"/>
      </rPr>
      <t xml:space="preserve">
(Hour per week estimate will generate hours per year estimate here) --&gt;&gt;&gt;</t>
    </r>
  </si>
  <si>
    <t>&lt;&lt;-- Use this number for "Fill-in" Columns in light yellow</t>
  </si>
  <si>
    <t>FULL TIME EQUIVALENCE (FTE) &amp; COST ESTIMATOR (PER COMMITMENT)</t>
  </si>
  <si>
    <t>Component</t>
  </si>
  <si>
    <t>Outputs &amp; Deliverables</t>
  </si>
  <si>
    <t>* Director
Hours (Fill-in)</t>
  </si>
  <si>
    <t>* Director Rate</t>
  </si>
  <si>
    <t xml:space="preserve">* Director Fringe </t>
  </si>
  <si>
    <t>** Manager Hours (Fill-in)</t>
  </si>
  <si>
    <t>** Manager Rate</t>
  </si>
  <si>
    <t>** Manager Fringe</t>
  </si>
  <si>
    <t>*** Assistant Hours (Fill-in)</t>
  </si>
  <si>
    <t>*** Assistant Rate</t>
  </si>
  <si>
    <t>*** Assistant Fringe</t>
  </si>
  <si>
    <t>**** Water Tech Hours (Fill-in)</t>
  </si>
  <si>
    <t>**** Water Tech Rate</t>
  </si>
  <si>
    <t>**** Water Tech Fringe</t>
  </si>
  <si>
    <t>Total Personnel</t>
  </si>
  <si>
    <t>Travel (from budget)</t>
  </si>
  <si>
    <t>Equipment (from budget)</t>
  </si>
  <si>
    <t>Supplies (from budget)</t>
  </si>
  <si>
    <t>Contractual (from budget)</t>
  </si>
  <si>
    <t>Other (from budget)</t>
  </si>
  <si>
    <t>Indirect (IDC)</t>
  </si>
  <si>
    <t>Contract    (no IDC, from budget)</t>
  </si>
  <si>
    <t>Eqpmnt (no IDC, from budget)</t>
  </si>
  <si>
    <t>FTE Totals</t>
  </si>
  <si>
    <t>Total Costs</t>
  </si>
  <si>
    <t xml:space="preserve"> </t>
  </si>
  <si>
    <t>TOTALS</t>
  </si>
  <si>
    <t>FTEs</t>
  </si>
  <si>
    <t>Budget Check (Imported from Budget)</t>
  </si>
  <si>
    <t>(TRIBE'S NAME _GRANT #_Fiscal Year_Year #)</t>
  </si>
  <si>
    <t xml:space="preserve">  REVISED or ORIGINAL BUDGET DETAIL  (Date: xx/xx/xxxx)                                                                                     </t>
  </si>
  <si>
    <t>Personnel</t>
  </si>
  <si>
    <t xml:space="preserve">Rate/hr </t>
  </si>
  <si>
    <t>Hours</t>
  </si>
  <si>
    <t>FTE</t>
  </si>
  <si>
    <t>Total</t>
  </si>
  <si>
    <t xml:space="preserve">Additional Detail </t>
  </si>
  <si>
    <t xml:space="preserve">%  </t>
  </si>
  <si>
    <t>Fixed</t>
  </si>
  <si>
    <t>Base Personnel</t>
  </si>
  <si>
    <t>Travel</t>
  </si>
  <si>
    <t xml:space="preserve"># People </t>
  </si>
  <si>
    <t>Rate</t>
  </si>
  <si>
    <t># Days</t>
  </si>
  <si>
    <t xml:space="preserve">Total </t>
  </si>
  <si>
    <t>Detailed Description, tie to Commitment(s)</t>
  </si>
  <si>
    <t>EPA Annual Conference SF</t>
  </si>
  <si>
    <t>Lodging</t>
  </si>
  <si>
    <t>POV mileage</t>
  </si>
  <si>
    <t>per diem</t>
  </si>
  <si>
    <t>Trip Total</t>
  </si>
  <si>
    <t>Commitment #:</t>
  </si>
  <si>
    <t xml:space="preserve">Fall RTOC meeting </t>
  </si>
  <si>
    <t>Car Rental/Airfare/Mileage</t>
  </si>
  <si>
    <t>Registration/Other</t>
  </si>
  <si>
    <t xml:space="preserve">Tribal Lands &amp; Environmental Forum </t>
  </si>
  <si>
    <t>Total Travel</t>
  </si>
  <si>
    <t>Equipment</t>
  </si>
  <si>
    <t>Unit</t>
  </si>
  <si>
    <t xml:space="preserve"># </t>
  </si>
  <si>
    <t>Price</t>
  </si>
  <si>
    <t>Total Equipment</t>
  </si>
  <si>
    <t>Supplies</t>
  </si>
  <si>
    <t>Total Supplies</t>
  </si>
  <si>
    <t>Contractual</t>
  </si>
  <si>
    <t xml:space="preserve">Total Contractual </t>
  </si>
  <si>
    <t>Construction</t>
  </si>
  <si>
    <t>Total Construction</t>
  </si>
  <si>
    <t>Other</t>
  </si>
  <si>
    <t>Total Other</t>
  </si>
  <si>
    <t>Total Direct Cost (w/o contractual)</t>
  </si>
  <si>
    <t xml:space="preserve">Indirect Cost Rate </t>
  </si>
  <si>
    <t>Date</t>
  </si>
  <si>
    <t>%</t>
  </si>
  <si>
    <t>GRAND TOTAL</t>
  </si>
  <si>
    <t>* WORKPLAN TOTAL ( MUST MATCH BUDGET EXACTLY)</t>
  </si>
  <si>
    <t>^^ &lt;&lt;- Workplan for reference (click small box above)</t>
  </si>
  <si>
    <t>Separate quarterly reporting tabs&gt;&gt;^^
(click to hide &amp; unhide)</t>
  </si>
  <si>
    <t>^^ &lt;&lt;-Cumulative Reporting Tab</t>
  </si>
  <si>
    <t>^^ &lt;&lt;-1st Q</t>
  </si>
  <si>
    <t>&lt;&lt;-- 2nd Q</t>
  </si>
  <si>
    <t>&lt;&lt;-- 3rd Q</t>
  </si>
  <si>
    <t xml:space="preserve">  ^^ &lt;&lt;--4th Q </t>
  </si>
  <si>
    <t>^^ EOY JOINT EVALUATION ^^</t>
  </si>
  <si>
    <t xml:space="preserve">GENERAL ASSISTANCE PROGRAM </t>
  </si>
  <si>
    <t>(TRIBE'S OFFICIAL NAME)</t>
  </si>
  <si>
    <t>Grant #_Fiscal Year_Year #  (xx/xx/xxxx - xx/xx/xxxx)</t>
  </si>
  <si>
    <t>Cumulative Progress Reporting (1-4) _ Grant #_Fiscal Year 2022_Year # (10/01/22 - 09/30/23)</t>
  </si>
  <si>
    <t>1st Quarter Progress Reporting _ Grant #_Fiscal Year_ Year # (10/01/22 - 12/31/22)</t>
  </si>
  <si>
    <t xml:space="preserve">2nd Quarter Progress Reporting _ Grant #_Fiscal Year_ Year #( 01/01/23 - 3/30/23) </t>
  </si>
  <si>
    <t xml:space="preserve"> 3rd  Quarter Progress Reporting _ Grant #_Fiscal Year_ Year #   ( 4/01/23 - 06/31/22)</t>
  </si>
  <si>
    <t>4th Quarter Progress Reporting _ Grant #_Fiscal Year_ Year #    (07/01/22 - 09/31/23)</t>
  </si>
  <si>
    <t>Fiscal Year 2022 4th/ Final Report &amp; End of Year Joint Evaluation _ Grant # _ Fiscal Year _ Year #  (09/30/2021 - 20/01/2022)</t>
  </si>
  <si>
    <t xml:space="preserve">
Title rows
&lt;&lt;-- (click box to hide &amp; unhide)</t>
  </si>
  <si>
    <t>FY22 GAP Workplan Activity Descriptions</t>
  </si>
  <si>
    <t>Approved Deliverables</t>
  </si>
  <si>
    <t>Summary of Work Accomplished Q1-Q4</t>
  </si>
  <si>
    <t>Supporting Documentation Submitted</t>
  </si>
  <si>
    <t>Status Update</t>
  </si>
  <si>
    <t>Est. Total % Complete</t>
  </si>
  <si>
    <t>Questions &amp; Comments</t>
  </si>
  <si>
    <t>EPA Response</t>
  </si>
  <si>
    <t>Summary of Work Accomplished Q1</t>
  </si>
  <si>
    <t>Summary of Work Accomplished Q2</t>
  </si>
  <si>
    <t>Summary of Work Accomplished Q3</t>
  </si>
  <si>
    <t>Summary of Work Accomplished Q4</t>
  </si>
  <si>
    <t>Summary of All Accomplishments</t>
  </si>
  <si>
    <t>Summary of All Supporting Documentation (Deliverables) Provided</t>
  </si>
  <si>
    <t>Summary of All Unsupported Work</t>
  </si>
  <si>
    <t>Proposed Final Status</t>
  </si>
  <si>
    <t>Total Est.  % Complete</t>
  </si>
  <si>
    <t>Supported Costs from workplan estimates</t>
  </si>
  <si>
    <t>Supported Costs from deliverables submitted</t>
  </si>
  <si>
    <t>Conclusion/Explanation</t>
  </si>
  <si>
    <t>Administration</t>
  </si>
  <si>
    <t>Q1: 
Q2:
Q3:
Q4:</t>
  </si>
  <si>
    <t>Q1:
Q2:
Q3:
Q4:</t>
  </si>
  <si>
    <t>Totals at component level</t>
  </si>
  <si>
    <t>N/A</t>
  </si>
  <si>
    <t>Total at Component level</t>
  </si>
  <si>
    <t>Totals at Commitment</t>
  </si>
  <si>
    <t>Total at Commitment level</t>
  </si>
  <si>
    <t xml:space="preserve">FY2022 EOY Financial Summary </t>
  </si>
  <si>
    <t>Totals</t>
  </si>
  <si>
    <t>FY2022 Project Officer Summary</t>
  </si>
  <si>
    <t>Major Deliverables</t>
  </si>
  <si>
    <t>Award Amount</t>
  </si>
  <si>
    <t xml:space="preserve">
 </t>
  </si>
  <si>
    <t>Past Carryover Approved</t>
  </si>
  <si>
    <t>n/a</t>
  </si>
  <si>
    <t xml:space="preserve">Total Funding Available </t>
  </si>
  <si>
    <t xml:space="preserve">Sum of Commitments/ Workplan Total </t>
  </si>
  <si>
    <t xml:space="preserve">Expenditures per FFR </t>
  </si>
  <si>
    <t>Supported Costs</t>
  </si>
  <si>
    <t>Funds remaining per FFR (Unobligated Balance)</t>
  </si>
  <si>
    <t>Unsupported Costs</t>
  </si>
  <si>
    <t xml:space="preserve">Funds Spent are Commensurate with Work Performed (Yes/No) </t>
  </si>
  <si>
    <t>Resolution Required (Yes/No)</t>
  </si>
  <si>
    <t>Carryforward Approved</t>
  </si>
  <si>
    <t>FY22-FY26 Grant Period Financial Overview / Close-out Report Table</t>
  </si>
  <si>
    <t>Grant Sequence</t>
  </si>
  <si>
    <t>Funding Period</t>
  </si>
  <si>
    <t>Expended Amount*</t>
  </si>
  <si>
    <t>Comments</t>
  </si>
  <si>
    <t>GA-</t>
  </si>
  <si>
    <t>Total:</t>
  </si>
  <si>
    <t>Balance</t>
  </si>
  <si>
    <t>*Expended amount as stated on an interim or final FFR</t>
  </si>
  <si>
    <t xml:space="preserve">Quarterly Progress Reporting and EOY Joint Evaluation </t>
  </si>
  <si>
    <t>Approved Deliverables Submitted</t>
  </si>
  <si>
    <t>Status</t>
  </si>
  <si>
    <t>% Complete</t>
  </si>
  <si>
    <t>Approved Amount</t>
  </si>
  <si>
    <t>Supported Expenditures</t>
  </si>
  <si>
    <t>Quarterly Report Comments</t>
  </si>
  <si>
    <t>Q1</t>
  </si>
  <si>
    <t>Q2</t>
  </si>
  <si>
    <t>Q3</t>
  </si>
  <si>
    <t>Q4</t>
  </si>
  <si>
    <t>Component #1:</t>
  </si>
  <si>
    <t xml:space="preserve">Q1:
Q2:
Q3:
Q4:
</t>
  </si>
  <si>
    <t>Component level</t>
  </si>
  <si>
    <t>Commitment level</t>
  </si>
  <si>
    <t>FY 22 EOY Summary</t>
  </si>
  <si>
    <t>Project Officer Summary</t>
  </si>
  <si>
    <t>Approved Carryover</t>
  </si>
  <si>
    <t>Total Funding Approved</t>
  </si>
  <si>
    <t xml:space="preserve">Supported Expenditures </t>
  </si>
  <si>
    <t>Funds remaining per FFR</t>
  </si>
  <si>
    <t>Unsupported Expenditures</t>
  </si>
  <si>
    <t>(TRIBE'S NAME )</t>
  </si>
  <si>
    <t>Cumulative Progress Reporting (1-4)_ Grant #_Fiscal Year_ Year # (10/01/22 - 09/30/23)</t>
  </si>
  <si>
    <t>Approved Commitments</t>
  </si>
  <si>
    <t>Summary of Work Performed</t>
  </si>
  <si>
    <t>Actual Deliverables
(List deliverables provide (where &amp; when), e.g., email (0/15/22), SharePoint, etc.)</t>
  </si>
  <si>
    <t>Check (X) if work was completed on the commitment this quarter</t>
  </si>
  <si>
    <t>Status
(complete, in progress, partially complete, not yet started/incomplete)</t>
  </si>
  <si>
    <t>Estimated % Complete</t>
  </si>
  <si>
    <t xml:space="preserve">Approved Costs </t>
  </si>
  <si>
    <t>Estimated Supported Costs</t>
  </si>
  <si>
    <t>Estimated Revised Cost
(Grantee enters amount if actual is known)</t>
  </si>
  <si>
    <t>Q1:
Q2:
Q3: 
Q4:</t>
  </si>
  <si>
    <t>Supported Cost total:</t>
  </si>
  <si>
    <t>Supported Expenditures (Component level)</t>
  </si>
  <si>
    <t>Supported Expenditures (Commitment level)</t>
  </si>
  <si>
    <t>Comm.</t>
  </si>
  <si>
    <t>Qty.</t>
  </si>
  <si>
    <t>[Fill out deliverable &amp; # of deliverables to the left]</t>
  </si>
  <si>
    <t>1.10.</t>
  </si>
  <si>
    <t>2.10.</t>
  </si>
  <si>
    <t>3.10.</t>
  </si>
  <si>
    <t>4.10.</t>
  </si>
  <si>
    <t>5.10.</t>
  </si>
  <si>
    <t>6.10.</t>
  </si>
  <si>
    <t>7.10.</t>
  </si>
  <si>
    <t>8.10.</t>
  </si>
  <si>
    <t>9.10.</t>
  </si>
  <si>
    <t>10.10.</t>
  </si>
  <si>
    <t>TRIBE'S NAME _GRANT #_Fiscal Year_Year #</t>
  </si>
  <si>
    <t xml:space="preserve">DRAFT or FINAL WORKPLAN (Submission or Revision Date) </t>
  </si>
  <si>
    <t>EPA REVIEW COMMENTS</t>
  </si>
  <si>
    <t>FUNDING DECISION</t>
  </si>
  <si>
    <t>Proposed Outcomes/Deliverables</t>
  </si>
  <si>
    <t xml:space="preserve">Media Review </t>
  </si>
  <si>
    <t>Peer Review</t>
  </si>
  <si>
    <t>PO Comments for Manager</t>
  </si>
  <si>
    <t xml:space="preserve">Manager Response </t>
  </si>
  <si>
    <t>PO Response to Manager</t>
  </si>
  <si>
    <t>Final Workplan &amp; Budget Comments (For Grantee)</t>
  </si>
  <si>
    <t>Final Workplan Description (if different)</t>
  </si>
  <si>
    <t>Final Output and Deliverables (if different)</t>
  </si>
  <si>
    <t>Approved FTE</t>
  </si>
  <si>
    <t>Approved Cost</t>
  </si>
  <si>
    <t>Total FY22 Requested</t>
  </si>
  <si>
    <t xml:space="preserve">FY22 Approved Total </t>
  </si>
  <si>
    <t>FY21 Request</t>
  </si>
  <si>
    <t>FY21 Approved</t>
  </si>
  <si>
    <t>FY20 Request</t>
  </si>
  <si>
    <t>FY20 Approved</t>
  </si>
  <si>
    <t>Indicate (X) when deliverable is submitted</t>
  </si>
  <si>
    <t>Initial PO Review</t>
  </si>
  <si>
    <t xml:space="preserve">EPA Consolidated </t>
  </si>
  <si>
    <t xml:space="preserve">  GAP PO</t>
  </si>
  <si>
    <t>Construction (from budget)</t>
  </si>
  <si>
    <t>Draft Workplan Review (EPA use)</t>
  </si>
  <si>
    <t>EPA % Complete
(EPA)</t>
  </si>
  <si>
    <t>Final Approved Cost (EPA)</t>
  </si>
  <si>
    <t>Conclusion/Resolution (EPA)</t>
  </si>
  <si>
    <t>Actual Expenditures to date (if different)</t>
  </si>
  <si>
    <t xml:space="preserve">Disclaimer: The estimated % complete generated by this tool weighs all deliverables within a commitment equally. As this does not reflect actual time spent or cost for each deliverable, the % complete is a rough estimate and serves as a starting point for a more nuanced conversation and thorough joint evaluation. </t>
  </si>
  <si>
    <r>
      <rPr>
        <b/>
        <sz val="14"/>
        <color theme="1"/>
        <rFont val="Calibri"/>
        <family val="2"/>
        <scheme val="minor"/>
      </rPr>
      <t xml:space="preserve">3. </t>
    </r>
    <r>
      <rPr>
        <sz val="14"/>
        <color theme="1"/>
        <rFont val="Calibri"/>
        <family val="2"/>
        <scheme val="minor"/>
      </rPr>
      <t xml:space="preserve">  Choose a workplan template, a budget template and progress reporting template that you would like to use and delete or hide all other templates/tabs. As above, right click on any tab below to hide or delete any tabs that you do not need, or rename as needed. </t>
    </r>
  </si>
  <si>
    <r>
      <rPr>
        <b/>
        <sz val="14"/>
        <color theme="1"/>
        <rFont val="Calibri"/>
        <family val="2"/>
        <scheme val="minor"/>
      </rPr>
      <t>5.</t>
    </r>
    <r>
      <rPr>
        <sz val="14"/>
        <color theme="1"/>
        <rFont val="Calibri"/>
        <family val="2"/>
        <scheme val="minor"/>
      </rPr>
      <t xml:space="preserve">   Use Cost-Estimator Tool to accurately estimate commitment costs and  for workplan. You may need to modify the rows to match the workplan and columns to reflect the positions working under the grant. Fill in the auto-fill data at the top with salaries, fringe, and IDC, so you don't have to input this information more than once.  If using a template that is pre-formatted to auto-populate, FTE and cost estimates will auto-populate from this tool to the workplan.  If you choose a template that is not pre-formatted, you can manually add the estimates generated into your workplan.  </t>
    </r>
  </si>
  <si>
    <r>
      <rPr>
        <b/>
        <sz val="14"/>
        <color theme="1"/>
        <rFont val="Calibri"/>
        <family val="2"/>
        <scheme val="minor"/>
      </rPr>
      <t>6</t>
    </r>
    <r>
      <rPr>
        <sz val="14"/>
        <color theme="1"/>
        <rFont val="Calibri"/>
        <family val="2"/>
        <scheme val="minor"/>
      </rPr>
      <t xml:space="preserve">.   Once the commitment costs estimator has been filled out, use the budget category totals from cost estimator tool to complete the budget detail and the estimated commitment/component costs and FTE allocation to complete the workplan. If using a pre-formatted template, these totals will auto populate between tabs. Please confirm that the workplan and budget totals match exactly to the whole dollar amount before sending to EPA for review. </t>
    </r>
  </si>
  <si>
    <t xml:space="preserve">The GAP workbook was co-developed by Tribal environmental and US EPA personnel to streamline the co-management of GAP and PPG cooperative agreements in Region 9.  Thank you to everyone who contributed. Please follow the short instruction guide below, and reach out to your GAP project officer with any questions. * Please note that all available templates and tools in this workbook are completely optional. </t>
  </si>
  <si>
    <r>
      <rPr>
        <b/>
        <sz val="14"/>
        <color theme="1"/>
        <rFont val="Calibri"/>
        <family val="2"/>
        <scheme val="minor"/>
      </rPr>
      <t>1.</t>
    </r>
    <r>
      <rPr>
        <sz val="14"/>
        <color theme="1"/>
        <rFont val="Calibri"/>
        <family val="2"/>
        <scheme val="minor"/>
      </rPr>
      <t xml:space="preserve">   Save GAP workbook to your desktop and rename to your liking.  After making any changes, remember to "Save As" with your preferred nomenclature and date. That way, you always have an original copy saved to your computer as well as any saved modifications. If anything happens to your original copy, download from EPA R9's website or request another one from your Project Officer. </t>
    </r>
  </si>
  <si>
    <t xml:space="preserve">Environmental Outcomes: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</si>
</sst>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 numFmtId="166" formatCode="&quot;$&quot;#,##0.00"/>
    <numFmt numFmtId="167" formatCode="0.0000"/>
    <numFmt numFmtId="168" formatCode="0.000"/>
    <numFmt numFmtId="169" formatCode="_([$$-409]* #,##0.00_);_([$$-409]* \(#,##0.00\);_([$$-409]* &quot;-&quot;??_);_(@_)"/>
    <numFmt numFmtId="170" formatCode="_([$$-409]* #,##0_);_([$$-409]* \(#,##0\);_([$$-409]* &quot;-&quot;??_);_(@_)"/>
  </numFmts>
  <fonts count="51" x14ac:knownFonts="1">
    <font>
      <sz val="11"/>
      <color theme="1"/>
      <name val="Calibri"/>
      <family val="2"/>
      <scheme val="minor"/>
    </font>
    <font>
      <b/>
      <sz val="12"/>
      <color theme="1"/>
      <name val="Times New Roman"/>
      <family val="1"/>
    </font>
    <font>
      <sz val="11"/>
      <color theme="1"/>
      <name val="Calibri"/>
      <family val="2"/>
      <scheme val="minor"/>
    </font>
    <font>
      <sz val="10"/>
      <name val="Arial"/>
      <family val="2"/>
    </font>
    <font>
      <b/>
      <sz val="12"/>
      <color rgb="FF000000"/>
      <name val="Times New Roman"/>
      <family val="1"/>
    </font>
    <font>
      <b/>
      <sz val="12"/>
      <color rgb="FFFF0000"/>
      <name val="Times New Roman"/>
      <family val="1"/>
    </font>
    <font>
      <sz val="12"/>
      <color theme="1"/>
      <name val="Times New Roman"/>
      <family val="1"/>
    </font>
    <font>
      <sz val="12"/>
      <color rgb="FF000000"/>
      <name val="Times New Roman"/>
      <family val="1"/>
    </font>
    <font>
      <sz val="12"/>
      <color rgb="FFFF0000"/>
      <name val="Times New Roman"/>
      <family val="1"/>
    </font>
    <font>
      <sz val="12"/>
      <name val="Times New Roman"/>
      <family val="1"/>
    </font>
    <font>
      <b/>
      <sz val="12"/>
      <name val="Times New Roman"/>
      <family val="1"/>
    </font>
    <font>
      <b/>
      <sz val="14"/>
      <color theme="1"/>
      <name val="Times New Roman"/>
      <family val="1"/>
    </font>
    <font>
      <b/>
      <sz val="14"/>
      <color rgb="FF000000"/>
      <name val="Times New Roman"/>
      <family val="1"/>
    </font>
    <font>
      <b/>
      <sz val="14"/>
      <name val="Times New Roman"/>
      <family val="1"/>
    </font>
    <font>
      <sz val="10"/>
      <name val="Arial"/>
      <family val="2"/>
    </font>
    <font>
      <b/>
      <sz val="12"/>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1"/>
      <color theme="1"/>
      <name val="Times New Roman"/>
      <family val="1"/>
    </font>
    <font>
      <sz val="26"/>
      <color theme="1"/>
      <name val="Times New Roman"/>
      <family val="1"/>
    </font>
    <font>
      <b/>
      <sz val="24"/>
      <color theme="1"/>
      <name val="Times New Roman"/>
      <family val="1"/>
    </font>
    <font>
      <sz val="18"/>
      <color theme="1"/>
      <name val="Calibri"/>
      <family val="2"/>
      <scheme val="minor"/>
    </font>
    <font>
      <sz val="12"/>
      <name val="Calibri"/>
      <family val="2"/>
      <scheme val="minor"/>
    </font>
    <font>
      <sz val="20"/>
      <color theme="1"/>
      <name val="Times New Roman"/>
      <family val="1"/>
    </font>
    <font>
      <sz val="16"/>
      <color theme="1"/>
      <name val="Calibri"/>
      <family val="2"/>
      <scheme val="minor"/>
    </font>
    <font>
      <b/>
      <sz val="16"/>
      <color theme="1"/>
      <name val="Times New Roman"/>
      <family val="1"/>
    </font>
    <font>
      <sz val="16"/>
      <color theme="1"/>
      <name val="Times New Roman"/>
      <family val="1"/>
    </font>
    <font>
      <b/>
      <sz val="16"/>
      <color theme="1"/>
      <name val="Calibri"/>
      <family val="2"/>
      <scheme val="minor"/>
    </font>
    <font>
      <sz val="10"/>
      <color rgb="FF000000"/>
      <name val="Times New Roman"/>
      <family val="1"/>
    </font>
    <font>
      <sz val="11"/>
      <color theme="1"/>
      <name val="Times New Roman"/>
      <family val="1"/>
    </font>
    <font>
      <sz val="16"/>
      <name val="Times New Roman"/>
      <family val="1"/>
    </font>
    <font>
      <b/>
      <sz val="10"/>
      <name val="Times New Roman"/>
      <family val="1"/>
    </font>
    <font>
      <sz val="10"/>
      <name val="Times New Roman"/>
      <family val="1"/>
    </font>
    <font>
      <sz val="18"/>
      <name val="Times New Roman"/>
      <family val="1"/>
    </font>
    <font>
      <sz val="10"/>
      <color theme="1"/>
      <name val="Times New Roman"/>
      <family val="1"/>
    </font>
    <font>
      <b/>
      <sz val="10"/>
      <color theme="1"/>
      <name val="Times New Roman"/>
      <family val="1"/>
    </font>
    <font>
      <b/>
      <sz val="10"/>
      <color rgb="FF000000"/>
      <name val="Times New Roman"/>
      <family val="1"/>
    </font>
    <font>
      <b/>
      <i/>
      <sz val="10"/>
      <color theme="1"/>
      <name val="Times New Roman"/>
      <family val="1"/>
    </font>
    <font>
      <b/>
      <sz val="11"/>
      <name val="Times New Roman"/>
      <family val="1"/>
    </font>
    <font>
      <sz val="11"/>
      <name val="Times New Roman"/>
      <family val="1"/>
    </font>
    <font>
      <b/>
      <sz val="16"/>
      <name val="Times New Roman"/>
      <family val="1"/>
    </font>
    <font>
      <sz val="12"/>
      <color rgb="FF000000"/>
      <name val="Calibri"/>
      <family val="2"/>
      <scheme val="minor"/>
    </font>
    <font>
      <sz val="16"/>
      <color rgb="FF000000"/>
      <name val="Calibri"/>
      <family val="2"/>
      <scheme val="minor"/>
    </font>
    <font>
      <i/>
      <sz val="16"/>
      <color theme="1"/>
      <name val="Calibri"/>
      <family val="2"/>
      <scheme val="minor"/>
    </font>
    <font>
      <sz val="14"/>
      <name val="Times New Roman"/>
      <family val="1"/>
    </font>
    <font>
      <sz val="11"/>
      <color rgb="FF444444"/>
      <name val="Calibri"/>
      <family val="2"/>
      <charset val="1"/>
    </font>
    <font>
      <b/>
      <u/>
      <sz val="14"/>
      <color theme="1"/>
      <name val="Calibri"/>
      <family val="2"/>
      <scheme val="minor"/>
    </font>
    <font>
      <u/>
      <sz val="16"/>
      <color theme="1"/>
      <name val="Calibri"/>
      <family val="2"/>
      <scheme val="minor"/>
    </font>
    <font>
      <u/>
      <sz val="16"/>
      <color theme="1"/>
      <name val="Times New Roman"/>
      <family val="1"/>
    </font>
    <font>
      <b/>
      <sz val="14"/>
      <color rgb="FF000000"/>
      <name val="Calibri"/>
    </font>
  </fonts>
  <fills count="31">
    <fill>
      <patternFill patternType="none"/>
    </fill>
    <fill>
      <patternFill patternType="gray125"/>
    </fill>
    <fill>
      <patternFill patternType="solid">
        <fgColor theme="2" tint="-9.9978637043366805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2F2F2"/>
        <bgColor rgb="FF000000"/>
      </patternFill>
    </fill>
    <fill>
      <patternFill patternType="solid">
        <fgColor rgb="FFFFF2CC"/>
        <bgColor rgb="FF000000"/>
      </patternFill>
    </fill>
    <fill>
      <patternFill patternType="solid">
        <fgColor rgb="FFF2F4D6"/>
        <bgColor indexed="64"/>
      </patternFill>
    </fill>
    <fill>
      <patternFill patternType="solid">
        <fgColor rgb="FFFFD966"/>
        <bgColor indexed="64"/>
      </patternFill>
    </fill>
    <fill>
      <patternFill patternType="solid">
        <fgColor rgb="FFFFF2CC"/>
        <bgColor indexed="64"/>
      </patternFill>
    </fill>
    <fill>
      <patternFill patternType="solid">
        <fgColor rgb="FFE7E6E6"/>
        <bgColor indexed="64"/>
      </patternFill>
    </fill>
    <fill>
      <patternFill patternType="solid">
        <fgColor rgb="FFC9C9C9"/>
        <bgColor indexed="64"/>
      </patternFill>
    </fill>
    <fill>
      <patternFill patternType="solid">
        <fgColor rgb="FFF9FAD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2F2F2"/>
        <bgColor indexed="64"/>
      </patternFill>
    </fill>
  </fills>
  <borders count="91">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diagonal/>
    </border>
    <border>
      <left/>
      <right style="thin">
        <color rgb="FF000000"/>
      </right>
      <top style="thin">
        <color rgb="FF000000"/>
      </top>
      <bottom/>
      <diagonal/>
    </border>
    <border>
      <left style="thin">
        <color indexed="64"/>
      </left>
      <right/>
      <top style="medium">
        <color indexed="64"/>
      </top>
      <bottom style="medium">
        <color indexed="64"/>
      </bottom>
      <diagonal/>
    </border>
    <border>
      <left style="thick">
        <color rgb="FF000000"/>
      </left>
      <right style="thick">
        <color rgb="FF000000"/>
      </right>
      <top style="thick">
        <color rgb="FF000000"/>
      </top>
      <bottom style="thick">
        <color rgb="FF000000"/>
      </bottom>
      <diagonal/>
    </border>
    <border>
      <left/>
      <right style="thick">
        <color rgb="FF000000"/>
      </right>
      <top style="medium">
        <color indexed="64"/>
      </top>
      <bottom style="medium">
        <color indexed="64"/>
      </bottom>
      <diagonal/>
    </border>
    <border>
      <left style="thick">
        <color rgb="FF000000"/>
      </left>
      <right/>
      <top style="medium">
        <color indexed="64"/>
      </top>
      <bottom style="medium">
        <color indexed="64"/>
      </bottom>
      <diagonal/>
    </border>
    <border>
      <left style="thick">
        <color rgb="FF000000"/>
      </left>
      <right/>
      <top style="thick">
        <color rgb="FF000000"/>
      </top>
      <bottom style="thick">
        <color rgb="FF000000"/>
      </bottom>
      <diagonal/>
    </border>
    <border>
      <left style="medium">
        <color rgb="FF000000"/>
      </left>
      <right style="thin">
        <color indexed="64"/>
      </right>
      <top/>
      <bottom style="thin">
        <color indexed="64"/>
      </bottom>
      <diagonal/>
    </border>
    <border>
      <left style="medium">
        <color rgb="FF000000"/>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diagonal/>
    </border>
    <border>
      <left style="medium">
        <color indexed="64"/>
      </left>
      <right style="thin">
        <color indexed="64"/>
      </right>
      <top/>
      <bottom style="double">
        <color rgb="FF000000"/>
      </bottom>
      <diagonal/>
    </border>
    <border>
      <left style="thin">
        <color indexed="64"/>
      </left>
      <right style="thin">
        <color indexed="64"/>
      </right>
      <top/>
      <bottom style="double">
        <color rgb="FF000000"/>
      </bottom>
      <diagonal/>
    </border>
    <border>
      <left style="thin">
        <color indexed="64"/>
      </left>
      <right style="thin">
        <color rgb="FF000000"/>
      </right>
      <top/>
      <bottom style="double">
        <color rgb="FF000000"/>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14" fillId="0" borderId="0"/>
    <xf numFmtId="0" fontId="3" fillId="0" borderId="0"/>
    <xf numFmtId="44" fontId="29"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9" fillId="0" borderId="0"/>
  </cellStyleXfs>
  <cellXfs count="985">
    <xf numFmtId="0" fontId="0" fillId="0" borderId="0" xfId="0"/>
    <xf numFmtId="0" fontId="6" fillId="0" borderId="6" xfId="0" applyFont="1" applyBorder="1" applyAlignment="1">
      <alignment wrapText="1"/>
    </xf>
    <xf numFmtId="0" fontId="6" fillId="0" borderId="5" xfId="0" applyFont="1" applyBorder="1" applyAlignment="1">
      <alignment wrapText="1"/>
    </xf>
    <xf numFmtId="0" fontId="6" fillId="4" borderId="5" xfId="0" applyFont="1" applyFill="1" applyBorder="1" applyAlignment="1">
      <alignment wrapText="1"/>
    </xf>
    <xf numFmtId="0" fontId="6" fillId="0" borderId="9" xfId="0" applyFont="1" applyBorder="1" applyAlignment="1">
      <alignment wrapText="1"/>
    </xf>
    <xf numFmtId="164" fontId="9" fillId="0" borderId="5" xfId="0" applyNumberFormat="1" applyFont="1" applyBorder="1" applyAlignment="1">
      <alignment wrapText="1"/>
    </xf>
    <xf numFmtId="0" fontId="6" fillId="8" borderId="5" xfId="0" applyFont="1" applyFill="1" applyBorder="1" applyAlignment="1">
      <alignment wrapText="1"/>
    </xf>
    <xf numFmtId="0" fontId="6" fillId="9" borderId="5" xfId="0" applyFont="1" applyFill="1" applyBorder="1" applyAlignment="1">
      <alignment wrapText="1"/>
    </xf>
    <xf numFmtId="164" fontId="9" fillId="9" borderId="5" xfId="0" applyNumberFormat="1" applyFont="1" applyFill="1" applyBorder="1" applyAlignment="1">
      <alignment wrapText="1"/>
    </xf>
    <xf numFmtId="0" fontId="1" fillId="8" borderId="9" xfId="0" applyFont="1" applyFill="1" applyBorder="1" applyAlignment="1">
      <alignment wrapText="1"/>
    </xf>
    <xf numFmtId="0" fontId="1" fillId="8" borderId="23" xfId="0" applyFont="1" applyFill="1" applyBorder="1" applyAlignment="1">
      <alignment wrapText="1"/>
    </xf>
    <xf numFmtId="0" fontId="1" fillId="3" borderId="5" xfId="0" applyFont="1" applyFill="1" applyBorder="1" applyAlignment="1">
      <alignment wrapText="1"/>
    </xf>
    <xf numFmtId="0" fontId="1" fillId="10" borderId="5" xfId="0" applyFont="1" applyFill="1" applyBorder="1" applyAlignment="1">
      <alignment wrapText="1"/>
    </xf>
    <xf numFmtId="164" fontId="10" fillId="10" borderId="5" xfId="0" applyNumberFormat="1" applyFont="1" applyFill="1" applyBorder="1" applyAlignment="1">
      <alignment wrapText="1"/>
    </xf>
    <xf numFmtId="0" fontId="1" fillId="8" borderId="22" xfId="0" applyFont="1" applyFill="1" applyBorder="1" applyAlignment="1">
      <alignment wrapText="1"/>
    </xf>
    <xf numFmtId="0" fontId="6" fillId="0" borderId="21" xfId="0" applyFont="1" applyBorder="1" applyAlignment="1">
      <alignment wrapText="1"/>
    </xf>
    <xf numFmtId="0" fontId="1" fillId="8" borderId="26" xfId="0" applyFont="1" applyFill="1" applyBorder="1" applyAlignment="1">
      <alignment wrapText="1"/>
    </xf>
    <xf numFmtId="0" fontId="6" fillId="8" borderId="21" xfId="0" applyFont="1" applyFill="1" applyBorder="1" applyAlignment="1">
      <alignment wrapText="1"/>
    </xf>
    <xf numFmtId="0" fontId="0" fillId="8" borderId="3" xfId="0" applyFill="1" applyBorder="1"/>
    <xf numFmtId="0" fontId="0" fillId="8" borderId="2" xfId="0" applyFill="1" applyBorder="1"/>
    <xf numFmtId="0" fontId="1" fillId="8" borderId="0" xfId="0" applyFont="1" applyFill="1" applyBorder="1" applyAlignment="1">
      <alignment wrapText="1"/>
    </xf>
    <xf numFmtId="0" fontId="7" fillId="4" borderId="5" xfId="0" applyNumberFormat="1" applyFont="1" applyFill="1" applyBorder="1" applyAlignment="1">
      <alignment wrapText="1"/>
    </xf>
    <xf numFmtId="0" fontId="6" fillId="4" borderId="5" xfId="0" applyNumberFormat="1" applyFont="1" applyFill="1" applyBorder="1" applyAlignment="1">
      <alignment wrapText="1"/>
    </xf>
    <xf numFmtId="0" fontId="6" fillId="0" borderId="5" xfId="0" applyNumberFormat="1" applyFont="1" applyBorder="1" applyAlignment="1">
      <alignment wrapText="1"/>
    </xf>
    <xf numFmtId="0" fontId="0" fillId="8" borderId="0" xfId="0" applyFill="1"/>
    <xf numFmtId="0" fontId="6" fillId="8" borderId="0" xfId="0" applyFont="1" applyFill="1" applyBorder="1" applyAlignment="1">
      <alignment wrapText="1"/>
    </xf>
    <xf numFmtId="0" fontId="6" fillId="8" borderId="6" xfId="0" applyFont="1" applyFill="1" applyBorder="1" applyAlignment="1">
      <alignment wrapText="1"/>
    </xf>
    <xf numFmtId="164" fontId="6" fillId="8" borderId="0" xfId="0" applyNumberFormat="1" applyFont="1" applyFill="1" applyBorder="1" applyAlignment="1">
      <alignment wrapText="1"/>
    </xf>
    <xf numFmtId="0" fontId="6" fillId="8" borderId="0" xfId="0" applyNumberFormat="1" applyFont="1" applyFill="1" applyBorder="1" applyAlignment="1">
      <alignment wrapText="1"/>
    </xf>
    <xf numFmtId="164" fontId="9" fillId="8" borderId="0" xfId="0" applyNumberFormat="1" applyFont="1" applyFill="1" applyBorder="1" applyAlignment="1">
      <alignment wrapText="1"/>
    </xf>
    <xf numFmtId="0" fontId="1" fillId="8" borderId="5" xfId="0" applyFont="1" applyFill="1" applyBorder="1" applyAlignment="1">
      <alignment wrapText="1"/>
    </xf>
    <xf numFmtId="0" fontId="6" fillId="0" borderId="6" xfId="0" applyNumberFormat="1" applyFont="1" applyBorder="1" applyAlignment="1">
      <alignment wrapText="1"/>
    </xf>
    <xf numFmtId="0" fontId="6" fillId="3" borderId="25" xfId="0" applyFont="1" applyFill="1" applyBorder="1" applyAlignment="1">
      <alignment wrapText="1"/>
    </xf>
    <xf numFmtId="0" fontId="11" fillId="8" borderId="0" xfId="0" applyFont="1" applyFill="1" applyBorder="1" applyAlignment="1">
      <alignment horizontal="center" vertical="center" wrapText="1"/>
    </xf>
    <xf numFmtId="0" fontId="20" fillId="8" borderId="0" xfId="0" applyFont="1" applyFill="1" applyBorder="1" applyAlignment="1">
      <alignment horizontal="center" vertical="center" wrapText="1"/>
    </xf>
    <xf numFmtId="0" fontId="21" fillId="8" borderId="0" xfId="0" applyFont="1" applyFill="1" applyBorder="1" applyAlignment="1">
      <alignment horizontal="center" vertical="center" wrapText="1"/>
    </xf>
    <xf numFmtId="164" fontId="4" fillId="8" borderId="0" xfId="0" applyNumberFormat="1" applyFont="1" applyFill="1" applyBorder="1" applyAlignment="1">
      <alignment wrapText="1"/>
    </xf>
    <xf numFmtId="0" fontId="7" fillId="8" borderId="0" xfId="0" applyNumberFormat="1" applyFont="1" applyFill="1" applyBorder="1" applyAlignment="1">
      <alignment wrapText="1"/>
    </xf>
    <xf numFmtId="0" fontId="6" fillId="0" borderId="20" xfId="0" applyFont="1" applyBorder="1" applyAlignment="1">
      <alignment wrapText="1"/>
    </xf>
    <xf numFmtId="0" fontId="6" fillId="0" borderId="19" xfId="0" applyFont="1" applyBorder="1" applyAlignment="1">
      <alignment wrapText="1"/>
    </xf>
    <xf numFmtId="0" fontId="6" fillId="0" borderId="11" xfId="0" applyFont="1" applyBorder="1" applyAlignment="1">
      <alignment wrapText="1"/>
    </xf>
    <xf numFmtId="164" fontId="6" fillId="8" borderId="0" xfId="0" applyNumberFormat="1" applyFont="1" applyFill="1" applyBorder="1" applyAlignment="1">
      <alignment horizontal="center" wrapText="1"/>
    </xf>
    <xf numFmtId="164" fontId="21" fillId="8" borderId="0" xfId="0" applyNumberFormat="1" applyFont="1" applyFill="1" applyBorder="1" applyAlignment="1">
      <alignment horizontal="center" vertical="center" wrapText="1"/>
    </xf>
    <xf numFmtId="164" fontId="11" fillId="8" borderId="0" xfId="0" applyNumberFormat="1" applyFont="1" applyFill="1" applyBorder="1" applyAlignment="1">
      <alignment horizontal="center" vertical="center" wrapText="1"/>
    </xf>
    <xf numFmtId="0" fontId="1" fillId="8" borderId="21" xfId="0" applyFont="1" applyFill="1" applyBorder="1" applyAlignment="1">
      <alignment wrapText="1"/>
    </xf>
    <xf numFmtId="0" fontId="5" fillId="10" borderId="31" xfId="0" applyFont="1" applyFill="1" applyBorder="1" applyAlignment="1">
      <alignment wrapText="1"/>
    </xf>
    <xf numFmtId="0" fontId="8" fillId="9" borderId="31" xfId="0" applyFont="1" applyFill="1" applyBorder="1" applyAlignment="1">
      <alignment wrapText="1"/>
    </xf>
    <xf numFmtId="43" fontId="9" fillId="9" borderId="32" xfId="0" applyNumberFormat="1" applyFont="1" applyFill="1" applyBorder="1" applyAlignment="1">
      <alignment wrapText="1"/>
    </xf>
    <xf numFmtId="43" fontId="10" fillId="10" borderId="32" xfId="0" applyNumberFormat="1" applyFont="1" applyFill="1" applyBorder="1" applyAlignment="1">
      <alignment wrapText="1"/>
    </xf>
    <xf numFmtId="0" fontId="6" fillId="10" borderId="25" xfId="0" applyFont="1" applyFill="1" applyBorder="1" applyAlignment="1">
      <alignment wrapText="1"/>
    </xf>
    <xf numFmtId="0" fontId="8" fillId="10" borderId="33" xfId="0" applyFont="1" applyFill="1" applyBorder="1" applyAlignment="1">
      <alignment wrapText="1"/>
    </xf>
    <xf numFmtId="0" fontId="6" fillId="8" borderId="20" xfId="0" applyFont="1" applyFill="1" applyBorder="1" applyAlignment="1">
      <alignment wrapText="1"/>
    </xf>
    <xf numFmtId="0" fontId="7" fillId="4" borderId="31" xfId="0" applyNumberFormat="1" applyFont="1" applyFill="1" applyBorder="1" applyAlignment="1">
      <alignment wrapText="1"/>
    </xf>
    <xf numFmtId="0" fontId="6" fillId="4" borderId="31" xfId="0" applyNumberFormat="1" applyFont="1" applyFill="1" applyBorder="1" applyAlignment="1">
      <alignment wrapText="1"/>
    </xf>
    <xf numFmtId="0" fontId="6" fillId="0" borderId="21" xfId="0" applyNumberFormat="1" applyFont="1" applyBorder="1" applyAlignment="1">
      <alignment wrapText="1"/>
    </xf>
    <xf numFmtId="166" fontId="6" fillId="8" borderId="0" xfId="0" applyNumberFormat="1" applyFont="1" applyFill="1" applyBorder="1" applyAlignment="1">
      <alignment wrapText="1"/>
    </xf>
    <xf numFmtId="166" fontId="6" fillId="0" borderId="5" xfId="0" applyNumberFormat="1" applyFont="1" applyBorder="1" applyAlignment="1">
      <alignment wrapText="1"/>
    </xf>
    <xf numFmtId="0" fontId="0" fillId="8" borderId="0" xfId="0" applyFont="1" applyFill="1"/>
    <xf numFmtId="0" fontId="22" fillId="8" borderId="0" xfId="0" applyFont="1" applyFill="1"/>
    <xf numFmtId="0" fontId="25" fillId="8" borderId="0" xfId="0" applyFont="1" applyFill="1"/>
    <xf numFmtId="0" fontId="6" fillId="17" borderId="27" xfId="0" applyFont="1" applyFill="1" applyBorder="1" applyAlignment="1">
      <alignment wrapText="1"/>
    </xf>
    <xf numFmtId="0" fontId="11" fillId="17" borderId="25" xfId="0" applyFont="1" applyFill="1" applyBorder="1" applyAlignment="1">
      <alignment wrapText="1"/>
    </xf>
    <xf numFmtId="0" fontId="11" fillId="3" borderId="6" xfId="0" applyFont="1" applyFill="1" applyBorder="1" applyAlignment="1">
      <alignment wrapText="1"/>
    </xf>
    <xf numFmtId="0" fontId="1" fillId="3" borderId="6" xfId="0" applyFont="1" applyFill="1" applyBorder="1" applyAlignment="1">
      <alignment wrapText="1"/>
    </xf>
    <xf numFmtId="0" fontId="5" fillId="10" borderId="29" xfId="0" applyFont="1" applyFill="1" applyBorder="1" applyAlignment="1">
      <alignment wrapText="1"/>
    </xf>
    <xf numFmtId="0" fontId="1" fillId="10" borderId="6" xfId="0" applyFont="1" applyFill="1" applyBorder="1" applyAlignment="1">
      <alignment wrapText="1"/>
    </xf>
    <xf numFmtId="164" fontId="10" fillId="10" borderId="6" xfId="0" applyNumberFormat="1" applyFont="1" applyFill="1" applyBorder="1" applyAlignment="1">
      <alignment wrapText="1"/>
    </xf>
    <xf numFmtId="43" fontId="10" fillId="10" borderId="30" xfId="0" applyNumberFormat="1" applyFont="1" applyFill="1" applyBorder="1" applyAlignment="1">
      <alignment horizontal="left" wrapText="1"/>
    </xf>
    <xf numFmtId="0" fontId="16" fillId="8" borderId="0" xfId="0" applyFont="1" applyFill="1" applyBorder="1" applyAlignment="1">
      <alignment horizontal="center" vertical="center"/>
    </xf>
    <xf numFmtId="0" fontId="15" fillId="8" borderId="0" xfId="0" applyFont="1" applyFill="1" applyBorder="1" applyAlignment="1">
      <alignment horizontal="center" vertical="center" wrapText="1"/>
    </xf>
    <xf numFmtId="0" fontId="16" fillId="8" borderId="0" xfId="0" applyFont="1" applyFill="1" applyBorder="1"/>
    <xf numFmtId="0" fontId="0" fillId="8" borderId="0" xfId="0" applyFont="1" applyFill="1" applyBorder="1"/>
    <xf numFmtId="0" fontId="24" fillId="8" borderId="0" xfId="0" applyFont="1" applyFill="1" applyBorder="1" applyAlignment="1">
      <alignment horizontal="center" vertical="center" wrapText="1"/>
    </xf>
    <xf numFmtId="0" fontId="17" fillId="8" borderId="0" xfId="0" applyFont="1" applyFill="1" applyBorder="1" applyAlignment="1">
      <alignment horizontal="center" vertical="center" wrapText="1"/>
    </xf>
    <xf numFmtId="0" fontId="16" fillId="8" borderId="0" xfId="0" applyFont="1" applyFill="1" applyBorder="1" applyAlignment="1">
      <alignment wrapText="1"/>
    </xf>
    <xf numFmtId="0" fontId="24" fillId="8" borderId="0" xfId="0" applyFont="1" applyFill="1" applyBorder="1" applyAlignment="1">
      <alignment vertical="center"/>
    </xf>
    <xf numFmtId="0" fontId="28" fillId="8" borderId="0" xfId="0" applyFont="1" applyFill="1" applyBorder="1" applyAlignment="1">
      <alignment vertical="center" wrapText="1"/>
    </xf>
    <xf numFmtId="0" fontId="11" fillId="2" borderId="27" xfId="0" applyFont="1" applyFill="1" applyBorder="1" applyAlignment="1">
      <alignment horizontal="center" vertical="center" wrapText="1"/>
    </xf>
    <xf numFmtId="0" fontId="11" fillId="2" borderId="25" xfId="0" applyFont="1" applyFill="1" applyBorder="1" applyAlignment="1">
      <alignment horizontal="center" vertical="center" wrapText="1"/>
    </xf>
    <xf numFmtId="164" fontId="12" fillId="2" borderId="28" xfId="0" applyNumberFormat="1" applyFont="1" applyFill="1" applyBorder="1" applyAlignment="1">
      <alignment horizontal="center" vertical="center" wrapText="1"/>
    </xf>
    <xf numFmtId="0" fontId="6" fillId="16" borderId="31" xfId="0" applyFont="1" applyFill="1" applyBorder="1" applyAlignment="1">
      <alignment wrapText="1"/>
    </xf>
    <xf numFmtId="0" fontId="6" fillId="16" borderId="5" xfId="0" applyFont="1" applyFill="1" applyBorder="1" applyAlignment="1">
      <alignment wrapText="1"/>
    </xf>
    <xf numFmtId="0" fontId="6" fillId="16" borderId="5" xfId="0" applyFont="1" applyFill="1" applyBorder="1" applyAlignment="1">
      <alignment horizontal="left" wrapText="1"/>
    </xf>
    <xf numFmtId="0" fontId="1" fillId="7" borderId="38" xfId="0" applyFont="1" applyFill="1" applyBorder="1" applyAlignment="1">
      <alignment wrapText="1"/>
    </xf>
    <xf numFmtId="0" fontId="1" fillId="7" borderId="5" xfId="0" applyFont="1" applyFill="1" applyBorder="1" applyAlignment="1">
      <alignment wrapText="1"/>
    </xf>
    <xf numFmtId="0" fontId="1" fillId="7" borderId="5" xfId="0" applyFont="1" applyFill="1" applyBorder="1" applyAlignment="1">
      <alignment horizontal="left" wrapText="1"/>
    </xf>
    <xf numFmtId="0" fontId="1" fillId="7" borderId="29" xfId="0" applyFont="1" applyFill="1" applyBorder="1" applyAlignment="1">
      <alignment wrapText="1"/>
    </xf>
    <xf numFmtId="0" fontId="19" fillId="7" borderId="6" xfId="0" applyFont="1" applyFill="1" applyBorder="1" applyAlignment="1">
      <alignment wrapText="1"/>
    </xf>
    <xf numFmtId="0" fontId="1" fillId="7" borderId="31" xfId="0" applyFont="1" applyFill="1" applyBorder="1" applyAlignment="1">
      <alignment wrapText="1"/>
    </xf>
    <xf numFmtId="0" fontId="1" fillId="7" borderId="33" xfId="0" applyFont="1" applyFill="1" applyBorder="1" applyAlignment="1">
      <alignment wrapText="1"/>
    </xf>
    <xf numFmtId="0" fontId="10" fillId="18" borderId="15" xfId="9" applyFont="1" applyFill="1" applyBorder="1" applyAlignment="1">
      <alignment horizontal="left" wrapText="1"/>
    </xf>
    <xf numFmtId="6" fontId="9" fillId="16" borderId="5" xfId="9" applyNumberFormat="1" applyFont="1" applyFill="1" applyBorder="1" applyAlignment="1">
      <alignment wrapText="1"/>
    </xf>
    <xf numFmtId="0" fontId="10" fillId="18" borderId="15" xfId="9" applyFont="1" applyFill="1" applyBorder="1" applyAlignment="1">
      <alignment wrapText="1"/>
    </xf>
    <xf numFmtId="0" fontId="10" fillId="18" borderId="16" xfId="9" applyFont="1" applyFill="1" applyBorder="1" applyAlignment="1">
      <alignment wrapText="1"/>
    </xf>
    <xf numFmtId="0" fontId="9" fillId="16" borderId="31" xfId="9" applyFont="1" applyFill="1" applyBorder="1" applyAlignment="1">
      <alignment horizontal="left" vertical="top" wrapText="1"/>
    </xf>
    <xf numFmtId="0" fontId="9" fillId="16" borderId="5" xfId="9" applyFont="1" applyFill="1" applyBorder="1" applyAlignment="1">
      <alignment horizontal="left" vertical="top" wrapText="1"/>
    </xf>
    <xf numFmtId="44" fontId="9" fillId="16" borderId="5" xfId="10" applyFont="1" applyFill="1" applyBorder="1" applyAlignment="1">
      <alignment vertical="top" wrapText="1"/>
    </xf>
    <xf numFmtId="0" fontId="9" fillId="16" borderId="31" xfId="9" applyFont="1" applyFill="1" applyBorder="1" applyAlignment="1">
      <alignment horizontal="left"/>
    </xf>
    <xf numFmtId="0" fontId="9" fillId="16" borderId="31" xfId="9" applyFont="1" applyFill="1" applyBorder="1" applyAlignment="1">
      <alignment horizontal="left" vertical="top"/>
    </xf>
    <xf numFmtId="0" fontId="10" fillId="6" borderId="25" xfId="9" applyFont="1" applyFill="1" applyBorder="1" applyAlignment="1">
      <alignment horizontal="left"/>
    </xf>
    <xf numFmtId="0" fontId="16" fillId="16" borderId="55" xfId="0" applyFont="1" applyFill="1" applyBorder="1" applyAlignment="1"/>
    <xf numFmtId="0" fontId="16" fillId="16" borderId="21" xfId="0" applyNumberFormat="1" applyFont="1" applyFill="1" applyBorder="1" applyAlignment="1">
      <alignment wrapText="1"/>
    </xf>
    <xf numFmtId="0" fontId="16" fillId="7" borderId="57" xfId="0" applyFont="1" applyFill="1" applyBorder="1" applyAlignment="1"/>
    <xf numFmtId="0" fontId="16" fillId="7" borderId="55" xfId="0" applyFont="1" applyFill="1" applyBorder="1" applyAlignment="1"/>
    <xf numFmtId="0" fontId="16" fillId="16" borderId="31" xfId="0" applyFont="1" applyFill="1" applyBorder="1" applyAlignment="1"/>
    <xf numFmtId="0" fontId="16" fillId="16" borderId="31" xfId="0" applyFont="1" applyFill="1" applyBorder="1" applyAlignment="1">
      <alignment wrapText="1"/>
    </xf>
    <xf numFmtId="0" fontId="16" fillId="16" borderId="5" xfId="0" applyFont="1" applyFill="1" applyBorder="1" applyAlignment="1">
      <alignment wrapText="1"/>
    </xf>
    <xf numFmtId="9" fontId="16" fillId="16" borderId="5" xfId="0" applyNumberFormat="1" applyFont="1" applyFill="1" applyBorder="1" applyAlignment="1">
      <alignment wrapText="1"/>
    </xf>
    <xf numFmtId="0" fontId="23" fillId="16" borderId="31" xfId="0" applyFont="1" applyFill="1" applyBorder="1" applyAlignment="1">
      <alignment wrapText="1"/>
    </xf>
    <xf numFmtId="0" fontId="16" fillId="7" borderId="6" xfId="0" applyFont="1" applyFill="1" applyBorder="1" applyAlignment="1">
      <alignment wrapText="1"/>
    </xf>
    <xf numFmtId="0" fontId="16" fillId="7" borderId="6" xfId="0" applyFont="1" applyFill="1" applyBorder="1" applyAlignment="1" applyProtection="1">
      <alignment wrapText="1"/>
    </xf>
    <xf numFmtId="9" fontId="16" fillId="7" borderId="6" xfId="0" applyNumberFormat="1" applyFont="1" applyFill="1" applyBorder="1" applyAlignment="1">
      <alignment wrapText="1"/>
    </xf>
    <xf numFmtId="0" fontId="16" fillId="7" borderId="29" xfId="0" applyFont="1" applyFill="1" applyBorder="1" applyAlignment="1"/>
    <xf numFmtId="0" fontId="15" fillId="7" borderId="6" xfId="0" applyFont="1" applyFill="1" applyBorder="1" applyAlignment="1">
      <alignment wrapText="1"/>
    </xf>
    <xf numFmtId="0" fontId="16" fillId="7" borderId="31" xfId="0" applyFont="1" applyFill="1" applyBorder="1" applyAlignment="1"/>
    <xf numFmtId="0" fontId="15" fillId="7" borderId="31" xfId="0" applyFont="1" applyFill="1" applyBorder="1" applyAlignment="1">
      <alignment wrapText="1"/>
    </xf>
    <xf numFmtId="0" fontId="16" fillId="7" borderId="5" xfId="0" applyFont="1" applyFill="1" applyBorder="1" applyAlignment="1">
      <alignment wrapText="1"/>
    </xf>
    <xf numFmtId="9" fontId="16" fillId="7" borderId="5" xfId="0" applyNumberFormat="1" applyFont="1" applyFill="1" applyBorder="1" applyAlignment="1">
      <alignment wrapText="1"/>
    </xf>
    <xf numFmtId="0" fontId="16" fillId="7" borderId="56" xfId="0" applyFont="1" applyFill="1" applyBorder="1" applyAlignment="1"/>
    <xf numFmtId="0" fontId="16" fillId="7" borderId="27" xfId="0" applyFont="1" applyFill="1" applyBorder="1" applyAlignment="1"/>
    <xf numFmtId="0" fontId="15" fillId="7" borderId="51" xfId="0" applyFont="1" applyFill="1" applyBorder="1" applyAlignment="1">
      <alignment wrapText="1"/>
    </xf>
    <xf numFmtId="0" fontId="16" fillId="7" borderId="51" xfId="0" applyFont="1" applyFill="1" applyBorder="1" applyAlignment="1">
      <alignment wrapText="1"/>
    </xf>
    <xf numFmtId="9" fontId="16" fillId="7" borderId="51" xfId="0" applyNumberFormat="1" applyFont="1" applyFill="1" applyBorder="1" applyAlignment="1">
      <alignment wrapText="1"/>
    </xf>
    <xf numFmtId="0" fontId="35" fillId="16" borderId="31" xfId="12" applyFont="1" applyFill="1" applyBorder="1"/>
    <xf numFmtId="4" fontId="29" fillId="16" borderId="5" xfId="13" applyNumberFormat="1" applyFont="1" applyFill="1" applyBorder="1" applyAlignment="1">
      <alignment horizontal="right" vertical="center"/>
    </xf>
    <xf numFmtId="0" fontId="35" fillId="16" borderId="5" xfId="12" applyFont="1" applyFill="1" applyBorder="1" applyAlignment="1">
      <alignment horizontal="center" vertical="center"/>
    </xf>
    <xf numFmtId="1" fontId="35" fillId="16" borderId="5" xfId="12" applyNumberFormat="1" applyFont="1" applyFill="1" applyBorder="1" applyAlignment="1">
      <alignment horizontal="center"/>
    </xf>
    <xf numFmtId="0" fontId="35" fillId="16" borderId="33" xfId="12" applyFont="1" applyFill="1" applyBorder="1"/>
    <xf numFmtId="4" fontId="29" fillId="16" borderId="23" xfId="13" applyNumberFormat="1" applyFont="1" applyFill="1" applyBorder="1" applyAlignment="1">
      <alignment horizontal="right" vertical="center"/>
    </xf>
    <xf numFmtId="1" fontId="35" fillId="16" borderId="23" xfId="12" applyNumberFormat="1" applyFont="1" applyFill="1" applyBorder="1" applyAlignment="1">
      <alignment horizontal="center"/>
    </xf>
    <xf numFmtId="0" fontId="35" fillId="16" borderId="29" xfId="12" applyFont="1" applyFill="1" applyBorder="1"/>
    <xf numFmtId="4" fontId="35" fillId="16" borderId="11" xfId="13" applyNumberFormat="1" applyFont="1" applyFill="1" applyBorder="1" applyAlignment="1">
      <alignment horizontal="left" vertical="center"/>
    </xf>
    <xf numFmtId="4" fontId="35" fillId="16" borderId="5" xfId="13" applyNumberFormat="1" applyFont="1" applyFill="1" applyBorder="1" applyAlignment="1">
      <alignment horizontal="left" vertical="center"/>
    </xf>
    <xf numFmtId="4" fontId="29" fillId="16" borderId="11" xfId="13" applyNumberFormat="1" applyFont="1" applyFill="1" applyBorder="1" applyAlignment="1">
      <alignment horizontal="left" vertical="center"/>
    </xf>
    <xf numFmtId="4" fontId="29" fillId="16" borderId="5" xfId="13" applyNumberFormat="1" applyFont="1" applyFill="1" applyBorder="1" applyAlignment="1">
      <alignment horizontal="left" vertical="center"/>
    </xf>
    <xf numFmtId="4" fontId="29" fillId="16" borderId="62" xfId="13" applyNumberFormat="1" applyFont="1" applyFill="1" applyBorder="1" applyAlignment="1">
      <alignment horizontal="left" vertical="center"/>
    </xf>
    <xf numFmtId="4" fontId="29" fillId="16" borderId="23" xfId="13" applyNumberFormat="1" applyFont="1" applyFill="1" applyBorder="1" applyAlignment="1">
      <alignment horizontal="left" vertical="center"/>
    </xf>
    <xf numFmtId="0" fontId="35" fillId="16" borderId="15" xfId="12" applyFont="1" applyFill="1" applyBorder="1" applyAlignment="1">
      <alignment horizontal="right"/>
    </xf>
    <xf numFmtId="0" fontId="35" fillId="16" borderId="15" xfId="12" applyFont="1" applyFill="1" applyBorder="1" applyAlignment="1">
      <alignment horizontal="left"/>
    </xf>
    <xf numFmtId="0" fontId="35" fillId="16" borderId="5" xfId="12" applyFont="1" applyFill="1" applyBorder="1"/>
    <xf numFmtId="0" fontId="35" fillId="16" borderId="23" xfId="12" applyFont="1" applyFill="1" applyBorder="1"/>
    <xf numFmtId="44" fontId="29" fillId="16" borderId="5" xfId="10" applyFont="1" applyFill="1" applyBorder="1" applyAlignment="1">
      <alignment horizontal="right" vertical="center"/>
    </xf>
    <xf numFmtId="0" fontId="24" fillId="17" borderId="47" xfId="0" applyFont="1" applyFill="1" applyBorder="1" applyAlignment="1">
      <alignment vertical="center" wrapText="1"/>
    </xf>
    <xf numFmtId="0" fontId="35" fillId="17" borderId="8" xfId="12" applyFont="1" applyFill="1" applyBorder="1" applyAlignment="1"/>
    <xf numFmtId="0" fontId="35" fillId="17" borderId="18" xfId="12" applyFont="1" applyFill="1" applyBorder="1" applyAlignment="1"/>
    <xf numFmtId="0" fontId="36" fillId="17" borderId="27" xfId="12" applyFont="1" applyFill="1" applyBorder="1"/>
    <xf numFmtId="0" fontId="36" fillId="16" borderId="15" xfId="12" applyFont="1" applyFill="1" applyBorder="1" applyAlignment="1">
      <alignment horizontal="right"/>
    </xf>
    <xf numFmtId="166" fontId="36" fillId="16" borderId="5" xfId="10" applyNumberFormat="1" applyFont="1" applyFill="1" applyBorder="1" applyAlignment="1"/>
    <xf numFmtId="4" fontId="37" fillId="17" borderId="25" xfId="13" applyNumberFormat="1" applyFont="1" applyFill="1" applyBorder="1" applyAlignment="1">
      <alignment horizontal="right" vertical="center"/>
    </xf>
    <xf numFmtId="1" fontId="36" fillId="17" borderId="25" xfId="12" applyNumberFormat="1" applyFont="1" applyFill="1" applyBorder="1" applyAlignment="1">
      <alignment horizontal="center"/>
    </xf>
    <xf numFmtId="165" fontId="35" fillId="17" borderId="25" xfId="12" applyNumberFormat="1" applyFont="1" applyFill="1" applyBorder="1" applyAlignment="1">
      <alignment horizontal="center"/>
    </xf>
    <xf numFmtId="0" fontId="11" fillId="15" borderId="47" xfId="0" applyFont="1" applyFill="1" applyBorder="1" applyAlignment="1">
      <alignment vertical="center" wrapText="1"/>
    </xf>
    <xf numFmtId="2" fontId="35" fillId="16" borderId="5" xfId="12" applyNumberFormat="1" applyFont="1" applyFill="1" applyBorder="1" applyAlignment="1">
      <alignment horizontal="center" vertical="center"/>
    </xf>
    <xf numFmtId="2" fontId="36" fillId="17" borderId="25" xfId="12" applyNumberFormat="1" applyFont="1" applyFill="1" applyBorder="1" applyAlignment="1">
      <alignment horizontal="center"/>
    </xf>
    <xf numFmtId="166" fontId="35" fillId="16" borderId="5" xfId="12" applyNumberFormat="1" applyFont="1" applyFill="1" applyBorder="1"/>
    <xf numFmtId="166" fontId="35" fillId="16" borderId="23" xfId="12" applyNumberFormat="1" applyFont="1" applyFill="1" applyBorder="1"/>
    <xf numFmtId="166" fontId="29" fillId="16" borderId="5" xfId="13" applyNumberFormat="1" applyFont="1" applyFill="1" applyBorder="1" applyAlignment="1">
      <alignment horizontal="right" vertical="center"/>
    </xf>
    <xf numFmtId="166" fontId="29" fillId="16" borderId="23" xfId="13" applyNumberFormat="1" applyFont="1" applyFill="1" applyBorder="1" applyAlignment="1">
      <alignment horizontal="right" vertical="center"/>
    </xf>
    <xf numFmtId="166" fontId="29" fillId="16" borderId="11" xfId="10" applyNumberFormat="1" applyFont="1" applyFill="1" applyBorder="1" applyAlignment="1">
      <alignment horizontal="right" vertical="center"/>
    </xf>
    <xf numFmtId="166" fontId="37" fillId="17" borderId="39" xfId="10" applyNumberFormat="1" applyFont="1" applyFill="1" applyBorder="1" applyAlignment="1">
      <alignment horizontal="right"/>
    </xf>
    <xf numFmtId="166" fontId="37" fillId="17" borderId="25" xfId="10" applyNumberFormat="1" applyFont="1" applyFill="1" applyBorder="1" applyAlignment="1">
      <alignment horizontal="right"/>
    </xf>
    <xf numFmtId="166" fontId="29" fillId="16" borderId="19" xfId="10" applyNumberFormat="1" applyFont="1" applyFill="1" applyBorder="1" applyAlignment="1">
      <alignment horizontal="right"/>
    </xf>
    <xf numFmtId="166" fontId="29" fillId="16" borderId="11" xfId="10" applyNumberFormat="1" applyFont="1" applyFill="1" applyBorder="1" applyAlignment="1">
      <alignment horizontal="right"/>
    </xf>
    <xf numFmtId="166" fontId="29" fillId="16" borderId="62" xfId="10" applyNumberFormat="1" applyFont="1" applyFill="1" applyBorder="1" applyAlignment="1">
      <alignment horizontal="right"/>
    </xf>
    <xf numFmtId="166" fontId="32" fillId="17" borderId="39" xfId="10" applyNumberFormat="1" applyFont="1" applyFill="1" applyBorder="1" applyAlignment="1">
      <alignment horizontal="right"/>
    </xf>
    <xf numFmtId="166" fontId="29" fillId="16" borderId="5" xfId="10" applyNumberFormat="1" applyFont="1" applyFill="1" applyBorder="1" applyAlignment="1">
      <alignment horizontal="right"/>
    </xf>
    <xf numFmtId="166" fontId="37" fillId="16" borderId="11" xfId="10" applyNumberFormat="1" applyFont="1" applyFill="1" applyBorder="1" applyAlignment="1">
      <alignment horizontal="right"/>
    </xf>
    <xf numFmtId="166" fontId="37" fillId="16" borderId="62" xfId="10" applyNumberFormat="1" applyFont="1" applyFill="1" applyBorder="1" applyAlignment="1">
      <alignment horizontal="right"/>
    </xf>
    <xf numFmtId="166" fontId="37" fillId="16" borderId="5" xfId="10" applyNumberFormat="1" applyFont="1" applyFill="1" applyBorder="1" applyAlignment="1">
      <alignment horizontal="right"/>
    </xf>
    <xf numFmtId="166" fontId="35" fillId="16" borderId="6" xfId="13" applyNumberFormat="1" applyFont="1" applyFill="1" applyBorder="1" applyAlignment="1">
      <alignment horizontal="left" vertical="center"/>
    </xf>
    <xf numFmtId="166" fontId="29" fillId="16" borderId="5" xfId="13" applyNumberFormat="1" applyFont="1" applyFill="1" applyBorder="1" applyAlignment="1">
      <alignment horizontal="left" vertical="center"/>
    </xf>
    <xf numFmtId="166" fontId="29" fillId="16" borderId="23" xfId="13" applyNumberFormat="1" applyFont="1" applyFill="1" applyBorder="1" applyAlignment="1">
      <alignment horizontal="left" vertical="center"/>
    </xf>
    <xf numFmtId="166" fontId="35" fillId="17" borderId="25" xfId="12" applyNumberFormat="1" applyFont="1" applyFill="1" applyBorder="1" applyAlignment="1">
      <alignment horizontal="center"/>
    </xf>
    <xf numFmtId="2" fontId="35" fillId="16" borderId="23" xfId="12" applyNumberFormat="1" applyFont="1" applyFill="1" applyBorder="1" applyAlignment="1">
      <alignment horizontal="center" vertical="center"/>
    </xf>
    <xf numFmtId="0" fontId="36" fillId="16" borderId="59" xfId="12" applyFont="1" applyFill="1" applyBorder="1" applyAlignment="1">
      <alignment horizontal="right"/>
    </xf>
    <xf numFmtId="4" fontId="37" fillId="16" borderId="21" xfId="13" applyNumberFormat="1" applyFont="1" applyFill="1" applyBorder="1" applyAlignment="1">
      <alignment horizontal="center" vertical="center"/>
    </xf>
    <xf numFmtId="166" fontId="37" fillId="16" borderId="23" xfId="10" applyNumberFormat="1" applyFont="1" applyFill="1" applyBorder="1" applyAlignment="1">
      <alignment horizontal="right"/>
    </xf>
    <xf numFmtId="0" fontId="36" fillId="17" borderId="46" xfId="12" applyFont="1" applyFill="1" applyBorder="1" applyAlignment="1">
      <alignment horizontal="left"/>
    </xf>
    <xf numFmtId="0" fontId="36" fillId="17" borderId="58" xfId="12" applyFont="1" applyFill="1" applyBorder="1" applyAlignment="1">
      <alignment horizontal="left"/>
    </xf>
    <xf numFmtId="0" fontId="36" fillId="17" borderId="66" xfId="12" applyFont="1" applyFill="1" applyBorder="1" applyAlignment="1">
      <alignment horizontal="left"/>
    </xf>
    <xf numFmtId="166" fontId="37" fillId="17" borderId="49" xfId="10" applyNumberFormat="1" applyFont="1" applyFill="1" applyBorder="1" applyAlignment="1">
      <alignment horizontal="right"/>
    </xf>
    <xf numFmtId="0" fontId="30" fillId="8" borderId="0" xfId="12" applyFont="1" applyFill="1"/>
    <xf numFmtId="165" fontId="30" fillId="8" borderId="0" xfId="10" applyNumberFormat="1" applyFont="1" applyFill="1"/>
    <xf numFmtId="0" fontId="30" fillId="8" borderId="3" xfId="12" applyFont="1" applyFill="1" applyBorder="1"/>
    <xf numFmtId="0" fontId="30" fillId="8" borderId="0" xfId="12" applyFont="1" applyFill="1" applyBorder="1"/>
    <xf numFmtId="165" fontId="30" fillId="8" borderId="0" xfId="10" applyNumberFormat="1" applyFont="1" applyFill="1" applyBorder="1"/>
    <xf numFmtId="0" fontId="30" fillId="8" borderId="2" xfId="12" applyFont="1" applyFill="1" applyBorder="1"/>
    <xf numFmtId="0" fontId="30" fillId="0" borderId="0" xfId="12" applyFont="1"/>
    <xf numFmtId="0" fontId="30" fillId="17" borderId="1" xfId="12" applyFont="1" applyFill="1" applyBorder="1"/>
    <xf numFmtId="0" fontId="30" fillId="16" borderId="32" xfId="12" applyFont="1" applyFill="1" applyBorder="1" applyAlignment="1">
      <alignment wrapText="1"/>
    </xf>
    <xf numFmtId="0" fontId="30" fillId="16" borderId="64" xfId="12" applyFont="1" applyFill="1" applyBorder="1" applyAlignment="1">
      <alignment wrapText="1"/>
    </xf>
    <xf numFmtId="0" fontId="30" fillId="17" borderId="28" xfId="12" applyFont="1" applyFill="1" applyBorder="1" applyAlignment="1">
      <alignment wrapText="1"/>
    </xf>
    <xf numFmtId="0" fontId="30" fillId="17" borderId="28" xfId="12" applyFont="1" applyFill="1" applyBorder="1"/>
    <xf numFmtId="0" fontId="30" fillId="16" borderId="32" xfId="12" applyFont="1" applyFill="1" applyBorder="1"/>
    <xf numFmtId="0" fontId="30" fillId="17" borderId="50" xfId="12" applyFont="1" applyFill="1" applyBorder="1"/>
    <xf numFmtId="0" fontId="30" fillId="16" borderId="64" xfId="12" applyFont="1" applyFill="1" applyBorder="1"/>
    <xf numFmtId="165" fontId="30" fillId="0" borderId="0" xfId="10" applyNumberFormat="1" applyFont="1"/>
    <xf numFmtId="0" fontId="30" fillId="8" borderId="0" xfId="0" applyFont="1" applyFill="1"/>
    <xf numFmtId="0" fontId="30" fillId="0" borderId="0" xfId="0" applyFont="1"/>
    <xf numFmtId="0" fontId="30" fillId="8" borderId="0" xfId="0" applyFont="1" applyFill="1" applyBorder="1"/>
    <xf numFmtId="0" fontId="31" fillId="8" borderId="0" xfId="9" applyFont="1" applyFill="1" applyAlignment="1"/>
    <xf numFmtId="0" fontId="33" fillId="8" borderId="0" xfId="9" applyFont="1" applyFill="1" applyAlignment="1">
      <alignment horizontal="left"/>
    </xf>
    <xf numFmtId="0" fontId="31" fillId="8" borderId="0" xfId="9" applyFont="1" applyFill="1" applyBorder="1" applyAlignment="1"/>
    <xf numFmtId="0" fontId="33" fillId="8" borderId="0" xfId="9" applyFont="1" applyFill="1" applyBorder="1" applyAlignment="1"/>
    <xf numFmtId="0" fontId="33" fillId="8" borderId="0" xfId="9" applyFont="1" applyFill="1"/>
    <xf numFmtId="0" fontId="33" fillId="8" borderId="0" xfId="9" applyFont="1" applyFill="1" applyBorder="1"/>
    <xf numFmtId="0" fontId="31" fillId="8" borderId="0" xfId="9" applyFont="1" applyFill="1" applyAlignment="1">
      <alignment horizontal="center"/>
    </xf>
    <xf numFmtId="0" fontId="33" fillId="8" borderId="0" xfId="9" applyFont="1" applyFill="1" applyAlignment="1"/>
    <xf numFmtId="0" fontId="9" fillId="8" borderId="0" xfId="9" applyFont="1" applyFill="1" applyBorder="1" applyAlignment="1">
      <alignment wrapText="1"/>
    </xf>
    <xf numFmtId="0" fontId="33" fillId="8" borderId="0" xfId="9" applyFont="1" applyFill="1" applyBorder="1" applyAlignment="1">
      <alignment wrapText="1"/>
    </xf>
    <xf numFmtId="0" fontId="33" fillId="8" borderId="0" xfId="9" applyFont="1" applyFill="1" applyAlignment="1">
      <alignment horizontal="center"/>
    </xf>
    <xf numFmtId="0" fontId="33" fillId="0" borderId="0" xfId="9" applyFont="1" applyAlignment="1">
      <alignment horizontal="center"/>
    </xf>
    <xf numFmtId="0" fontId="33" fillId="8" borderId="0" xfId="9" applyFont="1" applyFill="1" applyAlignment="1">
      <alignment wrapText="1"/>
    </xf>
    <xf numFmtId="0" fontId="33" fillId="0" borderId="0" xfId="9" applyFont="1" applyAlignment="1">
      <alignment wrapText="1"/>
    </xf>
    <xf numFmtId="0" fontId="33" fillId="0" borderId="0" xfId="9" applyFont="1"/>
    <xf numFmtId="0" fontId="33" fillId="0" borderId="0" xfId="9" applyFont="1" applyAlignment="1">
      <alignment horizontal="left"/>
    </xf>
    <xf numFmtId="0" fontId="33" fillId="0" borderId="2" xfId="9" applyFont="1" applyBorder="1"/>
    <xf numFmtId="10" fontId="36" fillId="16" borderId="5" xfId="12" applyNumberFormat="1" applyFont="1" applyFill="1" applyBorder="1" applyAlignment="1"/>
    <xf numFmtId="0" fontId="38" fillId="16" borderId="5" xfId="12" applyFont="1" applyFill="1" applyBorder="1" applyAlignment="1">
      <alignment horizontal="center"/>
    </xf>
    <xf numFmtId="0" fontId="36" fillId="7" borderId="34" xfId="12" applyFont="1" applyFill="1" applyBorder="1" applyAlignment="1">
      <alignment horizontal="center"/>
    </xf>
    <xf numFmtId="44" fontId="36" fillId="7" borderId="35" xfId="13" applyFont="1" applyFill="1" applyBorder="1" applyAlignment="1">
      <alignment horizontal="center"/>
    </xf>
    <xf numFmtId="0" fontId="36" fillId="7" borderId="35" xfId="12" applyFont="1" applyFill="1" applyBorder="1" applyAlignment="1">
      <alignment horizontal="center" vertical="center"/>
    </xf>
    <xf numFmtId="165" fontId="36" fillId="7" borderId="41" xfId="10" applyNumberFormat="1" applyFont="1" applyFill="1" applyBorder="1" applyAlignment="1">
      <alignment horizontal="center" vertical="center"/>
    </xf>
    <xf numFmtId="0" fontId="36" fillId="7" borderId="36" xfId="12" applyFont="1" applyFill="1" applyBorder="1" applyAlignment="1">
      <alignment horizontal="center"/>
    </xf>
    <xf numFmtId="0" fontId="36" fillId="7" borderId="29" xfId="12" applyFont="1" applyFill="1" applyBorder="1" applyAlignment="1">
      <alignment horizontal="center"/>
    </xf>
    <xf numFmtId="0" fontId="36" fillId="7" borderId="6" xfId="12" applyFont="1" applyFill="1" applyBorder="1" applyAlignment="1">
      <alignment horizontal="center"/>
    </xf>
    <xf numFmtId="166" fontId="37" fillId="7" borderId="19" xfId="10" applyNumberFormat="1" applyFont="1" applyFill="1" applyBorder="1" applyAlignment="1">
      <alignment horizontal="right"/>
    </xf>
    <xf numFmtId="0" fontId="30" fillId="7" borderId="30" xfId="12" applyFont="1" applyFill="1" applyBorder="1" applyAlignment="1">
      <alignment wrapText="1"/>
    </xf>
    <xf numFmtId="4" fontId="36" fillId="7" borderId="6" xfId="13" applyNumberFormat="1" applyFont="1" applyFill="1" applyBorder="1" applyAlignment="1">
      <alignment horizontal="center" vertical="center"/>
    </xf>
    <xf numFmtId="165" fontId="37" fillId="7" borderId="19" xfId="10" applyNumberFormat="1" applyFont="1" applyFill="1" applyBorder="1" applyAlignment="1">
      <alignment horizontal="center"/>
    </xf>
    <xf numFmtId="4" fontId="37" fillId="7" borderId="6" xfId="13" applyNumberFormat="1" applyFont="1" applyFill="1" applyBorder="1" applyAlignment="1">
      <alignment horizontal="center" vertical="center"/>
    </xf>
    <xf numFmtId="0" fontId="19" fillId="7" borderId="30" xfId="12" applyFont="1" applyFill="1" applyBorder="1" applyAlignment="1">
      <alignment horizontal="center"/>
    </xf>
    <xf numFmtId="44" fontId="37" fillId="17" borderId="39" xfId="10" applyNumberFormat="1" applyFont="1" applyFill="1" applyBorder="1" applyAlignment="1">
      <alignment horizontal="right"/>
    </xf>
    <xf numFmtId="0" fontId="30" fillId="7" borderId="30" xfId="12" applyFont="1" applyFill="1" applyBorder="1"/>
    <xf numFmtId="0" fontId="36" fillId="7" borderId="6" xfId="12" applyNumberFormat="1" applyFont="1" applyFill="1" applyBorder="1" applyAlignment="1">
      <alignment horizontal="center"/>
    </xf>
    <xf numFmtId="166" fontId="37" fillId="7" borderId="6" xfId="10" applyNumberFormat="1" applyFont="1" applyFill="1" applyBorder="1" applyAlignment="1">
      <alignment horizontal="center"/>
    </xf>
    <xf numFmtId="0" fontId="36" fillId="16" borderId="31" xfId="12" applyFont="1" applyFill="1" applyBorder="1" applyAlignment="1"/>
    <xf numFmtId="166" fontId="37" fillId="15" borderId="49" xfId="10" applyNumberFormat="1" applyFont="1" applyFill="1" applyBorder="1" applyAlignment="1"/>
    <xf numFmtId="166" fontId="37" fillId="15" borderId="50" xfId="10" applyNumberFormat="1" applyFont="1" applyFill="1" applyBorder="1" applyAlignment="1"/>
    <xf numFmtId="0" fontId="13" fillId="9" borderId="31" xfId="9" applyFont="1" applyFill="1" applyBorder="1" applyAlignment="1">
      <alignment horizontal="center" vertical="center" wrapText="1"/>
    </xf>
    <xf numFmtId="0" fontId="13" fillId="9" borderId="5" xfId="9" applyFont="1" applyFill="1" applyBorder="1" applyAlignment="1">
      <alignment horizontal="center" vertical="center" wrapText="1"/>
    </xf>
    <xf numFmtId="0" fontId="10" fillId="9" borderId="48" xfId="9" applyFont="1" applyFill="1" applyBorder="1" applyAlignment="1">
      <alignment horizontal="center" vertical="center" wrapText="1"/>
    </xf>
    <xf numFmtId="0" fontId="10" fillId="9" borderId="49" xfId="9" applyFont="1" applyFill="1" applyBorder="1" applyAlignment="1">
      <alignment horizontal="center" vertical="center" wrapText="1"/>
    </xf>
    <xf numFmtId="0" fontId="10" fillId="9" borderId="50" xfId="9" applyFont="1" applyFill="1" applyBorder="1" applyAlignment="1">
      <alignment horizontal="center" vertical="center" wrapText="1"/>
    </xf>
    <xf numFmtId="0" fontId="16" fillId="17" borderId="27" xfId="0" applyFont="1" applyFill="1" applyBorder="1" applyAlignment="1">
      <alignment horizontal="center" vertical="center" wrapText="1"/>
    </xf>
    <xf numFmtId="0" fontId="16" fillId="17" borderId="25" xfId="0" applyFont="1" applyFill="1" applyBorder="1" applyAlignment="1">
      <alignment vertical="center" wrapText="1"/>
    </xf>
    <xf numFmtId="0" fontId="16" fillId="17" borderId="25"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37"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5" borderId="28" xfId="0" applyFont="1" applyFill="1" applyBorder="1" applyAlignment="1">
      <alignment horizontal="center" vertical="center"/>
    </xf>
    <xf numFmtId="0" fontId="16" fillId="5" borderId="30" xfId="0" applyFont="1" applyFill="1" applyBorder="1" applyAlignment="1">
      <alignment wrapText="1"/>
    </xf>
    <xf numFmtId="0" fontId="16" fillId="5" borderId="32" xfId="0" applyFont="1" applyFill="1" applyBorder="1" applyAlignment="1">
      <alignment wrapText="1"/>
    </xf>
    <xf numFmtId="0" fontId="16" fillId="5" borderId="52" xfId="0" applyFont="1" applyFill="1" applyBorder="1" applyAlignment="1">
      <alignment wrapText="1"/>
    </xf>
    <xf numFmtId="0" fontId="16" fillId="15" borderId="30" xfId="0" applyFont="1" applyFill="1" applyBorder="1" applyAlignment="1">
      <alignment wrapText="1"/>
    </xf>
    <xf numFmtId="0" fontId="16" fillId="15" borderId="32" xfId="0" applyFont="1" applyFill="1" applyBorder="1" applyAlignment="1">
      <alignment wrapText="1"/>
    </xf>
    <xf numFmtId="0" fontId="16" fillId="15" borderId="52" xfId="0" applyFont="1" applyFill="1" applyBorder="1" applyAlignment="1">
      <alignment wrapText="1"/>
    </xf>
    <xf numFmtId="0" fontId="0" fillId="16" borderId="31" xfId="0" applyFont="1" applyFill="1" applyBorder="1" applyAlignment="1">
      <alignment wrapText="1"/>
    </xf>
    <xf numFmtId="9" fontId="23" fillId="16" borderId="5" xfId="0" applyNumberFormat="1" applyFont="1" applyFill="1" applyBorder="1" applyAlignment="1">
      <alignment horizontal="center" wrapText="1"/>
    </xf>
    <xf numFmtId="9" fontId="23" fillId="16" borderId="5" xfId="3" applyFont="1" applyFill="1" applyBorder="1" applyAlignment="1">
      <alignment wrapText="1"/>
    </xf>
    <xf numFmtId="44" fontId="15" fillId="16" borderId="5" xfId="2" applyFont="1" applyFill="1" applyBorder="1" applyAlignment="1">
      <alignment wrapText="1"/>
    </xf>
    <xf numFmtId="0" fontId="0" fillId="16" borderId="31" xfId="0" applyFont="1" applyFill="1" applyBorder="1"/>
    <xf numFmtId="9" fontId="16" fillId="16" borderId="5" xfId="0" applyNumberFormat="1" applyFont="1" applyFill="1" applyBorder="1" applyAlignment="1">
      <alignment horizontal="center" wrapText="1"/>
    </xf>
    <xf numFmtId="9" fontId="16" fillId="16" borderId="5" xfId="3" applyFont="1" applyFill="1" applyBorder="1" applyAlignment="1">
      <alignment wrapText="1"/>
    </xf>
    <xf numFmtId="166" fontId="18" fillId="16" borderId="6" xfId="2" applyNumberFormat="1" applyFont="1" applyFill="1" applyBorder="1" applyAlignment="1">
      <alignment wrapText="1"/>
    </xf>
    <xf numFmtId="166" fontId="15" fillId="16" borderId="5" xfId="2" applyNumberFormat="1" applyFont="1" applyFill="1" applyBorder="1" applyAlignment="1">
      <alignment wrapText="1"/>
    </xf>
    <xf numFmtId="0" fontId="16" fillId="16" borderId="6" xfId="0" applyFont="1" applyFill="1" applyBorder="1" applyAlignment="1" applyProtection="1">
      <alignment wrapText="1"/>
    </xf>
    <xf numFmtId="9" fontId="17" fillId="16" borderId="6" xfId="0" applyNumberFormat="1" applyFont="1" applyFill="1" applyBorder="1" applyAlignment="1">
      <alignment horizontal="center" wrapText="1"/>
    </xf>
    <xf numFmtId="4" fontId="33" fillId="17" borderId="25" xfId="14" applyNumberFormat="1" applyFont="1" applyFill="1" applyBorder="1" applyAlignment="1">
      <alignment horizontal="center" vertical="center"/>
    </xf>
    <xf numFmtId="0" fontId="0" fillId="15" borderId="32" xfId="0" applyFont="1" applyFill="1" applyBorder="1"/>
    <xf numFmtId="0" fontId="0" fillId="7" borderId="31" xfId="0" applyFont="1" applyFill="1" applyBorder="1"/>
    <xf numFmtId="9" fontId="15" fillId="7" borderId="5" xfId="0" applyNumberFormat="1" applyFont="1" applyFill="1" applyBorder="1" applyAlignment="1">
      <alignment horizontal="center" wrapText="1"/>
    </xf>
    <xf numFmtId="9" fontId="17" fillId="7" borderId="6" xfId="0" applyNumberFormat="1" applyFont="1" applyFill="1" applyBorder="1" applyAlignment="1">
      <alignment horizontal="center" wrapText="1"/>
    </xf>
    <xf numFmtId="166" fontId="15" fillId="7" borderId="5" xfId="2" applyNumberFormat="1" applyFont="1" applyFill="1" applyBorder="1" applyAlignment="1">
      <alignment wrapText="1"/>
    </xf>
    <xf numFmtId="166" fontId="18" fillId="7" borderId="6" xfId="2" applyNumberFormat="1" applyFont="1" applyFill="1" applyBorder="1" applyAlignment="1">
      <alignment wrapText="1"/>
    </xf>
    <xf numFmtId="44" fontId="15" fillId="7" borderId="5" xfId="2" applyFont="1" applyFill="1" applyBorder="1" applyAlignment="1">
      <alignment wrapText="1"/>
    </xf>
    <xf numFmtId="0" fontId="17" fillId="7" borderId="29" xfId="0" applyFont="1" applyFill="1" applyBorder="1"/>
    <xf numFmtId="9" fontId="18" fillId="7" borderId="6" xfId="0" applyNumberFormat="1" applyFont="1" applyFill="1" applyBorder="1" applyAlignment="1">
      <alignment horizontal="center" wrapText="1"/>
    </xf>
    <xf numFmtId="9" fontId="18" fillId="7" borderId="6" xfId="3" applyFont="1" applyFill="1" applyBorder="1" applyAlignment="1">
      <alignment wrapText="1"/>
    </xf>
    <xf numFmtId="44" fontId="18" fillId="7" borderId="6" xfId="2" applyFont="1" applyFill="1" applyBorder="1" applyAlignment="1">
      <alignment wrapText="1"/>
    </xf>
    <xf numFmtId="0" fontId="15" fillId="7" borderId="25" xfId="0" applyFont="1" applyFill="1" applyBorder="1" applyAlignment="1">
      <alignment wrapText="1"/>
    </xf>
    <xf numFmtId="9" fontId="17" fillId="7" borderId="25" xfId="0" applyNumberFormat="1" applyFont="1" applyFill="1" applyBorder="1" applyAlignment="1">
      <alignment horizontal="center" wrapText="1"/>
    </xf>
    <xf numFmtId="166" fontId="15" fillId="7" borderId="25" xfId="2" applyNumberFormat="1" applyFont="1" applyFill="1" applyBorder="1" applyAlignment="1">
      <alignment wrapText="1"/>
    </xf>
    <xf numFmtId="0" fontId="25" fillId="2" borderId="27" xfId="0" applyFont="1" applyFill="1" applyBorder="1" applyAlignment="1">
      <alignment horizontal="center" vertical="center" wrapText="1"/>
    </xf>
    <xf numFmtId="0" fontId="1" fillId="7" borderId="6" xfId="0" applyFont="1" applyFill="1" applyBorder="1" applyAlignment="1">
      <alignment wrapText="1"/>
    </xf>
    <xf numFmtId="0" fontId="1" fillId="7" borderId="27" xfId="0" applyFont="1" applyFill="1" applyBorder="1" applyAlignment="1">
      <alignment wrapText="1"/>
    </xf>
    <xf numFmtId="0" fontId="30" fillId="7" borderId="20" xfId="0" applyFont="1" applyFill="1" applyBorder="1" applyAlignment="1">
      <alignment wrapText="1"/>
    </xf>
    <xf numFmtId="0" fontId="11" fillId="4" borderId="49" xfId="0" applyFont="1" applyFill="1" applyBorder="1" applyAlignment="1">
      <alignment horizontal="center" vertical="center" wrapText="1"/>
    </xf>
    <xf numFmtId="0" fontId="11" fillId="9" borderId="48" xfId="0" applyFont="1" applyFill="1" applyBorder="1" applyAlignment="1">
      <alignment horizontal="center" vertical="center" wrapText="1"/>
    </xf>
    <xf numFmtId="0" fontId="11" fillId="9" borderId="49" xfId="0" applyFont="1" applyFill="1" applyBorder="1" applyAlignment="1">
      <alignment horizontal="center" vertical="center" wrapText="1"/>
    </xf>
    <xf numFmtId="164" fontId="13" fillId="9" borderId="49" xfId="0" applyNumberFormat="1" applyFont="1" applyFill="1" applyBorder="1" applyAlignment="1">
      <alignment horizontal="center" vertical="center" wrapText="1"/>
    </xf>
    <xf numFmtId="164" fontId="13" fillId="9" borderId="50" xfId="0" applyNumberFormat="1" applyFont="1" applyFill="1" applyBorder="1" applyAlignment="1">
      <alignment horizontal="center" vertical="center" wrapText="1"/>
    </xf>
    <xf numFmtId="0" fontId="11" fillId="8" borderId="25" xfId="0" applyFont="1" applyFill="1" applyBorder="1" applyAlignment="1">
      <alignment wrapText="1"/>
    </xf>
    <xf numFmtId="0" fontId="6" fillId="8" borderId="5" xfId="0" applyFont="1" applyFill="1" applyBorder="1" applyAlignment="1">
      <alignment horizontal="left" wrapText="1"/>
    </xf>
    <xf numFmtId="0" fontId="1" fillId="8" borderId="31" xfId="0" applyFont="1" applyFill="1" applyBorder="1" applyAlignment="1">
      <alignment wrapText="1"/>
    </xf>
    <xf numFmtId="0" fontId="1" fillId="8" borderId="5" xfId="0" applyFont="1" applyFill="1" applyBorder="1" applyAlignment="1">
      <alignment horizontal="left" wrapText="1"/>
    </xf>
    <xf numFmtId="0" fontId="6" fillId="8" borderId="31" xfId="0" applyFont="1" applyFill="1" applyBorder="1" applyAlignment="1">
      <alignment wrapText="1"/>
    </xf>
    <xf numFmtId="0" fontId="15" fillId="7" borderId="29" xfId="0" applyFont="1" applyFill="1" applyBorder="1" applyAlignment="1"/>
    <xf numFmtId="0" fontId="15" fillId="16" borderId="31" xfId="0" applyFont="1" applyFill="1" applyBorder="1" applyAlignment="1"/>
    <xf numFmtId="0" fontId="15" fillId="7" borderId="31" xfId="0" applyFont="1" applyFill="1" applyBorder="1" applyAlignment="1"/>
    <xf numFmtId="0" fontId="1" fillId="7" borderId="11" xfId="0" applyFont="1" applyFill="1" applyBorder="1" applyAlignment="1">
      <alignment wrapText="1"/>
    </xf>
    <xf numFmtId="0" fontId="6" fillId="17" borderId="39" xfId="0" applyFont="1" applyFill="1" applyBorder="1" applyAlignment="1">
      <alignment wrapText="1"/>
    </xf>
    <xf numFmtId="0" fontId="6" fillId="17" borderId="17" xfId="0" applyFont="1" applyFill="1" applyBorder="1" applyAlignment="1">
      <alignment wrapText="1"/>
    </xf>
    <xf numFmtId="0" fontId="0" fillId="0" borderId="5" xfId="0" applyBorder="1"/>
    <xf numFmtId="0" fontId="0" fillId="0" borderId="32" xfId="0" applyBorder="1"/>
    <xf numFmtId="0" fontId="0" fillId="0" borderId="25" xfId="0" applyBorder="1"/>
    <xf numFmtId="0" fontId="0" fillId="0" borderId="28" xfId="0" applyBorder="1"/>
    <xf numFmtId="0" fontId="6" fillId="8" borderId="27" xfId="0" applyFont="1" applyFill="1" applyBorder="1" applyAlignment="1">
      <alignment wrapText="1"/>
    </xf>
    <xf numFmtId="0" fontId="6" fillId="8" borderId="25" xfId="0" applyFont="1" applyFill="1" applyBorder="1" applyAlignment="1">
      <alignment wrapText="1"/>
    </xf>
    <xf numFmtId="0" fontId="11" fillId="0" borderId="20" xfId="0" applyFont="1" applyBorder="1"/>
    <xf numFmtId="0" fontId="11" fillId="0" borderId="21" xfId="0" applyFont="1" applyBorder="1"/>
    <xf numFmtId="0" fontId="24" fillId="8" borderId="0" xfId="0" applyFont="1" applyFill="1" applyBorder="1" applyAlignment="1">
      <alignment vertical="center" wrapText="1"/>
    </xf>
    <xf numFmtId="0" fontId="17" fillId="7" borderId="25" xfId="0" applyFont="1" applyFill="1" applyBorder="1"/>
    <xf numFmtId="0" fontId="19" fillId="16" borderId="5" xfId="0" applyFont="1" applyFill="1" applyBorder="1" applyAlignment="1">
      <alignment horizontal="center"/>
    </xf>
    <xf numFmtId="0" fontId="19" fillId="16" borderId="5" xfId="0" applyFont="1" applyFill="1" applyBorder="1" applyAlignment="1">
      <alignment horizontal="left" wrapText="1"/>
    </xf>
    <xf numFmtId="0" fontId="19" fillId="16" borderId="5" xfId="0" applyFont="1" applyFill="1" applyBorder="1" applyAlignment="1">
      <alignment wrapText="1"/>
    </xf>
    <xf numFmtId="9" fontId="19" fillId="16" borderId="5" xfId="0" applyNumberFormat="1" applyFont="1" applyFill="1" applyBorder="1" applyAlignment="1">
      <alignment horizontal="center" wrapText="1"/>
    </xf>
    <xf numFmtId="9" fontId="19" fillId="16" borderId="5" xfId="0" applyNumberFormat="1" applyFont="1" applyFill="1" applyBorder="1" applyAlignment="1">
      <alignment wrapText="1"/>
    </xf>
    <xf numFmtId="44" fontId="19" fillId="16" borderId="5" xfId="2" applyFont="1" applyFill="1" applyBorder="1" applyAlignment="1">
      <alignment wrapText="1"/>
    </xf>
    <xf numFmtId="44" fontId="19" fillId="16" borderId="5" xfId="0" applyNumberFormat="1" applyFont="1" applyFill="1" applyBorder="1" applyAlignment="1">
      <alignment wrapText="1"/>
    </xf>
    <xf numFmtId="0" fontId="30" fillId="16" borderId="5" xfId="0" applyFont="1" applyFill="1" applyBorder="1" applyAlignment="1">
      <alignment vertical="top" wrapText="1"/>
    </xf>
    <xf numFmtId="0" fontId="30" fillId="16" borderId="5" xfId="0" applyFont="1" applyFill="1" applyBorder="1" applyAlignment="1">
      <alignment wrapText="1"/>
    </xf>
    <xf numFmtId="9" fontId="40" fillId="16" borderId="5" xfId="0" applyNumberFormat="1" applyFont="1" applyFill="1" applyBorder="1" applyAlignment="1">
      <alignment horizontal="center" wrapText="1"/>
    </xf>
    <xf numFmtId="9" fontId="40" fillId="16" borderId="5" xfId="0" applyNumberFormat="1" applyFont="1" applyFill="1" applyBorder="1" applyAlignment="1">
      <alignment wrapText="1"/>
    </xf>
    <xf numFmtId="44" fontId="40" fillId="16" borderId="5" xfId="2" applyFont="1" applyFill="1" applyBorder="1" applyAlignment="1">
      <alignment wrapText="1"/>
    </xf>
    <xf numFmtId="9" fontId="30" fillId="16" borderId="5" xfId="0" applyNumberFormat="1" applyFont="1" applyFill="1" applyBorder="1" applyAlignment="1">
      <alignment horizontal="center" wrapText="1"/>
    </xf>
    <xf numFmtId="9" fontId="30" fillId="16" borderId="5" xfId="0" applyNumberFormat="1" applyFont="1" applyFill="1" applyBorder="1" applyAlignment="1">
      <alignment wrapText="1"/>
    </xf>
    <xf numFmtId="0" fontId="6" fillId="16" borderId="11" xfId="0" applyFont="1" applyFill="1" applyBorder="1" applyAlignment="1">
      <alignment wrapText="1"/>
    </xf>
    <xf numFmtId="14" fontId="6" fillId="16" borderId="5" xfId="0" applyNumberFormat="1" applyFont="1" applyFill="1" applyBorder="1" applyAlignment="1">
      <alignment horizontal="left" wrapText="1"/>
    </xf>
    <xf numFmtId="0" fontId="30" fillId="16" borderId="5" xfId="0" applyFont="1" applyFill="1" applyBorder="1"/>
    <xf numFmtId="0" fontId="30" fillId="16" borderId="32" xfId="0" applyFont="1" applyFill="1" applyBorder="1"/>
    <xf numFmtId="0" fontId="30" fillId="16" borderId="29" xfId="0" applyFont="1" applyFill="1" applyBorder="1"/>
    <xf numFmtId="0" fontId="30" fillId="16" borderId="6" xfId="0" applyFont="1" applyFill="1" applyBorder="1"/>
    <xf numFmtId="0" fontId="30" fillId="16" borderId="30" xfId="0" applyFont="1" applyFill="1" applyBorder="1"/>
    <xf numFmtId="0" fontId="30" fillId="17" borderId="47" xfId="0" applyFont="1" applyFill="1" applyBorder="1"/>
    <xf numFmtId="14" fontId="27" fillId="9" borderId="65" xfId="0" applyNumberFormat="1" applyFont="1" applyFill="1" applyBorder="1" applyAlignment="1">
      <alignment horizontal="left" vertical="center" wrapText="1"/>
    </xf>
    <xf numFmtId="0" fontId="30" fillId="15" borderId="73" xfId="0" applyFont="1" applyFill="1" applyBorder="1"/>
    <xf numFmtId="0" fontId="30" fillId="9" borderId="55" xfId="0" applyFont="1" applyFill="1" applyBorder="1"/>
    <xf numFmtId="164" fontId="12" fillId="2" borderId="56" xfId="0" applyNumberFormat="1" applyFont="1" applyFill="1" applyBorder="1" applyAlignment="1">
      <alignment horizontal="center" vertical="center" wrapText="1"/>
    </xf>
    <xf numFmtId="0" fontId="19" fillId="7" borderId="57" xfId="0" applyFont="1" applyFill="1" applyBorder="1" applyAlignment="1">
      <alignment horizontal="center" wrapText="1"/>
    </xf>
    <xf numFmtId="164" fontId="6" fillId="16" borderId="55" xfId="0" applyNumberFormat="1" applyFont="1" applyFill="1" applyBorder="1" applyAlignment="1">
      <alignment horizontal="center" wrapText="1"/>
    </xf>
    <xf numFmtId="164" fontId="7" fillId="16" borderId="55" xfId="0" applyNumberFormat="1" applyFont="1" applyFill="1" applyBorder="1" applyAlignment="1">
      <alignment horizontal="center" wrapText="1"/>
    </xf>
    <xf numFmtId="164" fontId="4" fillId="7" borderId="55" xfId="0" applyNumberFormat="1" applyFont="1" applyFill="1" applyBorder="1" applyAlignment="1">
      <alignment horizontal="center" wrapText="1"/>
    </xf>
    <xf numFmtId="164" fontId="6" fillId="17" borderId="56" xfId="0" applyNumberFormat="1" applyFont="1" applyFill="1" applyBorder="1" applyAlignment="1">
      <alignment horizontal="center" wrapText="1"/>
    </xf>
    <xf numFmtId="0" fontId="19" fillId="8" borderId="0" xfId="0" applyFont="1" applyFill="1" applyAlignment="1">
      <alignment vertical="top" wrapText="1"/>
    </xf>
    <xf numFmtId="9" fontId="30" fillId="0" borderId="2" xfId="0" applyNumberFormat="1" applyFont="1" applyBorder="1"/>
    <xf numFmtId="0" fontId="30" fillId="0" borderId="75" xfId="0" applyFont="1" applyBorder="1"/>
    <xf numFmtId="0" fontId="30" fillId="0" borderId="76" xfId="0" applyFont="1" applyBorder="1"/>
    <xf numFmtId="0" fontId="30" fillId="0" borderId="3" xfId="0" applyFont="1" applyBorder="1"/>
    <xf numFmtId="9" fontId="30" fillId="0" borderId="74" xfId="0" applyNumberFormat="1" applyFont="1" applyBorder="1"/>
    <xf numFmtId="0" fontId="19" fillId="0" borderId="0" xfId="0" applyFont="1"/>
    <xf numFmtId="0" fontId="19" fillId="10" borderId="58" xfId="0" applyFont="1" applyFill="1" applyBorder="1" applyAlignment="1">
      <alignment horizontal="left" wrapText="1"/>
    </xf>
    <xf numFmtId="0" fontId="19" fillId="10" borderId="46" xfId="0" applyFont="1" applyFill="1" applyBorder="1" applyAlignment="1">
      <alignment horizontal="left" wrapText="1"/>
    </xf>
    <xf numFmtId="9" fontId="30" fillId="0" borderId="1" xfId="0" applyNumberFormat="1" applyFont="1" applyBorder="1"/>
    <xf numFmtId="0" fontId="30" fillId="0" borderId="18" xfId="0" applyFont="1" applyBorder="1"/>
    <xf numFmtId="0" fontId="30" fillId="0" borderId="8" xfId="0" applyFont="1" applyBorder="1"/>
    <xf numFmtId="0" fontId="30" fillId="0" borderId="76" xfId="0" applyFont="1" applyBorder="1" applyAlignment="1">
      <alignment horizontal="right"/>
    </xf>
    <xf numFmtId="0" fontId="42" fillId="20" borderId="31" xfId="0" applyFont="1" applyFill="1" applyBorder="1" applyAlignment="1">
      <alignment wrapText="1"/>
    </xf>
    <xf numFmtId="0" fontId="42" fillId="20" borderId="5" xfId="0" applyFont="1" applyFill="1" applyBorder="1" applyAlignment="1">
      <alignment wrapText="1"/>
    </xf>
    <xf numFmtId="0" fontId="42" fillId="20" borderId="6" xfId="0" applyFont="1" applyFill="1" applyBorder="1" applyAlignment="1">
      <alignment wrapText="1"/>
    </xf>
    <xf numFmtId="9" fontId="42" fillId="20" borderId="5" xfId="0" applyNumberFormat="1" applyFont="1" applyFill="1" applyBorder="1" applyAlignment="1">
      <alignment wrapText="1"/>
    </xf>
    <xf numFmtId="0" fontId="42" fillId="21" borderId="32" xfId="0" applyFont="1" applyFill="1" applyBorder="1" applyAlignment="1">
      <alignment wrapText="1"/>
    </xf>
    <xf numFmtId="0" fontId="0" fillId="8" borderId="0" xfId="0" applyFill="1" applyAlignment="1">
      <alignment vertical="center"/>
    </xf>
    <xf numFmtId="0" fontId="19" fillId="8" borderId="0" xfId="0" applyFont="1" applyFill="1"/>
    <xf numFmtId="0" fontId="0" fillId="8" borderId="0" xfId="0" applyFill="1" applyAlignment="1">
      <alignment wrapText="1"/>
    </xf>
    <xf numFmtId="0" fontId="0" fillId="0" borderId="0" xfId="0" applyAlignment="1">
      <alignment wrapText="1"/>
    </xf>
    <xf numFmtId="0" fontId="0" fillId="16" borderId="0" xfId="0" applyFill="1" applyBorder="1"/>
    <xf numFmtId="0" fontId="17" fillId="16" borderId="0" xfId="0" applyFont="1" applyFill="1" applyBorder="1"/>
    <xf numFmtId="0" fontId="0" fillId="8" borderId="0" xfId="0" applyFill="1" applyBorder="1" applyAlignment="1"/>
    <xf numFmtId="0" fontId="26" fillId="9" borderId="68" xfId="0" applyFont="1" applyFill="1" applyBorder="1" applyAlignment="1">
      <alignment horizontal="center" vertical="center" wrapText="1"/>
    </xf>
    <xf numFmtId="0" fontId="16" fillId="8" borderId="26" xfId="0" applyFont="1" applyFill="1" applyBorder="1" applyAlignment="1"/>
    <xf numFmtId="0" fontId="15" fillId="8" borderId="43" xfId="0" applyFont="1" applyFill="1" applyBorder="1" applyAlignment="1">
      <alignment wrapText="1"/>
    </xf>
    <xf numFmtId="0" fontId="16" fillId="8" borderId="22" xfId="0" applyFont="1" applyFill="1" applyBorder="1" applyAlignment="1">
      <alignment wrapText="1"/>
    </xf>
    <xf numFmtId="0" fontId="16" fillId="8" borderId="9" xfId="0" applyFont="1" applyFill="1" applyBorder="1" applyAlignment="1">
      <alignment wrapText="1"/>
    </xf>
    <xf numFmtId="9" fontId="16" fillId="8" borderId="9" xfId="0" applyNumberFormat="1" applyFont="1" applyFill="1" applyBorder="1" applyAlignment="1">
      <alignment wrapText="1"/>
    </xf>
    <xf numFmtId="0" fontId="16" fillId="8" borderId="43" xfId="0" applyFont="1" applyFill="1" applyBorder="1" applyAlignment="1">
      <alignment wrapText="1"/>
    </xf>
    <xf numFmtId="0" fontId="15" fillId="8" borderId="9" xfId="0" applyFont="1" applyFill="1" applyBorder="1" applyAlignment="1">
      <alignment wrapText="1"/>
    </xf>
    <xf numFmtId="166" fontId="25" fillId="22" borderId="5" xfId="2" applyNumberFormat="1" applyFont="1" applyFill="1" applyBorder="1" applyAlignment="1">
      <alignment horizontal="right"/>
    </xf>
    <xf numFmtId="0" fontId="25" fillId="22" borderId="5" xfId="0" applyFont="1" applyFill="1" applyBorder="1" applyAlignment="1">
      <alignment horizontal="right" wrapText="1"/>
    </xf>
    <xf numFmtId="166" fontId="25" fillId="22" borderId="21" xfId="2" applyNumberFormat="1" applyFont="1" applyFill="1" applyBorder="1" applyAlignment="1">
      <alignment horizontal="right"/>
    </xf>
    <xf numFmtId="164" fontId="25" fillId="22" borderId="5" xfId="0" applyNumberFormat="1" applyFont="1" applyFill="1" applyBorder="1" applyAlignment="1">
      <alignment horizontal="right" wrapText="1"/>
    </xf>
    <xf numFmtId="166" fontId="25" fillId="22" borderId="21" xfId="0" applyNumberFormat="1" applyFont="1" applyFill="1" applyBorder="1" applyAlignment="1">
      <alignment horizontal="right"/>
    </xf>
    <xf numFmtId="166" fontId="25" fillId="22" borderId="26" xfId="2" applyNumberFormat="1" applyFont="1" applyFill="1" applyBorder="1" applyAlignment="1">
      <alignment horizontal="right"/>
    </xf>
    <xf numFmtId="0" fontId="25" fillId="22" borderId="23" xfId="0" applyFont="1" applyFill="1" applyBorder="1" applyAlignment="1">
      <alignment horizontal="right" wrapText="1"/>
    </xf>
    <xf numFmtId="44" fontId="25" fillId="22" borderId="62" xfId="2" applyFont="1" applyFill="1" applyBorder="1" applyAlignment="1">
      <alignment horizontal="center" wrapText="1"/>
    </xf>
    <xf numFmtId="44" fontId="25" fillId="22" borderId="60" xfId="2" applyFont="1" applyFill="1" applyBorder="1" applyAlignment="1">
      <alignment horizontal="center" wrapText="1"/>
    </xf>
    <xf numFmtId="44" fontId="25" fillId="22" borderId="61" xfId="2" applyFont="1" applyFill="1" applyBorder="1" applyAlignment="1">
      <alignment horizontal="center" wrapText="1"/>
    </xf>
    <xf numFmtId="166" fontId="25" fillId="22" borderId="37" xfId="2" applyNumberFormat="1" applyFont="1" applyFill="1" applyBorder="1" applyAlignment="1">
      <alignment horizontal="right"/>
    </xf>
    <xf numFmtId="0" fontId="25" fillId="22" borderId="25" xfId="0" applyFont="1" applyFill="1" applyBorder="1" applyAlignment="1">
      <alignment horizontal="right" wrapText="1"/>
    </xf>
    <xf numFmtId="0" fontId="42" fillId="20" borderId="15" xfId="0" applyFont="1" applyFill="1" applyBorder="1" applyAlignment="1">
      <alignment wrapText="1"/>
    </xf>
    <xf numFmtId="0" fontId="25" fillId="16" borderId="25" xfId="0" applyFont="1" applyFill="1" applyBorder="1" applyAlignment="1">
      <alignment horizontal="left" vertical="top"/>
    </xf>
    <xf numFmtId="6" fontId="25" fillId="16" borderId="5" xfId="9" applyNumberFormat="1" applyFont="1" applyFill="1" applyBorder="1" applyAlignment="1">
      <alignment horizontal="center" vertical="center" wrapText="1"/>
    </xf>
    <xf numFmtId="0" fontId="44" fillId="16" borderId="5" xfId="9" applyFont="1" applyFill="1" applyBorder="1" applyAlignment="1">
      <alignment horizontal="center" vertical="center" wrapText="1"/>
    </xf>
    <xf numFmtId="0" fontId="44" fillId="16" borderId="25" xfId="9" applyFont="1" applyFill="1" applyBorder="1" applyAlignment="1">
      <alignment horizontal="center" vertical="center" wrapText="1"/>
    </xf>
    <xf numFmtId="6" fontId="25" fillId="16" borderId="25" xfId="9" applyNumberFormat="1" applyFont="1" applyFill="1" applyBorder="1" applyAlignment="1">
      <alignment horizontal="center" vertical="center" wrapText="1"/>
    </xf>
    <xf numFmtId="0" fontId="6" fillId="0" borderId="0" xfId="0" applyFont="1" applyBorder="1" applyAlignment="1">
      <alignment wrapText="1"/>
    </xf>
    <xf numFmtId="0" fontId="4" fillId="3" borderId="5" xfId="0" applyNumberFormat="1" applyFont="1" applyFill="1" applyBorder="1" applyAlignment="1">
      <alignment wrapText="1"/>
    </xf>
    <xf numFmtId="0" fontId="13" fillId="4" borderId="48" xfId="0" applyNumberFormat="1" applyFont="1" applyFill="1" applyBorder="1" applyAlignment="1">
      <alignment horizontal="center" vertical="center" wrapText="1"/>
    </xf>
    <xf numFmtId="166" fontId="13" fillId="4" borderId="50" xfId="0" applyNumberFormat="1" applyFont="1" applyFill="1" applyBorder="1" applyAlignment="1">
      <alignment horizontal="center" vertical="center" wrapText="1"/>
    </xf>
    <xf numFmtId="0" fontId="5" fillId="3" borderId="29" xfId="0" applyNumberFormat="1" applyFont="1" applyFill="1" applyBorder="1" applyAlignment="1">
      <alignment wrapText="1"/>
    </xf>
    <xf numFmtId="166" fontId="5" fillId="3" borderId="30" xfId="0" applyNumberFormat="1" applyFont="1" applyFill="1" applyBorder="1" applyAlignment="1">
      <alignment wrapText="1"/>
    </xf>
    <xf numFmtId="166" fontId="7" fillId="4" borderId="32" xfId="0" applyNumberFormat="1" applyFont="1" applyFill="1" applyBorder="1" applyAlignment="1">
      <alignment wrapText="1"/>
    </xf>
    <xf numFmtId="166" fontId="6" fillId="4" borderId="32" xfId="0" applyNumberFormat="1" applyFont="1" applyFill="1" applyBorder="1" applyAlignment="1">
      <alignment wrapText="1"/>
    </xf>
    <xf numFmtId="0" fontId="5" fillId="3" borderId="31" xfId="0" applyNumberFormat="1" applyFont="1" applyFill="1" applyBorder="1" applyAlignment="1">
      <alignment wrapText="1"/>
    </xf>
    <xf numFmtId="166" fontId="5" fillId="3" borderId="32" xfId="0" applyNumberFormat="1" applyFont="1" applyFill="1" applyBorder="1" applyAlignment="1">
      <alignment wrapText="1"/>
    </xf>
    <xf numFmtId="0" fontId="6" fillId="3" borderId="27" xfId="1" applyNumberFormat="1" applyFont="1" applyFill="1" applyBorder="1" applyAlignment="1">
      <alignment wrapText="1"/>
    </xf>
    <xf numFmtId="0" fontId="6" fillId="3" borderId="25" xfId="0" applyNumberFormat="1" applyFont="1" applyFill="1" applyBorder="1" applyAlignment="1">
      <alignment wrapText="1"/>
    </xf>
    <xf numFmtId="166" fontId="6" fillId="3" borderId="28" xfId="1" applyNumberFormat="1" applyFont="1" applyFill="1" applyBorder="1" applyAlignment="1">
      <alignment wrapText="1"/>
    </xf>
    <xf numFmtId="0" fontId="4" fillId="3" borderId="6" xfId="0" applyNumberFormat="1" applyFont="1" applyFill="1" applyBorder="1" applyAlignment="1">
      <alignment wrapText="1"/>
    </xf>
    <xf numFmtId="0" fontId="12" fillId="4" borderId="49" xfId="0" applyNumberFormat="1" applyFont="1" applyFill="1" applyBorder="1" applyAlignment="1">
      <alignment horizontal="center" vertical="center" wrapText="1"/>
    </xf>
    <xf numFmtId="164" fontId="20" fillId="8" borderId="0" xfId="0" applyNumberFormat="1" applyFont="1" applyFill="1" applyBorder="1" applyAlignment="1">
      <alignment horizontal="center" vertical="center" wrapText="1"/>
    </xf>
    <xf numFmtId="0" fontId="6" fillId="8" borderId="6" xfId="0" applyNumberFormat="1" applyFont="1" applyFill="1" applyBorder="1" applyAlignment="1">
      <alignment wrapText="1"/>
    </xf>
    <xf numFmtId="166" fontId="6" fillId="8" borderId="6" xfId="0" applyNumberFormat="1" applyFont="1" applyFill="1" applyBorder="1" applyAlignment="1">
      <alignment wrapText="1"/>
    </xf>
    <xf numFmtId="0" fontId="6" fillId="8" borderId="5" xfId="0" applyNumberFormat="1" applyFont="1" applyFill="1" applyBorder="1" applyAlignment="1">
      <alignment wrapText="1"/>
    </xf>
    <xf numFmtId="166" fontId="6" fillId="8" borderId="5" xfId="0" applyNumberFormat="1" applyFont="1" applyFill="1" applyBorder="1" applyAlignment="1">
      <alignment wrapText="1"/>
    </xf>
    <xf numFmtId="0" fontId="6" fillId="10" borderId="23" xfId="0" applyFont="1" applyFill="1" applyBorder="1" applyAlignment="1">
      <alignment wrapText="1"/>
    </xf>
    <xf numFmtId="164" fontId="12" fillId="8" borderId="0" xfId="0" applyNumberFormat="1" applyFont="1" applyFill="1" applyBorder="1" applyAlignment="1">
      <alignment horizontal="center" vertical="center" wrapText="1"/>
    </xf>
    <xf numFmtId="0" fontId="19" fillId="8" borderId="0" xfId="0" applyFont="1" applyFill="1" applyBorder="1" applyAlignment="1">
      <alignment horizontal="center" wrapText="1"/>
    </xf>
    <xf numFmtId="164" fontId="7" fillId="8" borderId="0" xfId="0" applyNumberFormat="1" applyFont="1" applyFill="1" applyBorder="1" applyAlignment="1">
      <alignment horizontal="center" wrapText="1"/>
    </xf>
    <xf numFmtId="164" fontId="4" fillId="8" borderId="0" xfId="0" applyNumberFormat="1" applyFont="1" applyFill="1" applyBorder="1" applyAlignment="1">
      <alignment horizontal="center" wrapText="1"/>
    </xf>
    <xf numFmtId="9" fontId="16" fillId="16" borderId="6" xfId="0" applyNumberFormat="1" applyFont="1" applyFill="1" applyBorder="1" applyAlignment="1">
      <alignment wrapText="1"/>
    </xf>
    <xf numFmtId="0" fontId="19" fillId="10" borderId="47" xfId="0" applyFont="1" applyFill="1" applyBorder="1" applyAlignment="1">
      <alignment horizontal="center" wrapText="1"/>
    </xf>
    <xf numFmtId="9" fontId="30" fillId="0" borderId="74" xfId="3" applyFont="1" applyBorder="1"/>
    <xf numFmtId="0" fontId="30" fillId="16" borderId="19" xfId="0" applyFont="1" applyFill="1" applyBorder="1"/>
    <xf numFmtId="0" fontId="30" fillId="16" borderId="11" xfId="0" applyFont="1" applyFill="1" applyBorder="1"/>
    <xf numFmtId="0" fontId="24" fillId="8" borderId="3" xfId="0" applyFont="1" applyFill="1" applyBorder="1"/>
    <xf numFmtId="0" fontId="24" fillId="8" borderId="0" xfId="0" applyFont="1" applyFill="1" applyBorder="1"/>
    <xf numFmtId="0" fontId="24" fillId="8" borderId="2" xfId="0" applyFont="1" applyFill="1" applyBorder="1"/>
    <xf numFmtId="0" fontId="11" fillId="2" borderId="53"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1" fillId="2" borderId="52" xfId="0" applyFont="1" applyFill="1" applyBorder="1" applyAlignment="1">
      <alignment horizontal="center" vertical="center" wrapText="1"/>
    </xf>
    <xf numFmtId="164" fontId="9" fillId="8" borderId="6" xfId="0" applyNumberFormat="1" applyFont="1" applyFill="1" applyBorder="1" applyAlignment="1">
      <alignment wrapText="1"/>
    </xf>
    <xf numFmtId="164" fontId="9" fillId="8" borderId="5" xfId="0" applyNumberFormat="1" applyFont="1" applyFill="1" applyBorder="1" applyAlignment="1">
      <alignment wrapText="1"/>
    </xf>
    <xf numFmtId="0" fontId="6" fillId="15" borderId="6" xfId="0" applyFont="1" applyFill="1" applyBorder="1" applyAlignment="1">
      <alignment wrapText="1"/>
    </xf>
    <xf numFmtId="0" fontId="6" fillId="10" borderId="39" xfId="0" applyFont="1" applyFill="1" applyBorder="1" applyAlignment="1">
      <alignment wrapText="1"/>
    </xf>
    <xf numFmtId="164" fontId="9" fillId="8" borderId="20" xfId="0" applyNumberFormat="1" applyFont="1" applyFill="1" applyBorder="1" applyAlignment="1">
      <alignment wrapText="1"/>
    </xf>
    <xf numFmtId="164" fontId="9" fillId="8" borderId="21" xfId="0" applyNumberFormat="1" applyFont="1" applyFill="1" applyBorder="1" applyAlignment="1">
      <alignment wrapText="1"/>
    </xf>
    <xf numFmtId="0" fontId="6" fillId="9" borderId="23" xfId="0" applyFont="1" applyFill="1" applyBorder="1" applyAlignment="1">
      <alignment wrapText="1"/>
    </xf>
    <xf numFmtId="164" fontId="9" fillId="9" borderId="23" xfId="0" applyNumberFormat="1" applyFont="1" applyFill="1" applyBorder="1" applyAlignment="1">
      <alignment wrapText="1"/>
    </xf>
    <xf numFmtId="43" fontId="9" fillId="9" borderId="64" xfId="0" applyNumberFormat="1" applyFont="1" applyFill="1" applyBorder="1" applyAlignment="1">
      <alignment wrapText="1"/>
    </xf>
    <xf numFmtId="0" fontId="1" fillId="10" borderId="48" xfId="0" applyFont="1" applyFill="1" applyBorder="1" applyAlignment="1">
      <alignment wrapText="1"/>
    </xf>
    <xf numFmtId="164" fontId="9" fillId="13" borderId="49" xfId="0" applyNumberFormat="1" applyFont="1" applyFill="1" applyBorder="1" applyAlignment="1">
      <alignment wrapText="1"/>
    </xf>
    <xf numFmtId="43" fontId="9" fillId="13" borderId="50" xfId="0" applyNumberFormat="1" applyFont="1" applyFill="1" applyBorder="1" applyAlignment="1">
      <alignment wrapText="1"/>
    </xf>
    <xf numFmtId="0" fontId="1" fillId="15" borderId="29" xfId="0" applyFont="1" applyFill="1" applyBorder="1" applyAlignment="1">
      <alignment wrapText="1"/>
    </xf>
    <xf numFmtId="0" fontId="6" fillId="15" borderId="32" xfId="0" applyFont="1" applyFill="1" applyBorder="1" applyAlignment="1">
      <alignment wrapText="1"/>
    </xf>
    <xf numFmtId="0" fontId="1" fillId="15" borderId="27" xfId="0" applyFont="1" applyFill="1" applyBorder="1" applyAlignment="1">
      <alignment wrapText="1"/>
    </xf>
    <xf numFmtId="0" fontId="6" fillId="15" borderId="25" xfId="0" applyFont="1" applyFill="1" applyBorder="1" applyAlignment="1">
      <alignment wrapText="1"/>
    </xf>
    <xf numFmtId="0" fontId="6" fillId="15" borderId="28" xfId="0" applyFont="1" applyFill="1" applyBorder="1" applyAlignment="1">
      <alignment wrapText="1"/>
    </xf>
    <xf numFmtId="0" fontId="30" fillId="0" borderId="0" xfId="0" applyFont="1" applyBorder="1"/>
    <xf numFmtId="0" fontId="30" fillId="12" borderId="0" xfId="0" applyFont="1" applyFill="1" applyBorder="1"/>
    <xf numFmtId="0" fontId="30" fillId="0" borderId="0" xfId="0" applyFont="1" applyBorder="1" applyAlignment="1">
      <alignment horizontal="left" wrapText="1"/>
    </xf>
    <xf numFmtId="0" fontId="30" fillId="12" borderId="18" xfId="0" applyFont="1" applyFill="1" applyBorder="1"/>
    <xf numFmtId="0" fontId="30" fillId="0" borderId="18" xfId="0" applyFont="1" applyBorder="1" applyAlignment="1">
      <alignment horizontal="left" wrapText="1"/>
    </xf>
    <xf numFmtId="0" fontId="18" fillId="0" borderId="35" xfId="0" applyFont="1" applyBorder="1" applyAlignment="1">
      <alignment horizontal="center"/>
    </xf>
    <xf numFmtId="166" fontId="29" fillId="16" borderId="5" xfId="10" applyNumberFormat="1" applyFont="1" applyFill="1" applyBorder="1" applyAlignment="1">
      <alignment horizontal="right" vertical="center"/>
    </xf>
    <xf numFmtId="0" fontId="6" fillId="16" borderId="5" xfId="0" applyNumberFormat="1" applyFont="1" applyFill="1" applyBorder="1" applyAlignment="1">
      <alignment horizontal="left" wrapText="1"/>
    </xf>
    <xf numFmtId="0" fontId="6" fillId="8" borderId="0" xfId="0" applyFont="1" applyFill="1" applyBorder="1" applyAlignment="1">
      <alignment horizontal="left" wrapText="1"/>
    </xf>
    <xf numFmtId="0" fontId="6" fillId="0" borderId="6" xfId="0" applyFont="1" applyBorder="1" applyAlignment="1">
      <alignment horizontal="left" wrapText="1"/>
    </xf>
    <xf numFmtId="0" fontId="6" fillId="0" borderId="5" xfId="0" applyFont="1" applyBorder="1" applyAlignment="1">
      <alignment horizontal="left" wrapText="1"/>
    </xf>
    <xf numFmtId="0" fontId="1" fillId="7" borderId="6" xfId="0" applyFont="1" applyFill="1" applyBorder="1" applyAlignment="1">
      <alignment horizontal="left" wrapText="1"/>
    </xf>
    <xf numFmtId="0" fontId="6" fillId="16" borderId="6" xfId="0" applyFont="1" applyFill="1" applyBorder="1" applyAlignment="1">
      <alignment horizontal="left" wrapText="1"/>
    </xf>
    <xf numFmtId="0" fontId="1" fillId="7" borderId="25" xfId="0" applyFont="1" applyFill="1" applyBorder="1" applyAlignment="1">
      <alignment horizontal="left" wrapText="1"/>
    </xf>
    <xf numFmtId="0" fontId="19" fillId="7" borderId="6" xfId="0" applyFont="1" applyFill="1" applyBorder="1" applyAlignment="1">
      <alignment horizontal="left" wrapText="1"/>
    </xf>
    <xf numFmtId="0" fontId="6" fillId="8" borderId="0" xfId="0" applyNumberFormat="1" applyFont="1" applyFill="1" applyBorder="1" applyAlignment="1">
      <alignment horizontal="left" wrapText="1"/>
    </xf>
    <xf numFmtId="0" fontId="1" fillId="15" borderId="6" xfId="0" applyNumberFormat="1" applyFont="1" applyFill="1" applyBorder="1" applyAlignment="1">
      <alignment horizontal="left" wrapText="1"/>
    </xf>
    <xf numFmtId="0" fontId="1" fillId="15" borderId="5" xfId="0" applyNumberFormat="1" applyFont="1" applyFill="1" applyBorder="1" applyAlignment="1">
      <alignment horizontal="left" wrapText="1"/>
    </xf>
    <xf numFmtId="0" fontId="6" fillId="0" borderId="5" xfId="0" applyNumberFormat="1" applyFont="1" applyBorder="1" applyAlignment="1">
      <alignment horizontal="left" wrapText="1"/>
    </xf>
    <xf numFmtId="0" fontId="11" fillId="7" borderId="6" xfId="0" applyNumberFormat="1" applyFont="1" applyFill="1" applyBorder="1" applyAlignment="1">
      <alignment horizontal="left" wrapText="1"/>
    </xf>
    <xf numFmtId="0" fontId="1" fillId="7" borderId="6" xfId="0" applyNumberFormat="1" applyFont="1" applyFill="1" applyBorder="1" applyAlignment="1">
      <alignment horizontal="left" wrapText="1"/>
    </xf>
    <xf numFmtId="0" fontId="1" fillId="7" borderId="25" xfId="0" applyNumberFormat="1" applyFont="1" applyFill="1" applyBorder="1" applyAlignment="1">
      <alignment horizontal="left" wrapText="1"/>
    </xf>
    <xf numFmtId="0" fontId="6" fillId="8" borderId="0" xfId="0" applyNumberFormat="1" applyFont="1" applyFill="1" applyBorder="1" applyAlignment="1">
      <alignment horizontal="right" wrapText="1"/>
    </xf>
    <xf numFmtId="0" fontId="19" fillId="7" borderId="6" xfId="0" applyNumberFormat="1" applyFont="1" applyFill="1" applyBorder="1" applyAlignment="1">
      <alignment horizontal="right" wrapText="1"/>
    </xf>
    <xf numFmtId="0" fontId="19" fillId="16" borderId="6" xfId="0" applyNumberFormat="1" applyFont="1" applyFill="1" applyBorder="1" applyAlignment="1">
      <alignment horizontal="right" wrapText="1"/>
    </xf>
    <xf numFmtId="0" fontId="1" fillId="15" borderId="6" xfId="0" applyNumberFormat="1" applyFont="1" applyFill="1" applyBorder="1" applyAlignment="1">
      <alignment horizontal="right" wrapText="1"/>
    </xf>
    <xf numFmtId="0" fontId="1" fillId="15" borderId="5" xfId="0" applyNumberFormat="1" applyFont="1" applyFill="1" applyBorder="1" applyAlignment="1">
      <alignment horizontal="right" wrapText="1"/>
    </xf>
    <xf numFmtId="0" fontId="6" fillId="0" borderId="5" xfId="0" applyNumberFormat="1" applyFont="1" applyBorder="1" applyAlignment="1">
      <alignment horizontal="right" wrapText="1"/>
    </xf>
    <xf numFmtId="166" fontId="6" fillId="8" borderId="0" xfId="0" applyNumberFormat="1" applyFont="1" applyFill="1" applyBorder="1" applyAlignment="1">
      <alignment horizontal="right" wrapText="1"/>
    </xf>
    <xf numFmtId="166" fontId="19" fillId="7" borderId="30" xfId="0" applyNumberFormat="1" applyFont="1" applyFill="1" applyBorder="1" applyAlignment="1">
      <alignment horizontal="right" wrapText="1"/>
    </xf>
    <xf numFmtId="166" fontId="7" fillId="16" borderId="32" xfId="0" applyNumberFormat="1" applyFont="1" applyFill="1" applyBorder="1" applyAlignment="1">
      <alignment horizontal="right" wrapText="1"/>
    </xf>
    <xf numFmtId="166" fontId="4" fillId="7" borderId="28" xfId="0" applyNumberFormat="1" applyFont="1" applyFill="1" applyBorder="1" applyAlignment="1">
      <alignment horizontal="right" wrapText="1"/>
    </xf>
    <xf numFmtId="166" fontId="6" fillId="15" borderId="6" xfId="0" applyNumberFormat="1" applyFont="1" applyFill="1" applyBorder="1" applyAlignment="1">
      <alignment horizontal="right" wrapText="1"/>
    </xf>
    <xf numFmtId="166" fontId="6" fillId="15" borderId="5" xfId="0" applyNumberFormat="1" applyFont="1" applyFill="1" applyBorder="1" applyAlignment="1">
      <alignment horizontal="right" wrapText="1"/>
    </xf>
    <xf numFmtId="166" fontId="6" fillId="0" borderId="5" xfId="0" applyNumberFormat="1" applyFont="1" applyBorder="1" applyAlignment="1">
      <alignment horizontal="right" wrapText="1"/>
    </xf>
    <xf numFmtId="0" fontId="1" fillId="8" borderId="0"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8" borderId="23" xfId="0" applyFont="1" applyFill="1" applyBorder="1" applyAlignment="1">
      <alignment horizontal="center" vertical="center" wrapText="1"/>
    </xf>
    <xf numFmtId="166" fontId="4" fillId="7" borderId="32" xfId="0" applyNumberFormat="1" applyFont="1" applyFill="1" applyBorder="1" applyAlignment="1">
      <alignment horizontal="right" wrapText="1"/>
    </xf>
    <xf numFmtId="0" fontId="11" fillId="7" borderId="6" xfId="0" applyFont="1" applyFill="1" applyBorder="1" applyAlignment="1">
      <alignment horizontal="left" wrapText="1"/>
    </xf>
    <xf numFmtId="0" fontId="11" fillId="7" borderId="6" xfId="0" applyNumberFormat="1" applyFont="1" applyFill="1" applyBorder="1" applyAlignment="1">
      <alignment horizontal="right" wrapText="1"/>
    </xf>
    <xf numFmtId="166" fontId="12" fillId="7" borderId="32" xfId="0" applyNumberFormat="1" applyFont="1" applyFill="1" applyBorder="1" applyAlignment="1">
      <alignment horizontal="right" wrapText="1"/>
    </xf>
    <xf numFmtId="0" fontId="1" fillId="7" borderId="6" xfId="0" applyNumberFormat="1" applyFont="1" applyFill="1" applyBorder="1" applyAlignment="1">
      <alignment horizontal="right" wrapText="1"/>
    </xf>
    <xf numFmtId="0" fontId="11" fillId="7" borderId="33" xfId="0" applyFont="1" applyFill="1" applyBorder="1" applyAlignment="1">
      <alignment wrapText="1"/>
    </xf>
    <xf numFmtId="0" fontId="1" fillId="19" borderId="49" xfId="0" applyNumberFormat="1" applyFont="1" applyFill="1" applyBorder="1" applyAlignment="1">
      <alignment horizontal="center" vertical="center" wrapText="1"/>
    </xf>
    <xf numFmtId="0" fontId="11" fillId="19" borderId="49" xfId="0" applyNumberFormat="1" applyFont="1" applyFill="1" applyBorder="1" applyAlignment="1">
      <alignment horizontal="center" vertical="center" wrapText="1"/>
    </xf>
    <xf numFmtId="166" fontId="12" fillId="19" borderId="50" xfId="0" applyNumberFormat="1" applyFont="1" applyFill="1" applyBorder="1" applyAlignment="1">
      <alignment horizontal="center" vertical="center" wrapText="1"/>
    </xf>
    <xf numFmtId="0" fontId="1" fillId="7" borderId="51" xfId="0" applyFont="1" applyFill="1" applyBorder="1" applyAlignment="1">
      <alignment horizontal="left" wrapText="1"/>
    </xf>
    <xf numFmtId="0" fontId="19" fillId="7" borderId="51" xfId="0" applyFont="1" applyFill="1" applyBorder="1" applyAlignment="1">
      <alignment horizontal="left" wrapText="1"/>
    </xf>
    <xf numFmtId="0" fontId="19" fillId="7" borderId="51" xfId="0" applyNumberFormat="1" applyFont="1" applyFill="1" applyBorder="1" applyAlignment="1">
      <alignment horizontal="right" wrapText="1"/>
    </xf>
    <xf numFmtId="6" fontId="9" fillId="8" borderId="0" xfId="9" applyNumberFormat="1" applyFont="1" applyFill="1" applyBorder="1" applyAlignment="1">
      <alignment wrapText="1"/>
    </xf>
    <xf numFmtId="0" fontId="13" fillId="9" borderId="32" xfId="9" applyFont="1" applyFill="1" applyBorder="1" applyAlignment="1">
      <alignment horizontal="center" vertical="center"/>
    </xf>
    <xf numFmtId="0" fontId="45" fillId="8" borderId="0" xfId="9" applyFont="1" applyFill="1" applyBorder="1" applyAlignment="1">
      <alignment horizontal="center" vertical="center"/>
    </xf>
    <xf numFmtId="0" fontId="10" fillId="8" borderId="0" xfId="9" applyFont="1" applyFill="1" applyBorder="1" applyAlignment="1">
      <alignment wrapText="1"/>
    </xf>
    <xf numFmtId="0" fontId="13" fillId="8" borderId="0" xfId="9" applyFont="1" applyFill="1" applyBorder="1" applyAlignment="1">
      <alignment horizontal="center" vertical="center"/>
    </xf>
    <xf numFmtId="165" fontId="30" fillId="14" borderId="5" xfId="10" applyNumberFormat="1" applyFont="1" applyFill="1" applyBorder="1"/>
    <xf numFmtId="0" fontId="30" fillId="14" borderId="5" xfId="12" applyFont="1" applyFill="1" applyBorder="1"/>
    <xf numFmtId="0" fontId="11" fillId="8" borderId="20" xfId="0" applyFont="1" applyFill="1" applyBorder="1" applyAlignment="1">
      <alignment horizontal="left" wrapText="1"/>
    </xf>
    <xf numFmtId="0" fontId="36" fillId="17" borderId="59" xfId="12" applyFont="1" applyFill="1" applyBorder="1" applyAlignment="1"/>
    <xf numFmtId="0" fontId="36" fillId="17" borderId="60" xfId="12" applyFont="1" applyFill="1" applyBorder="1" applyAlignment="1"/>
    <xf numFmtId="0" fontId="36" fillId="17" borderId="26" xfId="12" applyFont="1" applyFill="1" applyBorder="1" applyAlignment="1"/>
    <xf numFmtId="166" fontId="37" fillId="17" borderId="23" xfId="10" applyNumberFormat="1" applyFont="1" applyFill="1" applyBorder="1" applyAlignment="1">
      <alignment horizontal="right"/>
    </xf>
    <xf numFmtId="0" fontId="30" fillId="17" borderId="64" xfId="12" applyFont="1" applyFill="1" applyBorder="1"/>
    <xf numFmtId="0" fontId="30" fillId="16" borderId="5" xfId="12" applyFont="1" applyFill="1" applyBorder="1"/>
    <xf numFmtId="0" fontId="30" fillId="2" borderId="5" xfId="12" applyFont="1" applyFill="1" applyBorder="1"/>
    <xf numFmtId="0" fontId="19" fillId="17" borderId="5" xfId="12" applyFont="1" applyFill="1" applyBorder="1" applyAlignment="1">
      <alignment horizontal="center" vertical="center"/>
    </xf>
    <xf numFmtId="166" fontId="30" fillId="16" borderId="5" xfId="12" applyNumberFormat="1" applyFont="1" applyFill="1" applyBorder="1"/>
    <xf numFmtId="166" fontId="30" fillId="2" borderId="5" xfId="12" applyNumberFormat="1" applyFont="1" applyFill="1" applyBorder="1"/>
    <xf numFmtId="0" fontId="0" fillId="8" borderId="0" xfId="0" applyNumberFormat="1" applyFont="1" applyFill="1"/>
    <xf numFmtId="0" fontId="16" fillId="2" borderId="25" xfId="0" applyNumberFormat="1" applyFont="1" applyFill="1" applyBorder="1" applyAlignment="1">
      <alignment horizontal="center" vertical="center" wrapText="1"/>
    </xf>
    <xf numFmtId="0" fontId="16" fillId="2" borderId="28" xfId="0" applyNumberFormat="1" applyFont="1" applyFill="1" applyBorder="1" applyAlignment="1">
      <alignment vertical="center" wrapText="1"/>
    </xf>
    <xf numFmtId="0" fontId="16" fillId="7" borderId="20" xfId="0" applyNumberFormat="1" applyFont="1" applyFill="1" applyBorder="1" applyAlignment="1">
      <alignment horizontal="left" vertical="center" wrapText="1"/>
    </xf>
    <xf numFmtId="0" fontId="16" fillId="7" borderId="30" xfId="0" applyNumberFormat="1" applyFont="1" applyFill="1" applyBorder="1" applyAlignment="1">
      <alignment horizontal="center" vertical="center" wrapText="1"/>
    </xf>
    <xf numFmtId="0" fontId="16" fillId="16" borderId="32" xfId="0" applyNumberFormat="1" applyFont="1" applyFill="1" applyBorder="1" applyAlignment="1">
      <alignment wrapText="1"/>
    </xf>
    <xf numFmtId="0" fontId="15" fillId="7" borderId="17" xfId="0" applyNumberFormat="1" applyFont="1" applyFill="1" applyBorder="1" applyAlignment="1">
      <alignment vertical="center" wrapText="1"/>
    </xf>
    <xf numFmtId="168" fontId="9" fillId="16" borderId="5" xfId="9" applyNumberFormat="1" applyFont="1" applyFill="1" applyBorder="1" applyAlignment="1">
      <alignment vertical="top" wrapText="1"/>
    </xf>
    <xf numFmtId="44" fontId="9" fillId="16" borderId="32" xfId="10" applyFont="1" applyFill="1" applyBorder="1" applyAlignment="1">
      <alignment vertical="top" wrapText="1"/>
    </xf>
    <xf numFmtId="168" fontId="19" fillId="7" borderId="6" xfId="0" applyNumberFormat="1" applyFont="1" applyFill="1" applyBorder="1" applyAlignment="1">
      <alignment horizontal="center" wrapText="1"/>
    </xf>
    <xf numFmtId="168" fontId="6" fillId="16" borderId="5" xfId="0" applyNumberFormat="1" applyFont="1" applyFill="1" applyBorder="1" applyAlignment="1">
      <alignment horizontal="center" wrapText="1"/>
    </xf>
    <xf numFmtId="166" fontId="19" fillId="7" borderId="30" xfId="0" applyNumberFormat="1" applyFont="1" applyFill="1" applyBorder="1" applyAlignment="1">
      <alignment horizontal="center" wrapText="1"/>
    </xf>
    <xf numFmtId="166" fontId="6" fillId="16" borderId="32" xfId="0" applyNumberFormat="1" applyFont="1" applyFill="1" applyBorder="1" applyAlignment="1">
      <alignment horizontal="center" wrapText="1"/>
    </xf>
    <xf numFmtId="9" fontId="0" fillId="15" borderId="11" xfId="0" applyNumberFormat="1" applyFont="1" applyFill="1" applyBorder="1"/>
    <xf numFmtId="164" fontId="0" fillId="15" borderId="5" xfId="0" applyNumberFormat="1" applyFont="1" applyFill="1" applyBorder="1"/>
    <xf numFmtId="9" fontId="17" fillId="23" borderId="19" xfId="0" applyNumberFormat="1" applyFont="1" applyFill="1" applyBorder="1"/>
    <xf numFmtId="164" fontId="0" fillId="23" borderId="6" xfId="0" applyNumberFormat="1" applyFont="1" applyFill="1" applyBorder="1"/>
    <xf numFmtId="0" fontId="0" fillId="23" borderId="30" xfId="0" applyFont="1" applyFill="1" applyBorder="1"/>
    <xf numFmtId="0" fontId="16" fillId="7" borderId="0" xfId="0" applyFont="1" applyFill="1" applyBorder="1" applyAlignment="1"/>
    <xf numFmtId="0" fontId="15" fillId="7" borderId="0" xfId="0" applyNumberFormat="1" applyFont="1" applyFill="1" applyBorder="1" applyAlignment="1">
      <alignment vertical="center" wrapText="1"/>
    </xf>
    <xf numFmtId="0" fontId="16" fillId="7" borderId="0" xfId="0" applyNumberFormat="1" applyFont="1" applyFill="1" applyBorder="1" applyAlignment="1">
      <alignment horizontal="center" vertical="center" wrapText="1"/>
    </xf>
    <xf numFmtId="0" fontId="16" fillId="7" borderId="26" xfId="0" applyFont="1" applyFill="1" applyBorder="1" applyAlignment="1"/>
    <xf numFmtId="0" fontId="16" fillId="7" borderId="22" xfId="0" applyFont="1" applyFill="1" applyBorder="1" applyAlignment="1">
      <alignment wrapText="1"/>
    </xf>
    <xf numFmtId="9" fontId="16" fillId="7" borderId="9" xfId="0" applyNumberFormat="1" applyFont="1" applyFill="1" applyBorder="1" applyAlignment="1">
      <alignment wrapText="1"/>
    </xf>
    <xf numFmtId="0" fontId="16" fillId="7" borderId="9" xfId="0" applyFont="1" applyFill="1" applyBorder="1" applyAlignment="1">
      <alignment wrapText="1"/>
    </xf>
    <xf numFmtId="0" fontId="16" fillId="5" borderId="43" xfId="0" applyFont="1" applyFill="1" applyBorder="1" applyAlignment="1">
      <alignment wrapText="1"/>
    </xf>
    <xf numFmtId="0" fontId="15" fillId="7" borderId="43" xfId="0" applyFont="1" applyFill="1" applyBorder="1" applyAlignment="1">
      <alignment wrapText="1"/>
    </xf>
    <xf numFmtId="0" fontId="15" fillId="7" borderId="9" xfId="0" applyFont="1" applyFill="1" applyBorder="1" applyAlignment="1">
      <alignment wrapText="1"/>
    </xf>
    <xf numFmtId="0" fontId="16" fillId="15" borderId="43" xfId="0" applyFont="1" applyFill="1" applyBorder="1" applyAlignment="1">
      <alignment wrapText="1"/>
    </xf>
    <xf numFmtId="0" fontId="0" fillId="15" borderId="64" xfId="0" applyFont="1" applyFill="1" applyBorder="1"/>
    <xf numFmtId="0" fontId="0" fillId="15" borderId="69" xfId="0" applyFont="1" applyFill="1" applyBorder="1"/>
    <xf numFmtId="164" fontId="0" fillId="15" borderId="69" xfId="0" applyNumberFormat="1" applyFont="1" applyFill="1" applyBorder="1"/>
    <xf numFmtId="44" fontId="15" fillId="7" borderId="39" xfId="2" applyFont="1" applyFill="1" applyBorder="1" applyAlignment="1">
      <alignment wrapText="1"/>
    </xf>
    <xf numFmtId="0" fontId="46" fillId="24" borderId="78" xfId="0" applyFont="1" applyFill="1" applyBorder="1"/>
    <xf numFmtId="0" fontId="0" fillId="15" borderId="70" xfId="0" applyFont="1" applyFill="1" applyBorder="1"/>
    <xf numFmtId="9" fontId="0" fillId="15" borderId="62" xfId="0" applyNumberFormat="1" applyFont="1" applyFill="1" applyBorder="1"/>
    <xf numFmtId="164" fontId="0" fillId="15" borderId="23" xfId="0" applyNumberFormat="1" applyFont="1" applyFill="1" applyBorder="1"/>
    <xf numFmtId="9" fontId="15" fillId="7" borderId="5" xfId="0" applyNumberFormat="1" applyFont="1" applyFill="1" applyBorder="1" applyAlignment="1">
      <alignment horizontal="right" wrapText="1"/>
    </xf>
    <xf numFmtId="9" fontId="16" fillId="25" borderId="5" xfId="3" applyFont="1" applyFill="1" applyBorder="1" applyAlignment="1">
      <alignment wrapText="1"/>
    </xf>
    <xf numFmtId="0" fontId="10" fillId="26" borderId="31" xfId="9" applyFont="1" applyFill="1" applyBorder="1" applyAlignment="1">
      <alignment horizontal="left" vertical="top"/>
    </xf>
    <xf numFmtId="3" fontId="10" fillId="26" borderId="6" xfId="9" applyNumberFormat="1" applyFont="1" applyFill="1" applyBorder="1" applyAlignment="1">
      <alignment horizontal="left" vertical="center" wrapText="1"/>
    </xf>
    <xf numFmtId="0" fontId="10" fillId="26" borderId="6" xfId="9" applyFont="1" applyFill="1" applyBorder="1" applyAlignment="1">
      <alignment horizontal="left" vertical="top" wrapText="1"/>
    </xf>
    <xf numFmtId="44" fontId="9" fillId="26" borderId="5" xfId="10" applyFont="1" applyFill="1" applyBorder="1" applyAlignment="1">
      <alignment vertical="top" wrapText="1"/>
    </xf>
    <xf numFmtId="0" fontId="9" fillId="26" borderId="31" xfId="9" applyFont="1" applyFill="1" applyBorder="1" applyAlignment="1">
      <alignment horizontal="left" vertical="top"/>
    </xf>
    <xf numFmtId="44" fontId="10" fillId="26" borderId="5" xfId="10" applyFont="1" applyFill="1" applyBorder="1" applyAlignment="1">
      <alignment vertical="top" wrapText="1"/>
    </xf>
    <xf numFmtId="170" fontId="10" fillId="6" borderId="25" xfId="9" applyNumberFormat="1" applyFont="1" applyFill="1" applyBorder="1"/>
    <xf numFmtId="0" fontId="33" fillId="8" borderId="0" xfId="9" applyFont="1" applyFill="1" applyAlignment="1">
      <alignment vertical="center"/>
    </xf>
    <xf numFmtId="0" fontId="19" fillId="8" borderId="0" xfId="0" applyFont="1" applyFill="1" applyAlignment="1">
      <alignment horizontal="center" vertical="top" wrapText="1"/>
    </xf>
    <xf numFmtId="0" fontId="32" fillId="8" borderId="0" xfId="9" applyFont="1" applyFill="1" applyBorder="1" applyAlignment="1">
      <alignment horizontal="left" wrapText="1"/>
    </xf>
    <xf numFmtId="6" fontId="9" fillId="16" borderId="11" xfId="9" applyNumberFormat="1" applyFont="1" applyFill="1" applyBorder="1" applyAlignment="1">
      <alignment wrapText="1"/>
    </xf>
    <xf numFmtId="6" fontId="9" fillId="16" borderId="39" xfId="9" applyNumberFormat="1" applyFont="1" applyFill="1" applyBorder="1" applyAlignment="1">
      <alignment wrapText="1"/>
    </xf>
    <xf numFmtId="0" fontId="13" fillId="9" borderId="5" xfId="9" applyFont="1" applyFill="1" applyBorder="1" applyAlignment="1">
      <alignment horizontal="center" vertical="center"/>
    </xf>
    <xf numFmtId="0" fontId="9" fillId="27" borderId="5" xfId="9" applyFont="1" applyFill="1" applyBorder="1" applyAlignment="1">
      <alignment vertical="top" wrapText="1"/>
    </xf>
    <xf numFmtId="0" fontId="9" fillId="27" borderId="5" xfId="9" applyFont="1" applyFill="1" applyBorder="1" applyAlignment="1">
      <alignment vertical="top"/>
    </xf>
    <xf numFmtId="0" fontId="9" fillId="27" borderId="5" xfId="9" applyFont="1" applyFill="1" applyBorder="1"/>
    <xf numFmtId="0" fontId="6" fillId="27" borderId="5" xfId="11" applyNumberFormat="1" applyFont="1" applyFill="1" applyBorder="1" applyAlignment="1">
      <alignment vertical="top" wrapText="1"/>
    </xf>
    <xf numFmtId="44" fontId="9" fillId="27" borderId="5" xfId="10" applyFont="1" applyFill="1" applyBorder="1" applyAlignment="1">
      <alignment vertical="top" wrapText="1"/>
    </xf>
    <xf numFmtId="0" fontId="10" fillId="2" borderId="29" xfId="9" applyFont="1" applyFill="1" applyBorder="1" applyAlignment="1">
      <alignment horizontal="left" vertical="top" wrapText="1"/>
    </xf>
    <xf numFmtId="3" fontId="10" fillId="2" borderId="6" xfId="9" applyNumberFormat="1" applyFont="1" applyFill="1" applyBorder="1" applyAlignment="1">
      <alignment horizontal="left" vertical="center" wrapText="1"/>
    </xf>
    <xf numFmtId="0" fontId="10" fillId="2" borderId="6" xfId="9" applyFont="1" applyFill="1" applyBorder="1" applyAlignment="1">
      <alignment horizontal="left" vertical="top" wrapText="1"/>
    </xf>
    <xf numFmtId="0" fontId="10" fillId="2" borderId="6" xfId="9" applyFont="1" applyFill="1" applyBorder="1" applyAlignment="1">
      <alignment vertical="top" wrapText="1"/>
    </xf>
    <xf numFmtId="44" fontId="10" fillId="2" borderId="6" xfId="10" applyFont="1" applyFill="1" applyBorder="1" applyAlignment="1">
      <alignment vertical="top" wrapText="1"/>
    </xf>
    <xf numFmtId="44" fontId="10" fillId="2" borderId="6" xfId="9" applyNumberFormat="1" applyFont="1" applyFill="1" applyBorder="1" applyAlignment="1">
      <alignment vertical="top" wrapText="1"/>
    </xf>
    <xf numFmtId="0" fontId="10" fillId="2" borderId="31" xfId="9" applyFont="1" applyFill="1" applyBorder="1" applyAlignment="1">
      <alignment horizontal="left" vertical="top"/>
    </xf>
    <xf numFmtId="0" fontId="10" fillId="2" borderId="5" xfId="9" applyFont="1" applyFill="1" applyBorder="1"/>
    <xf numFmtId="44" fontId="10" fillId="2" borderId="5" xfId="10" applyFont="1" applyFill="1" applyBorder="1" applyAlignment="1">
      <alignment vertical="top" wrapText="1"/>
    </xf>
    <xf numFmtId="0" fontId="41" fillId="27" borderId="83" xfId="9" applyFont="1" applyFill="1" applyBorder="1" applyAlignment="1">
      <alignment horizontal="center" vertical="center"/>
    </xf>
    <xf numFmtId="168" fontId="9" fillId="16" borderId="6" xfId="9" applyNumberFormat="1" applyFont="1" applyFill="1" applyBorder="1" applyAlignment="1">
      <alignment vertical="top" wrapText="1"/>
    </xf>
    <xf numFmtId="44" fontId="9" fillId="16" borderId="30" xfId="10" applyFont="1" applyFill="1" applyBorder="1" applyAlignment="1">
      <alignment vertical="top" wrapText="1"/>
    </xf>
    <xf numFmtId="168" fontId="10" fillId="2" borderId="46" xfId="9" applyNumberFormat="1" applyFont="1" applyFill="1" applyBorder="1" applyAlignment="1">
      <alignment vertical="top" wrapText="1"/>
    </xf>
    <xf numFmtId="37" fontId="10" fillId="2" borderId="45" xfId="9" applyNumberFormat="1" applyFont="1" applyFill="1" applyBorder="1" applyAlignment="1">
      <alignment vertical="top" wrapText="1"/>
    </xf>
    <xf numFmtId="0" fontId="41" fillId="14" borderId="80" xfId="9" applyFont="1" applyFill="1" applyBorder="1" applyAlignment="1">
      <alignment horizontal="center" vertical="center"/>
    </xf>
    <xf numFmtId="0" fontId="9" fillId="2" borderId="5" xfId="9" applyFont="1" applyFill="1" applyBorder="1" applyAlignment="1">
      <alignment vertical="top" wrapText="1"/>
    </xf>
    <xf numFmtId="44" fontId="9" fillId="2" borderId="5" xfId="10" applyFont="1" applyFill="1" applyBorder="1" applyAlignment="1">
      <alignment vertical="top" wrapText="1"/>
    </xf>
    <xf numFmtId="0" fontId="9" fillId="2" borderId="5" xfId="9" applyFont="1" applyFill="1" applyBorder="1" applyAlignment="1">
      <alignment vertical="top"/>
    </xf>
    <xf numFmtId="0" fontId="9" fillId="2" borderId="5" xfId="9" applyFont="1" applyFill="1" applyBorder="1"/>
    <xf numFmtId="44" fontId="33" fillId="8" borderId="0" xfId="2" applyFont="1" applyFill="1"/>
    <xf numFmtId="44" fontId="33" fillId="8" borderId="0" xfId="2" applyFont="1" applyFill="1" applyBorder="1"/>
    <xf numFmtId="44" fontId="45" fillId="8" borderId="0" xfId="2" applyFont="1" applyFill="1" applyBorder="1" applyAlignment="1">
      <alignment horizontal="center" vertical="center"/>
    </xf>
    <xf numFmtId="44" fontId="13" fillId="8" borderId="0" xfId="2" applyFont="1" applyFill="1" applyBorder="1" applyAlignment="1">
      <alignment horizontal="center" vertical="center"/>
    </xf>
    <xf numFmtId="44" fontId="10" fillId="9" borderId="49" xfId="2" applyFont="1" applyFill="1" applyBorder="1" applyAlignment="1">
      <alignment horizontal="center" vertical="center" wrapText="1"/>
    </xf>
    <xf numFmtId="44" fontId="10" fillId="2" borderId="6" xfId="2" applyFont="1" applyFill="1" applyBorder="1" applyAlignment="1">
      <alignment vertical="top" wrapText="1"/>
    </xf>
    <xf numFmtId="44" fontId="10" fillId="2" borderId="19" xfId="2" applyFont="1" applyFill="1" applyBorder="1" applyAlignment="1">
      <alignment vertical="top" wrapText="1"/>
    </xf>
    <xf numFmtId="44" fontId="9" fillId="16" borderId="5" xfId="2" applyFont="1" applyFill="1" applyBorder="1" applyAlignment="1">
      <alignment vertical="top" wrapText="1"/>
    </xf>
    <xf numFmtId="44" fontId="10" fillId="26" borderId="5" xfId="2" applyFont="1" applyFill="1" applyBorder="1"/>
    <xf numFmtId="44" fontId="10" fillId="26" borderId="5" xfId="2" applyFont="1" applyFill="1" applyBorder="1" applyAlignment="1">
      <alignment vertical="top" wrapText="1"/>
    </xf>
    <xf numFmtId="44" fontId="9" fillId="26" borderId="5" xfId="2" applyFont="1" applyFill="1" applyBorder="1"/>
    <xf numFmtId="44" fontId="9" fillId="26" borderId="5" xfId="2" applyFont="1" applyFill="1" applyBorder="1" applyAlignment="1">
      <alignment vertical="top" wrapText="1"/>
    </xf>
    <xf numFmtId="44" fontId="10" fillId="6" borderId="25" xfId="2" applyFont="1" applyFill="1" applyBorder="1"/>
    <xf numFmtId="44" fontId="33" fillId="0" borderId="0" xfId="2" applyFont="1"/>
    <xf numFmtId="44" fontId="10" fillId="26" borderId="11" xfId="2" applyFont="1" applyFill="1" applyBorder="1"/>
    <xf numFmtId="168" fontId="9" fillId="16" borderId="23" xfId="9" applyNumberFormat="1" applyFont="1" applyFill="1" applyBorder="1" applyAlignment="1">
      <alignment vertical="top" wrapText="1"/>
    </xf>
    <xf numFmtId="168" fontId="10" fillId="26" borderId="45" xfId="9" applyNumberFormat="1" applyFont="1" applyFill="1" applyBorder="1" applyAlignment="1">
      <alignment vertical="top" wrapText="1"/>
    </xf>
    <xf numFmtId="44" fontId="9" fillId="16" borderId="64" xfId="10" applyFont="1" applyFill="1" applyBorder="1" applyAlignment="1">
      <alignment vertical="top" wrapText="1"/>
    </xf>
    <xf numFmtId="44" fontId="10" fillId="26" borderId="45" xfId="10" applyFont="1" applyFill="1" applyBorder="1" applyAlignment="1">
      <alignment vertical="top" wrapText="1"/>
    </xf>
    <xf numFmtId="44" fontId="9" fillId="26" borderId="11" xfId="2" applyFont="1" applyFill="1" applyBorder="1"/>
    <xf numFmtId="168" fontId="9" fillId="26" borderId="45" xfId="9" applyNumberFormat="1" applyFont="1" applyFill="1" applyBorder="1" applyAlignment="1">
      <alignment vertical="top" wrapText="1"/>
    </xf>
    <xf numFmtId="44" fontId="9" fillId="26" borderId="45" xfId="10" applyFont="1" applyFill="1" applyBorder="1" applyAlignment="1">
      <alignment vertical="top" wrapText="1"/>
    </xf>
    <xf numFmtId="44" fontId="10" fillId="6" borderId="39" xfId="2" applyFont="1" applyFill="1" applyBorder="1"/>
    <xf numFmtId="169" fontId="10" fillId="6" borderId="45" xfId="9" applyNumberFormat="1" applyFont="1" applyFill="1" applyBorder="1"/>
    <xf numFmtId="44" fontId="9" fillId="11" borderId="5" xfId="2" applyFont="1" applyFill="1" applyBorder="1" applyAlignment="1">
      <alignment vertical="top" wrapText="1"/>
    </xf>
    <xf numFmtId="44" fontId="9" fillId="11" borderId="5" xfId="2" applyFont="1" applyFill="1" applyBorder="1"/>
    <xf numFmtId="44" fontId="10" fillId="28" borderId="49" xfId="2" applyFont="1" applyFill="1" applyBorder="1" applyAlignment="1">
      <alignment horizontal="center" vertical="center" wrapText="1"/>
    </xf>
    <xf numFmtId="6" fontId="9" fillId="27" borderId="5" xfId="9" applyNumberFormat="1" applyFont="1" applyFill="1" applyBorder="1" applyAlignment="1">
      <alignment wrapText="1"/>
    </xf>
    <xf numFmtId="6" fontId="9" fillId="27" borderId="25" xfId="9" applyNumberFormat="1" applyFont="1" applyFill="1" applyBorder="1" applyAlignment="1">
      <alignment wrapText="1"/>
    </xf>
    <xf numFmtId="9" fontId="9" fillId="27" borderId="5" xfId="9" applyNumberFormat="1" applyFont="1" applyFill="1" applyBorder="1" applyAlignment="1">
      <alignment wrapText="1"/>
    </xf>
    <xf numFmtId="9" fontId="9" fillId="27" borderId="64" xfId="9" applyNumberFormat="1" applyFont="1" applyFill="1" applyBorder="1" applyAlignment="1">
      <alignment wrapText="1"/>
    </xf>
    <xf numFmtId="0" fontId="33" fillId="27" borderId="5" xfId="9" applyFont="1" applyFill="1" applyBorder="1"/>
    <xf numFmtId="0" fontId="33" fillId="27" borderId="32" xfId="9" applyFont="1" applyFill="1" applyBorder="1"/>
    <xf numFmtId="0" fontId="33" fillId="27" borderId="25" xfId="9" applyFont="1" applyFill="1" applyBorder="1"/>
    <xf numFmtId="0" fontId="33" fillId="27" borderId="28" xfId="9" applyFont="1" applyFill="1" applyBorder="1"/>
    <xf numFmtId="0" fontId="27" fillId="9" borderId="14" xfId="0" applyFont="1" applyFill="1" applyBorder="1" applyAlignment="1">
      <alignment vertical="center" wrapText="1"/>
    </xf>
    <xf numFmtId="0" fontId="36" fillId="17" borderId="31" xfId="12" applyFont="1" applyFill="1" applyBorder="1" applyAlignment="1">
      <alignment horizontal="center" vertical="center"/>
    </xf>
    <xf numFmtId="0" fontId="30" fillId="17" borderId="32" xfId="12" applyFont="1" applyFill="1" applyBorder="1"/>
    <xf numFmtId="0" fontId="30" fillId="16" borderId="31" xfId="12" applyFont="1" applyFill="1" applyBorder="1"/>
    <xf numFmtId="0" fontId="36" fillId="2" borderId="31" xfId="12" applyFont="1" applyFill="1" applyBorder="1"/>
    <xf numFmtId="0" fontId="30" fillId="2" borderId="32" xfId="12" applyFont="1" applyFill="1" applyBorder="1"/>
    <xf numFmtId="166" fontId="36" fillId="16" borderId="32" xfId="10" applyNumberFormat="1" applyFont="1" applyFill="1" applyBorder="1" applyAlignment="1"/>
    <xf numFmtId="0" fontId="1" fillId="16" borderId="5" xfId="0" applyFont="1" applyFill="1" applyBorder="1" applyAlignment="1">
      <alignment wrapText="1"/>
    </xf>
    <xf numFmtId="0" fontId="6" fillId="7" borderId="19" xfId="0" applyFont="1" applyFill="1" applyBorder="1" applyAlignment="1">
      <alignment wrapText="1"/>
    </xf>
    <xf numFmtId="0" fontId="40" fillId="28" borderId="5" xfId="9" applyFont="1" applyFill="1" applyBorder="1" applyAlignment="1">
      <alignment horizontal="left"/>
    </xf>
    <xf numFmtId="2" fontId="40" fillId="28" borderId="5" xfId="9" applyNumberFormat="1" applyFont="1" applyFill="1" applyBorder="1"/>
    <xf numFmtId="0" fontId="40" fillId="28" borderId="5" xfId="9" applyFont="1" applyFill="1" applyBorder="1"/>
    <xf numFmtId="44" fontId="40" fillId="28" borderId="5" xfId="2" applyFont="1" applyFill="1" applyBorder="1"/>
    <xf numFmtId="0" fontId="32" fillId="8" borderId="0" xfId="9" applyFont="1" applyFill="1"/>
    <xf numFmtId="0" fontId="32" fillId="5" borderId="0" xfId="9" applyFont="1" applyFill="1" applyAlignment="1">
      <alignment horizontal="left"/>
    </xf>
    <xf numFmtId="0" fontId="32" fillId="5" borderId="0" xfId="9" applyFont="1" applyFill="1"/>
    <xf numFmtId="44" fontId="32" fillId="5" borderId="0" xfId="2" applyFont="1" applyFill="1"/>
    <xf numFmtId="0" fontId="32" fillId="0" borderId="0" xfId="9" applyFont="1"/>
    <xf numFmtId="0" fontId="32" fillId="8" borderId="0" xfId="9" applyFont="1" applyFill="1" applyAlignment="1">
      <alignment horizontal="left"/>
    </xf>
    <xf numFmtId="167" fontId="32" fillId="8" borderId="0" xfId="9" applyNumberFormat="1" applyFont="1" applyFill="1"/>
    <xf numFmtId="44" fontId="32" fillId="8" borderId="0" xfId="2" applyFont="1" applyFill="1"/>
    <xf numFmtId="0" fontId="10" fillId="6" borderId="23" xfId="9" applyFont="1" applyFill="1" applyBorder="1"/>
    <xf numFmtId="167" fontId="32" fillId="5" borderId="5" xfId="9" applyNumberFormat="1" applyFont="1" applyFill="1" applyBorder="1"/>
    <xf numFmtId="0" fontId="10" fillId="6" borderId="23" xfId="9" applyNumberFormat="1" applyFont="1" applyFill="1" applyBorder="1"/>
    <xf numFmtId="168" fontId="10" fillId="6" borderId="77" xfId="9" applyNumberFormat="1" applyFont="1" applyFill="1" applyBorder="1"/>
    <xf numFmtId="0" fontId="32" fillId="8" borderId="0" xfId="9" applyFont="1" applyFill="1" applyAlignment="1">
      <alignment horizontal="left" vertical="center"/>
    </xf>
    <xf numFmtId="0" fontId="17" fillId="2" borderId="53" xfId="0" applyFont="1" applyFill="1" applyBorder="1" applyAlignment="1">
      <alignment horizontal="center" vertical="center"/>
    </xf>
    <xf numFmtId="9" fontId="17" fillId="2" borderId="51" xfId="0" applyNumberFormat="1" applyFont="1" applyFill="1" applyBorder="1" applyAlignment="1">
      <alignment horizontal="center" vertical="center" wrapText="1"/>
    </xf>
    <xf numFmtId="44" fontId="17" fillId="2" borderId="51" xfId="2" applyFont="1"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51" xfId="0" applyFont="1" applyFill="1" applyBorder="1" applyAlignment="1">
      <alignment horizontal="center" vertical="center" wrapText="1"/>
    </xf>
    <xf numFmtId="0" fontId="17" fillId="5" borderId="52"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5" xfId="0" applyFont="1" applyFill="1" applyBorder="1" applyAlignment="1">
      <alignment vertical="center" wrapText="1"/>
    </xf>
    <xf numFmtId="0" fontId="17" fillId="2" borderId="25" xfId="0" applyFont="1" applyFill="1" applyBorder="1" applyAlignment="1">
      <alignment horizontal="center" vertical="center" wrapText="1"/>
    </xf>
    <xf numFmtId="0" fontId="17" fillId="5" borderId="28" xfId="0" applyFont="1" applyFill="1" applyBorder="1" applyAlignment="1">
      <alignment horizontal="center" vertical="center"/>
    </xf>
    <xf numFmtId="0" fontId="30" fillId="8" borderId="0" xfId="12" applyFont="1" applyFill="1" applyAlignment="1">
      <alignment horizontal="center" vertical="top"/>
    </xf>
    <xf numFmtId="9" fontId="15" fillId="25" borderId="25" xfId="3" applyFont="1" applyFill="1" applyBorder="1" applyAlignment="1">
      <alignment wrapText="1"/>
    </xf>
    <xf numFmtId="0" fontId="16" fillId="7" borderId="27" xfId="0" applyFont="1" applyFill="1" applyBorder="1"/>
    <xf numFmtId="8" fontId="50" fillId="20" borderId="6" xfId="0" applyNumberFormat="1" applyFont="1" applyFill="1" applyBorder="1" applyAlignment="1">
      <alignment wrapText="1"/>
    </xf>
    <xf numFmtId="166" fontId="15" fillId="30" borderId="5" xfId="2" applyNumberFormat="1" applyFont="1" applyFill="1" applyBorder="1" applyAlignment="1">
      <alignment wrapText="1"/>
    </xf>
    <xf numFmtId="166" fontId="18" fillId="30" borderId="11" xfId="0" applyNumberFormat="1" applyFont="1" applyFill="1" applyBorder="1"/>
    <xf numFmtId="166" fontId="18" fillId="30" borderId="62" xfId="0" applyNumberFormat="1" applyFont="1" applyFill="1" applyBorder="1"/>
    <xf numFmtId="0" fontId="30" fillId="16" borderId="64" xfId="12" applyFont="1" applyFill="1" applyBorder="1" applyAlignment="1">
      <alignment horizontal="left" wrapText="1"/>
    </xf>
    <xf numFmtId="0" fontId="0" fillId="30" borderId="0" xfId="0" applyFill="1" applyBorder="1"/>
    <xf numFmtId="0" fontId="36" fillId="16" borderId="71" xfId="12" applyFont="1" applyFill="1" applyBorder="1" applyAlignment="1"/>
    <xf numFmtId="0" fontId="36" fillId="16" borderId="72" xfId="12" applyFont="1" applyFill="1" applyBorder="1" applyAlignment="1"/>
    <xf numFmtId="0" fontId="36" fillId="16" borderId="70" xfId="12" applyFont="1" applyFill="1" applyBorder="1" applyAlignment="1">
      <alignment horizontal="center"/>
    </xf>
    <xf numFmtId="0" fontId="24" fillId="8" borderId="0" xfId="0" applyFont="1" applyFill="1" applyBorder="1" applyAlignment="1">
      <alignment horizontal="center" vertical="center"/>
    </xf>
    <xf numFmtId="0" fontId="24" fillId="8" borderId="2" xfId="0" applyFont="1" applyFill="1" applyBorder="1" applyAlignment="1">
      <alignment horizontal="center" vertical="center"/>
    </xf>
    <xf numFmtId="4" fontId="29" fillId="16" borderId="11" xfId="13" applyNumberFormat="1" applyFont="1" applyFill="1" applyBorder="1" applyAlignment="1">
      <alignment horizontal="center" vertical="center"/>
    </xf>
    <xf numFmtId="4" fontId="29" fillId="16" borderId="12" xfId="13" applyNumberFormat="1" applyFont="1" applyFill="1" applyBorder="1" applyAlignment="1">
      <alignment horizontal="center" vertical="center"/>
    </xf>
    <xf numFmtId="0" fontId="28" fillId="16" borderId="6" xfId="9" applyFont="1" applyFill="1" applyBorder="1" applyAlignment="1">
      <alignment horizontal="center" vertical="center" wrapText="1"/>
    </xf>
    <xf numFmtId="0" fontId="25" fillId="16" borderId="5" xfId="9" applyFont="1" applyFill="1" applyBorder="1" applyAlignment="1">
      <alignment horizontal="center" vertical="center" wrapText="1"/>
    </xf>
    <xf numFmtId="0" fontId="0" fillId="8" borderId="0" xfId="0" applyFont="1" applyFill="1" applyAlignment="1">
      <alignment horizontal="center"/>
    </xf>
    <xf numFmtId="0" fontId="11" fillId="0" borderId="21" xfId="0" applyFont="1" applyBorder="1" applyAlignment="1">
      <alignment horizontal="left" wrapText="1"/>
    </xf>
    <xf numFmtId="0" fontId="11" fillId="8" borderId="21" xfId="0" applyFont="1" applyFill="1" applyBorder="1" applyAlignment="1">
      <alignment horizontal="left" wrapText="1"/>
    </xf>
    <xf numFmtId="164" fontId="11" fillId="8" borderId="21" xfId="0" applyNumberFormat="1" applyFont="1" applyFill="1" applyBorder="1" applyAlignment="1">
      <alignment horizontal="left" wrapText="1"/>
    </xf>
    <xf numFmtId="0" fontId="11" fillId="19" borderId="49" xfId="0" applyFont="1" applyFill="1" applyBorder="1" applyAlignment="1">
      <alignment horizontal="center" vertical="center" wrapText="1"/>
    </xf>
    <xf numFmtId="44" fontId="30" fillId="16" borderId="5" xfId="0" applyNumberFormat="1" applyFont="1" applyFill="1" applyBorder="1" applyAlignment="1">
      <alignment wrapText="1"/>
    </xf>
    <xf numFmtId="44" fontId="11" fillId="0" borderId="21" xfId="0" applyNumberFormat="1" applyFont="1" applyBorder="1" applyAlignment="1">
      <alignment horizontal="left" wrapText="1"/>
    </xf>
    <xf numFmtId="9" fontId="0" fillId="0" borderId="5" xfId="0" applyNumberFormat="1" applyBorder="1"/>
    <xf numFmtId="0" fontId="6" fillId="8" borderId="33" xfId="0" applyFont="1" applyFill="1" applyBorder="1" applyAlignment="1">
      <alignment wrapText="1"/>
    </xf>
    <xf numFmtId="0" fontId="6" fillId="8" borderId="23" xfId="0" applyFont="1" applyFill="1" applyBorder="1" applyAlignment="1">
      <alignment wrapText="1"/>
    </xf>
    <xf numFmtId="0" fontId="0" fillId="0" borderId="23" xfId="0" applyBorder="1"/>
    <xf numFmtId="9" fontId="0" fillId="0" borderId="23" xfId="0" applyNumberFormat="1" applyBorder="1"/>
    <xf numFmtId="0" fontId="0" fillId="0" borderId="64" xfId="0" applyBorder="1"/>
    <xf numFmtId="164" fontId="11" fillId="8" borderId="20" xfId="0" applyNumberFormat="1" applyFont="1" applyFill="1" applyBorder="1" applyAlignment="1">
      <alignment horizontal="left" wrapText="1"/>
    </xf>
    <xf numFmtId="164" fontId="11" fillId="0" borderId="21" xfId="0" applyNumberFormat="1" applyFont="1" applyBorder="1" applyAlignment="1">
      <alignment horizontal="left" wrapText="1"/>
    </xf>
    <xf numFmtId="0" fontId="17" fillId="16" borderId="0" xfId="0" applyFont="1" applyFill="1" applyBorder="1" applyAlignment="1">
      <alignment horizontal="left" vertical="center"/>
    </xf>
    <xf numFmtId="0" fontId="11" fillId="8" borderId="6" xfId="0" applyFont="1" applyFill="1" applyBorder="1" applyAlignment="1">
      <alignment horizontal="center" vertical="center"/>
    </xf>
    <xf numFmtId="0" fontId="1" fillId="8" borderId="29" xfId="0" applyFont="1" applyFill="1" applyBorder="1" applyAlignment="1">
      <alignment wrapText="1"/>
    </xf>
    <xf numFmtId="0" fontId="1" fillId="8" borderId="6" xfId="0" applyFont="1" applyFill="1" applyBorder="1" applyAlignment="1">
      <alignment wrapText="1"/>
    </xf>
    <xf numFmtId="0" fontId="30" fillId="8" borderId="6" xfId="0" applyFont="1" applyFill="1" applyBorder="1" applyAlignment="1">
      <alignment wrapText="1"/>
    </xf>
    <xf numFmtId="0" fontId="0" fillId="0" borderId="6" xfId="0" applyBorder="1"/>
    <xf numFmtId="0" fontId="0" fillId="0" borderId="30" xfId="0" applyBorder="1"/>
    <xf numFmtId="9" fontId="0" fillId="0" borderId="86" xfId="0" applyNumberFormat="1" applyBorder="1"/>
    <xf numFmtId="9" fontId="0" fillId="0" borderId="6" xfId="0" applyNumberFormat="1" applyBorder="1"/>
    <xf numFmtId="0" fontId="11" fillId="8" borderId="89" xfId="0" applyFont="1" applyFill="1" applyBorder="1" applyAlignment="1">
      <alignment horizontal="center" vertical="center" wrapText="1"/>
    </xf>
    <xf numFmtId="168" fontId="19" fillId="17" borderId="51" xfId="0" applyNumberFormat="1" applyFont="1" applyFill="1" applyBorder="1" applyAlignment="1">
      <alignment horizontal="center" wrapText="1"/>
    </xf>
    <xf numFmtId="166" fontId="19" fillId="17" borderId="52" xfId="0" applyNumberFormat="1" applyFont="1" applyFill="1" applyBorder="1" applyAlignment="1">
      <alignment horizontal="center" wrapText="1"/>
    </xf>
    <xf numFmtId="0" fontId="30" fillId="17" borderId="53" xfId="0" applyFont="1" applyFill="1" applyBorder="1"/>
    <xf numFmtId="0" fontId="30" fillId="17" borderId="25" xfId="0" applyFont="1" applyFill="1" applyBorder="1"/>
    <xf numFmtId="0" fontId="30" fillId="17" borderId="28" xfId="0" applyFont="1" applyFill="1" applyBorder="1"/>
    <xf numFmtId="0" fontId="30" fillId="7" borderId="29" xfId="0" applyFont="1" applyFill="1" applyBorder="1"/>
    <xf numFmtId="0" fontId="30" fillId="7" borderId="19" xfId="0" applyFont="1" applyFill="1" applyBorder="1"/>
    <xf numFmtId="0" fontId="30" fillId="7" borderId="6" xfId="0" applyFont="1" applyFill="1" applyBorder="1"/>
    <xf numFmtId="0" fontId="30" fillId="7" borderId="30" xfId="0" applyFont="1" applyFill="1" applyBorder="1"/>
    <xf numFmtId="0" fontId="30" fillId="7" borderId="11" xfId="0" applyFont="1" applyFill="1" applyBorder="1"/>
    <xf numFmtId="0" fontId="30" fillId="7" borderId="34" xfId="0" applyFont="1" applyFill="1" applyBorder="1"/>
    <xf numFmtId="0" fontId="30" fillId="7" borderId="41" xfId="0" applyFont="1" applyFill="1" applyBorder="1"/>
    <xf numFmtId="0" fontId="30" fillId="7" borderId="35" xfId="0" applyFont="1" applyFill="1" applyBorder="1"/>
    <xf numFmtId="0" fontId="30" fillId="7" borderId="36" xfId="0" applyFont="1" applyFill="1" applyBorder="1"/>
    <xf numFmtId="0" fontId="30" fillId="17" borderId="54" xfId="0" applyFont="1" applyFill="1" applyBorder="1"/>
    <xf numFmtId="0" fontId="0" fillId="16" borderId="3" xfId="0" applyFill="1" applyBorder="1"/>
    <xf numFmtId="0" fontId="0" fillId="16" borderId="2" xfId="0" applyFill="1" applyBorder="1"/>
    <xf numFmtId="0" fontId="0" fillId="30" borderId="3" xfId="0" applyFill="1" applyBorder="1"/>
    <xf numFmtId="0" fontId="17" fillId="16" borderId="3" xfId="0" applyFont="1" applyFill="1" applyBorder="1" applyAlignment="1">
      <alignment horizontal="left" vertical="center"/>
    </xf>
    <xf numFmtId="0" fontId="17" fillId="30" borderId="3" xfId="0" applyFont="1" applyFill="1" applyBorder="1"/>
    <xf numFmtId="0" fontId="17" fillId="16" borderId="3" xfId="0" applyFont="1" applyFill="1" applyBorder="1" applyAlignment="1">
      <alignment horizontal="left" vertical="center" wrapText="1"/>
    </xf>
    <xf numFmtId="0" fontId="17" fillId="16" borderId="0" xfId="0" applyFont="1" applyFill="1" applyBorder="1" applyAlignment="1">
      <alignment horizontal="left" vertical="center" wrapText="1"/>
    </xf>
    <xf numFmtId="0" fontId="17" fillId="16" borderId="2" xfId="0" applyFont="1" applyFill="1" applyBorder="1" applyAlignment="1">
      <alignment horizontal="left" vertical="center" wrapText="1"/>
    </xf>
    <xf numFmtId="0" fontId="17" fillId="16" borderId="3" xfId="0" applyFont="1" applyFill="1" applyBorder="1" applyAlignment="1">
      <alignment horizontal="left"/>
    </xf>
    <xf numFmtId="0" fontId="17" fillId="16" borderId="0" xfId="0" applyFont="1" applyFill="1" applyBorder="1" applyAlignment="1">
      <alignment horizontal="left"/>
    </xf>
    <xf numFmtId="0" fontId="17" fillId="16" borderId="0" xfId="0" applyFont="1" applyFill="1" applyAlignment="1">
      <alignment horizontal="left" vertical="center" wrapText="1"/>
    </xf>
    <xf numFmtId="0" fontId="0" fillId="16" borderId="7" xfId="0" applyFill="1" applyBorder="1" applyAlignment="1">
      <alignment horizontal="center"/>
    </xf>
    <xf numFmtId="0" fontId="0" fillId="16" borderId="24" xfId="0" applyFill="1" applyBorder="1" applyAlignment="1">
      <alignment horizontal="center"/>
    </xf>
    <xf numFmtId="0" fontId="0" fillId="16" borderId="4" xfId="0" applyFill="1" applyBorder="1" applyAlignment="1">
      <alignment horizontal="center"/>
    </xf>
    <xf numFmtId="0" fontId="47" fillId="16" borderId="3" xfId="0" applyFont="1" applyFill="1" applyBorder="1" applyAlignment="1">
      <alignment horizontal="left" indent="2"/>
    </xf>
    <xf numFmtId="0" fontId="47" fillId="16" borderId="0" xfId="0" applyFont="1" applyFill="1" applyBorder="1" applyAlignment="1">
      <alignment horizontal="left" indent="2"/>
    </xf>
    <xf numFmtId="0" fontId="27" fillId="16" borderId="59" xfId="0" applyFont="1" applyFill="1" applyBorder="1" applyAlignment="1">
      <alignment horizontal="center" vertical="top"/>
    </xf>
    <xf numFmtId="0" fontId="27" fillId="16" borderId="60" xfId="0" applyFont="1" applyFill="1" applyBorder="1" applyAlignment="1">
      <alignment horizontal="center" vertical="top"/>
    </xf>
    <xf numFmtId="0" fontId="27" fillId="16" borderId="61" xfId="0" applyFont="1" applyFill="1" applyBorder="1" applyAlignment="1">
      <alignment horizontal="center" vertical="top"/>
    </xf>
    <xf numFmtId="0" fontId="48" fillId="16" borderId="3" xfId="0" applyFont="1" applyFill="1" applyBorder="1" applyAlignment="1">
      <alignment horizontal="left" vertical="top" indent="2"/>
    </xf>
    <xf numFmtId="0" fontId="49" fillId="16" borderId="0" xfId="0" applyFont="1" applyFill="1" applyBorder="1" applyAlignment="1">
      <alignment horizontal="left" vertical="top" indent="2"/>
    </xf>
    <xf numFmtId="0" fontId="49" fillId="16" borderId="2" xfId="0" applyFont="1" applyFill="1" applyBorder="1" applyAlignment="1">
      <alignment horizontal="left" vertical="top" indent="2"/>
    </xf>
    <xf numFmtId="0" fontId="0" fillId="8" borderId="7" xfId="0" applyFill="1" applyBorder="1" applyAlignment="1">
      <alignment horizontal="center"/>
    </xf>
    <xf numFmtId="0" fontId="0" fillId="8" borderId="24" xfId="0" applyFill="1" applyBorder="1" applyAlignment="1">
      <alignment horizontal="center"/>
    </xf>
    <xf numFmtId="0" fontId="0" fillId="8" borderId="4" xfId="0" applyFill="1" applyBorder="1" applyAlignment="1">
      <alignment horizontal="center"/>
    </xf>
    <xf numFmtId="0" fontId="24" fillId="8" borderId="3" xfId="0" applyFont="1" applyFill="1" applyBorder="1" applyAlignment="1">
      <alignment horizontal="center" vertical="center"/>
    </xf>
    <xf numFmtId="0" fontId="24" fillId="8" borderId="0" xfId="0" applyFont="1" applyFill="1" applyBorder="1" applyAlignment="1">
      <alignment horizontal="center" vertical="center"/>
    </xf>
    <xf numFmtId="0" fontId="24"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0" xfId="0" applyFont="1" applyFill="1" applyBorder="1" applyAlignment="1">
      <alignment horizontal="center" vertical="center"/>
    </xf>
    <xf numFmtId="0" fontId="25" fillId="8" borderId="2" xfId="0" applyFont="1" applyFill="1" applyBorder="1" applyAlignment="1">
      <alignment horizontal="center" vertical="center"/>
    </xf>
    <xf numFmtId="0" fontId="30" fillId="8" borderId="0" xfId="0" applyFont="1" applyFill="1" applyBorder="1" applyAlignment="1">
      <alignment horizontal="center"/>
    </xf>
    <xf numFmtId="0" fontId="30" fillId="8" borderId="2" xfId="0" applyFont="1" applyFill="1" applyBorder="1" applyAlignment="1">
      <alignment horizontal="center"/>
    </xf>
    <xf numFmtId="0" fontId="17" fillId="16" borderId="3" xfId="0" applyFont="1" applyFill="1" applyBorder="1" applyAlignment="1">
      <alignment horizontal="left" vertical="center"/>
    </xf>
    <xf numFmtId="0" fontId="17" fillId="16" borderId="0" xfId="0" applyFont="1" applyFill="1" applyBorder="1" applyAlignment="1">
      <alignment horizontal="left" vertical="center"/>
    </xf>
    <xf numFmtId="0" fontId="17" fillId="16" borderId="2" xfId="0" applyFont="1" applyFill="1" applyBorder="1" applyAlignment="1">
      <alignment horizontal="left"/>
    </xf>
    <xf numFmtId="0" fontId="47" fillId="16" borderId="0" xfId="0" applyFont="1" applyFill="1" applyBorder="1" applyAlignment="1">
      <alignment horizontal="left" indent="3"/>
    </xf>
    <xf numFmtId="0" fontId="47" fillId="16" borderId="2" xfId="0" applyFont="1" applyFill="1" applyBorder="1" applyAlignment="1">
      <alignment horizontal="left" indent="3"/>
    </xf>
    <xf numFmtId="0" fontId="17" fillId="16" borderId="0" xfId="0" applyFont="1" applyFill="1" applyBorder="1" applyAlignment="1">
      <alignment horizontal="left" wrapText="1"/>
    </xf>
    <xf numFmtId="0" fontId="17" fillId="16" borderId="2" xfId="0" applyFont="1" applyFill="1" applyBorder="1" applyAlignment="1">
      <alignment horizontal="left" wrapText="1"/>
    </xf>
    <xf numFmtId="0" fontId="47" fillId="16" borderId="3" xfId="0" applyFont="1" applyFill="1" applyBorder="1" applyAlignment="1">
      <alignment horizontal="left" indent="5"/>
    </xf>
    <xf numFmtId="0" fontId="47" fillId="16" borderId="0" xfId="0" applyFont="1" applyFill="1" applyBorder="1" applyAlignment="1">
      <alignment horizontal="left" indent="5"/>
    </xf>
    <xf numFmtId="0" fontId="0" fillId="16" borderId="3" xfId="0" applyFill="1" applyBorder="1" applyAlignment="1">
      <alignment horizontal="center"/>
    </xf>
    <xf numFmtId="0" fontId="0" fillId="16" borderId="0" xfId="0" applyFill="1" applyBorder="1" applyAlignment="1">
      <alignment horizontal="center"/>
    </xf>
    <xf numFmtId="0" fontId="17" fillId="16" borderId="8" xfId="0" applyFont="1" applyFill="1" applyBorder="1" applyAlignment="1">
      <alignment horizontal="center" vertical="center"/>
    </xf>
    <xf numFmtId="0" fontId="17" fillId="16" borderId="18" xfId="0" applyFont="1" applyFill="1" applyBorder="1" applyAlignment="1">
      <alignment horizontal="center" vertical="center"/>
    </xf>
    <xf numFmtId="0" fontId="17" fillId="16" borderId="1" xfId="0" applyFont="1" applyFill="1" applyBorder="1" applyAlignment="1">
      <alignment horizontal="center" vertical="center"/>
    </xf>
    <xf numFmtId="0" fontId="30" fillId="8" borderId="0" xfId="0" applyFont="1" applyFill="1" applyAlignment="1">
      <alignment horizontal="left" vertical="top" wrapText="1"/>
    </xf>
    <xf numFmtId="0" fontId="30" fillId="8" borderId="0" xfId="0" applyFont="1" applyFill="1" applyAlignment="1">
      <alignment horizontal="center" vertical="top" wrapText="1"/>
    </xf>
    <xf numFmtId="0" fontId="24" fillId="17" borderId="46" xfId="0" applyFont="1" applyFill="1" applyBorder="1" applyAlignment="1">
      <alignment horizontal="center" vertical="center" wrapText="1"/>
    </xf>
    <xf numFmtId="0" fontId="24" fillId="17" borderId="58" xfId="0" applyFont="1" applyFill="1" applyBorder="1" applyAlignment="1">
      <alignment horizontal="center" vertical="center" wrapText="1"/>
    </xf>
    <xf numFmtId="0" fontId="24" fillId="17" borderId="47"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4" fillId="15" borderId="35" xfId="0" applyFont="1" applyFill="1" applyBorder="1" applyAlignment="1">
      <alignment horizontal="center" vertical="center" wrapText="1"/>
    </xf>
    <xf numFmtId="0" fontId="24" fillId="15" borderId="36" xfId="0" applyFont="1" applyFill="1" applyBorder="1" applyAlignment="1">
      <alignment horizontal="center" vertical="center" wrapText="1"/>
    </xf>
    <xf numFmtId="0" fontId="24" fillId="9" borderId="31" xfId="0" applyFont="1" applyFill="1" applyBorder="1" applyAlignment="1">
      <alignment horizontal="center" vertical="center"/>
    </xf>
    <xf numFmtId="0" fontId="24" fillId="9" borderId="5" xfId="0" applyFont="1" applyFill="1" applyBorder="1" applyAlignment="1">
      <alignment horizontal="center" vertical="center"/>
    </xf>
    <xf numFmtId="0" fontId="24" fillId="9" borderId="32" xfId="0" applyFont="1" applyFill="1" applyBorder="1" applyAlignment="1">
      <alignment horizontal="center" vertical="center"/>
    </xf>
    <xf numFmtId="0" fontId="24" fillId="15" borderId="34" xfId="0" applyFont="1" applyFill="1" applyBorder="1" applyAlignment="1">
      <alignment horizontal="center" vertical="center"/>
    </xf>
    <xf numFmtId="0" fontId="24" fillId="15" borderId="35" xfId="0" applyFont="1" applyFill="1" applyBorder="1" applyAlignment="1">
      <alignment horizontal="center" vertical="center"/>
    </xf>
    <xf numFmtId="0" fontId="24" fillId="15" borderId="36" xfId="0" applyFont="1" applyFill="1" applyBorder="1" applyAlignment="1">
      <alignment horizontal="center" vertical="center"/>
    </xf>
    <xf numFmtId="0" fontId="24" fillId="2" borderId="46" xfId="0" applyFont="1" applyFill="1" applyBorder="1" applyAlignment="1">
      <alignment horizontal="center" vertical="center"/>
    </xf>
    <xf numFmtId="0" fontId="24" fillId="2" borderId="58" xfId="0" applyFont="1" applyFill="1" applyBorder="1" applyAlignment="1">
      <alignment horizontal="center" vertical="center"/>
    </xf>
    <xf numFmtId="0" fontId="24" fillId="2" borderId="47" xfId="0" applyFont="1" applyFill="1" applyBorder="1" applyAlignment="1">
      <alignment horizontal="center" vertical="center"/>
    </xf>
    <xf numFmtId="0" fontId="27" fillId="9" borderId="12"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24" fillId="9" borderId="12" xfId="0" applyFont="1" applyFill="1" applyBorder="1" applyAlignment="1">
      <alignment horizontal="center" vertical="center" wrapText="1"/>
    </xf>
    <xf numFmtId="0" fontId="39" fillId="29" borderId="11" xfId="9" applyFont="1" applyFill="1" applyBorder="1" applyAlignment="1">
      <alignment horizontal="center" vertical="center"/>
    </xf>
    <xf numFmtId="0" fontId="39" fillId="29" borderId="21" xfId="9" applyFont="1" applyFill="1" applyBorder="1" applyAlignment="1">
      <alignment horizontal="center" vertical="center"/>
    </xf>
    <xf numFmtId="0" fontId="32" fillId="5" borderId="6" xfId="9" applyFont="1" applyFill="1" applyBorder="1" applyAlignment="1">
      <alignment horizontal="center" vertical="center"/>
    </xf>
    <xf numFmtId="0" fontId="10" fillId="6" borderId="16" xfId="9" applyFont="1" applyFill="1" applyBorder="1" applyAlignment="1">
      <alignment horizontal="center" vertical="center"/>
    </xf>
    <xf numFmtId="0" fontId="10" fillId="6" borderId="37" xfId="9" applyFont="1" applyFill="1" applyBorder="1" applyAlignment="1">
      <alignment horizontal="center" vertical="center"/>
    </xf>
    <xf numFmtId="0" fontId="34" fillId="15" borderId="46" xfId="9" applyFont="1" applyFill="1" applyBorder="1" applyAlignment="1">
      <alignment horizontal="center" vertical="center"/>
    </xf>
    <xf numFmtId="0" fontId="34" fillId="15" borderId="58" xfId="9" applyFont="1" applyFill="1" applyBorder="1" applyAlignment="1">
      <alignment horizontal="center" vertical="center"/>
    </xf>
    <xf numFmtId="0" fontId="34" fillId="15" borderId="47" xfId="9" applyFont="1" applyFill="1" applyBorder="1" applyAlignment="1">
      <alignment horizontal="center" vertical="center"/>
    </xf>
    <xf numFmtId="0" fontId="33" fillId="8" borderId="0" xfId="9" applyFont="1" applyFill="1" applyBorder="1" applyAlignment="1">
      <alignment horizontal="left" vertical="top" wrapText="1"/>
    </xf>
    <xf numFmtId="0" fontId="45" fillId="15" borderId="46" xfId="9" applyFont="1" applyFill="1" applyBorder="1" applyAlignment="1">
      <alignment horizontal="center" vertical="center" wrapText="1"/>
    </xf>
    <xf numFmtId="0" fontId="45" fillId="15" borderId="47" xfId="9" applyFont="1" applyFill="1" applyBorder="1" applyAlignment="1">
      <alignment horizontal="center" vertical="center" wrapText="1"/>
    </xf>
    <xf numFmtId="0" fontId="31" fillId="15" borderId="46" xfId="9" applyFont="1" applyFill="1" applyBorder="1" applyAlignment="1">
      <alignment horizontal="center" vertical="center"/>
    </xf>
    <xf numFmtId="0" fontId="31" fillId="15" borderId="58" xfId="9" applyFont="1" applyFill="1" applyBorder="1" applyAlignment="1">
      <alignment horizontal="center" vertical="center"/>
    </xf>
    <xf numFmtId="0" fontId="31" fillId="15" borderId="47" xfId="9" applyFont="1" applyFill="1" applyBorder="1" applyAlignment="1">
      <alignment horizontal="center" vertical="center"/>
    </xf>
    <xf numFmtId="0" fontId="13" fillId="17" borderId="46" xfId="9" applyFont="1" applyFill="1" applyBorder="1" applyAlignment="1">
      <alignment horizontal="center" vertical="center"/>
    </xf>
    <xf numFmtId="0" fontId="13" fillId="17" borderId="58" xfId="9" applyFont="1" applyFill="1" applyBorder="1" applyAlignment="1">
      <alignment horizontal="center" vertical="center"/>
    </xf>
    <xf numFmtId="0" fontId="13" fillId="17" borderId="66" xfId="9" applyFont="1" applyFill="1" applyBorder="1" applyAlignment="1">
      <alignment horizontal="center" vertical="center"/>
    </xf>
    <xf numFmtId="0" fontId="45" fillId="15" borderId="79" xfId="9" applyFont="1" applyFill="1" applyBorder="1" applyAlignment="1">
      <alignment horizontal="center" vertical="center" wrapText="1"/>
    </xf>
    <xf numFmtId="0" fontId="45" fillId="15" borderId="58" xfId="9" applyFont="1" applyFill="1" applyBorder="1" applyAlignment="1">
      <alignment horizontal="center" vertical="center"/>
    </xf>
    <xf numFmtId="0" fontId="45" fillId="15" borderId="81" xfId="9" applyFont="1" applyFill="1" applyBorder="1" applyAlignment="1">
      <alignment horizontal="center" vertical="center"/>
    </xf>
    <xf numFmtId="0" fontId="45" fillId="15" borderId="82" xfId="9" applyFont="1" applyFill="1" applyBorder="1" applyAlignment="1">
      <alignment horizontal="center" vertical="center" wrapText="1"/>
    </xf>
    <xf numFmtId="0" fontId="33" fillId="8" borderId="18" xfId="9" applyFont="1" applyFill="1" applyBorder="1" applyAlignment="1">
      <alignment horizontal="center" vertical="top"/>
    </xf>
    <xf numFmtId="0" fontId="30" fillId="14" borderId="5" xfId="12" applyFont="1" applyFill="1" applyBorder="1" applyAlignment="1">
      <alignment horizontal="left"/>
    </xf>
    <xf numFmtId="0" fontId="36" fillId="17" borderId="16" xfId="12" applyFont="1" applyFill="1" applyBorder="1" applyAlignment="1">
      <alignment horizontal="left"/>
    </xf>
    <xf numFmtId="0" fontId="36" fillId="17" borderId="17" xfId="12" applyFont="1" applyFill="1" applyBorder="1" applyAlignment="1">
      <alignment horizontal="left"/>
    </xf>
    <xf numFmtId="0" fontId="36" fillId="17" borderId="37" xfId="12" applyFont="1" applyFill="1" applyBorder="1" applyAlignment="1">
      <alignment horizontal="left"/>
    </xf>
    <xf numFmtId="0" fontId="36" fillId="15" borderId="46" xfId="12" applyFont="1" applyFill="1" applyBorder="1" applyAlignment="1">
      <alignment horizontal="left" vertical="center"/>
    </xf>
    <xf numFmtId="0" fontId="36" fillId="15" borderId="58" xfId="12" applyFont="1" applyFill="1" applyBorder="1" applyAlignment="1">
      <alignment horizontal="left" vertical="center"/>
    </xf>
    <xf numFmtId="0" fontId="36" fillId="15" borderId="66" xfId="12" applyFont="1" applyFill="1" applyBorder="1" applyAlignment="1">
      <alignment horizontal="left" vertical="center"/>
    </xf>
    <xf numFmtId="0" fontId="27" fillId="17" borderId="46" xfId="0" applyFont="1" applyFill="1" applyBorder="1" applyAlignment="1">
      <alignment horizontal="center" vertical="center" wrapText="1"/>
    </xf>
    <xf numFmtId="0" fontId="27" fillId="17" borderId="58" xfId="0" applyFont="1" applyFill="1" applyBorder="1" applyAlignment="1">
      <alignment horizontal="center" vertical="center" wrapText="1"/>
    </xf>
    <xf numFmtId="0" fontId="1" fillId="15" borderId="46" xfId="0" applyFont="1" applyFill="1" applyBorder="1" applyAlignment="1">
      <alignment horizontal="center" vertical="center" wrapText="1"/>
    </xf>
    <xf numFmtId="0" fontId="1" fillId="15" borderId="58" xfId="0" applyFont="1" applyFill="1" applyBorder="1" applyAlignment="1">
      <alignment horizontal="center" vertical="center" wrapText="1"/>
    </xf>
    <xf numFmtId="0" fontId="30" fillId="9" borderId="10" xfId="0" applyFont="1" applyFill="1" applyBorder="1" applyAlignment="1">
      <alignment horizontal="center" vertical="center" wrapText="1"/>
    </xf>
    <xf numFmtId="0" fontId="30" fillId="9" borderId="13" xfId="0" applyFont="1" applyFill="1" applyBorder="1" applyAlignment="1">
      <alignment horizontal="center" vertical="center" wrapText="1"/>
    </xf>
    <xf numFmtId="4" fontId="29" fillId="16" borderId="11" xfId="13" applyNumberFormat="1" applyFont="1" applyFill="1" applyBorder="1" applyAlignment="1">
      <alignment horizontal="center" vertical="center"/>
    </xf>
    <xf numFmtId="4" fontId="29" fillId="16" borderId="12" xfId="13" applyNumberFormat="1" applyFont="1" applyFill="1" applyBorder="1" applyAlignment="1">
      <alignment horizontal="center" vertical="center"/>
    </xf>
    <xf numFmtId="4" fontId="29" fillId="16" borderId="21" xfId="13" applyNumberFormat="1" applyFont="1" applyFill="1" applyBorder="1" applyAlignment="1">
      <alignment horizontal="center" vertical="center"/>
    </xf>
    <xf numFmtId="0" fontId="30" fillId="16" borderId="64" xfId="12" applyFont="1" applyFill="1" applyBorder="1" applyAlignment="1">
      <alignment horizontal="center" wrapText="1"/>
    </xf>
    <xf numFmtId="0" fontId="30" fillId="16" borderId="63" xfId="12" applyFont="1" applyFill="1" applyBorder="1" applyAlignment="1">
      <alignment horizontal="center" wrapText="1"/>
    </xf>
    <xf numFmtId="0" fontId="30" fillId="16" borderId="30" xfId="12" applyFont="1" applyFill="1" applyBorder="1" applyAlignment="1">
      <alignment horizontal="center" wrapText="1"/>
    </xf>
    <xf numFmtId="0" fontId="35" fillId="16" borderId="11" xfId="12" applyFont="1" applyFill="1" applyBorder="1" applyAlignment="1">
      <alignment horizontal="center"/>
    </xf>
    <xf numFmtId="0" fontId="35" fillId="16" borderId="12" xfId="12" applyFont="1" applyFill="1" applyBorder="1" applyAlignment="1">
      <alignment horizontal="center"/>
    </xf>
    <xf numFmtId="0" fontId="35" fillId="16" borderId="21" xfId="12" applyFont="1" applyFill="1" applyBorder="1" applyAlignment="1">
      <alignment horizontal="center"/>
    </xf>
    <xf numFmtId="4" fontId="29" fillId="16" borderId="71" xfId="13" applyNumberFormat="1" applyFont="1" applyFill="1" applyBorder="1" applyAlignment="1">
      <alignment horizontal="center" vertical="center"/>
    </xf>
    <xf numFmtId="4" fontId="29" fillId="16" borderId="72" xfId="13" applyNumberFormat="1" applyFont="1" applyFill="1" applyBorder="1" applyAlignment="1">
      <alignment horizontal="center" vertical="center"/>
    </xf>
    <xf numFmtId="4" fontId="29" fillId="16" borderId="70" xfId="13" applyNumberFormat="1" applyFont="1" applyFill="1" applyBorder="1" applyAlignment="1">
      <alignment horizontal="center" vertical="center"/>
    </xf>
    <xf numFmtId="0" fontId="35" fillId="16" borderId="71" xfId="12" applyFont="1" applyFill="1" applyBorder="1" applyAlignment="1">
      <alignment horizontal="center"/>
    </xf>
    <xf numFmtId="0" fontId="35" fillId="16" borderId="72" xfId="12" applyFont="1" applyFill="1" applyBorder="1" applyAlignment="1">
      <alignment horizontal="center"/>
    </xf>
    <xf numFmtId="0" fontId="35" fillId="16" borderId="70" xfId="12" applyFont="1" applyFill="1" applyBorder="1" applyAlignment="1">
      <alignment horizontal="center"/>
    </xf>
    <xf numFmtId="0" fontId="28" fillId="9" borderId="33" xfId="0" applyFont="1" applyFill="1" applyBorder="1" applyAlignment="1">
      <alignment horizontal="center" vertical="center" wrapText="1"/>
    </xf>
    <xf numFmtId="0" fontId="28" fillId="9" borderId="23"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32" xfId="0" applyFont="1" applyFill="1" applyBorder="1" applyAlignment="1">
      <alignment horizontal="center" vertical="center" wrapText="1"/>
    </xf>
    <xf numFmtId="0" fontId="24" fillId="8" borderId="24" xfId="0" applyFont="1" applyFill="1" applyBorder="1" applyAlignment="1">
      <alignment horizontal="center" vertical="center"/>
    </xf>
    <xf numFmtId="0" fontId="26" fillId="9" borderId="41"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26" fillId="9" borderId="42" xfId="0" applyFont="1" applyFill="1" applyBorder="1" applyAlignment="1">
      <alignment horizontal="center" vertical="center" wrapText="1"/>
    </xf>
    <xf numFmtId="0" fontId="25" fillId="22" borderId="62" xfId="0" applyFont="1" applyFill="1" applyBorder="1" applyAlignment="1">
      <alignment horizontal="center" vertical="top" wrapText="1"/>
    </xf>
    <xf numFmtId="0" fontId="25" fillId="22" borderId="60" xfId="0" applyFont="1" applyFill="1" applyBorder="1" applyAlignment="1">
      <alignment horizontal="center" vertical="top" wrapText="1"/>
    </xf>
    <xf numFmtId="0" fontId="25" fillId="22" borderId="26" xfId="0" applyFont="1" applyFill="1" applyBorder="1" applyAlignment="1">
      <alignment horizontal="center" vertical="top" wrapText="1"/>
    </xf>
    <xf numFmtId="0" fontId="25" fillId="22" borderId="43" xfId="0" applyFont="1" applyFill="1" applyBorder="1" applyAlignment="1">
      <alignment horizontal="center" vertical="top" wrapText="1"/>
    </xf>
    <xf numFmtId="0" fontId="25" fillId="22" borderId="0" xfId="0" applyFont="1" applyFill="1" applyBorder="1" applyAlignment="1">
      <alignment horizontal="center" vertical="top" wrapText="1"/>
    </xf>
    <xf numFmtId="0" fontId="25" fillId="22" borderId="22" xfId="0" applyFont="1" applyFill="1" applyBorder="1" applyAlignment="1">
      <alignment horizontal="center" vertical="top" wrapText="1"/>
    </xf>
    <xf numFmtId="0" fontId="25" fillId="22" borderId="54" xfId="0" applyFont="1" applyFill="1" applyBorder="1" applyAlignment="1">
      <alignment horizontal="center" vertical="top" wrapText="1"/>
    </xf>
    <xf numFmtId="0" fontId="25" fillId="22" borderId="18" xfId="0" applyFont="1" applyFill="1" applyBorder="1" applyAlignment="1">
      <alignment horizontal="center" vertical="top" wrapText="1"/>
    </xf>
    <xf numFmtId="0" fontId="25" fillId="22" borderId="67" xfId="0" applyFont="1" applyFill="1" applyBorder="1" applyAlignment="1">
      <alignment horizontal="center" vertical="top" wrapText="1"/>
    </xf>
    <xf numFmtId="0" fontId="26" fillId="9" borderId="35" xfId="0" applyFont="1" applyFill="1" applyBorder="1" applyAlignment="1">
      <alignment horizontal="center" vertical="center" wrapText="1"/>
    </xf>
    <xf numFmtId="0" fontId="26" fillId="9" borderId="36" xfId="0" applyFont="1" applyFill="1" applyBorder="1" applyAlignment="1">
      <alignment horizontal="center" vertical="center" wrapText="1"/>
    </xf>
    <xf numFmtId="44" fontId="25" fillId="22" borderId="11" xfId="2" applyFont="1" applyFill="1" applyBorder="1" applyAlignment="1">
      <alignment horizontal="center" wrapText="1"/>
    </xf>
    <xf numFmtId="44" fontId="25" fillId="22" borderId="12" xfId="2" applyFont="1" applyFill="1" applyBorder="1" applyAlignment="1">
      <alignment horizontal="center" wrapText="1"/>
    </xf>
    <xf numFmtId="44" fontId="25" fillId="22" borderId="40" xfId="2" applyFont="1" applyFill="1" applyBorder="1" applyAlignment="1">
      <alignment horizontal="center" wrapText="1"/>
    </xf>
    <xf numFmtId="164" fontId="25" fillId="22" borderId="11" xfId="0" applyNumberFormat="1" applyFont="1" applyFill="1" applyBorder="1" applyAlignment="1">
      <alignment horizontal="center" wrapText="1"/>
    </xf>
    <xf numFmtId="164" fontId="25" fillId="22" borderId="12" xfId="0" applyNumberFormat="1" applyFont="1" applyFill="1" applyBorder="1" applyAlignment="1">
      <alignment horizontal="center" wrapText="1"/>
    </xf>
    <xf numFmtId="164" fontId="25" fillId="22" borderId="40" xfId="0" applyNumberFormat="1" applyFont="1" applyFill="1" applyBorder="1" applyAlignment="1">
      <alignment horizontal="center" wrapText="1"/>
    </xf>
    <xf numFmtId="0" fontId="25" fillId="22" borderId="11" xfId="0" applyFont="1" applyFill="1" applyBorder="1" applyAlignment="1">
      <alignment horizontal="center" wrapText="1"/>
    </xf>
    <xf numFmtId="0" fontId="25" fillId="22" borderId="12" xfId="0" applyFont="1" applyFill="1" applyBorder="1" applyAlignment="1">
      <alignment horizontal="center" wrapText="1"/>
    </xf>
    <xf numFmtId="0" fontId="25" fillId="22" borderId="40" xfId="0" applyFont="1" applyFill="1" applyBorder="1" applyAlignment="1">
      <alignment horizontal="center" wrapText="1"/>
    </xf>
    <xf numFmtId="44" fontId="25" fillId="22" borderId="39" xfId="2" applyFont="1" applyFill="1" applyBorder="1" applyAlignment="1">
      <alignment horizontal="center" wrapText="1"/>
    </xf>
    <xf numFmtId="44" fontId="25" fillId="22" borderId="17" xfId="2" applyFont="1" applyFill="1" applyBorder="1" applyAlignment="1">
      <alignment horizontal="center" wrapText="1"/>
    </xf>
    <xf numFmtId="44" fontId="25" fillId="22" borderId="44" xfId="2" applyFont="1" applyFill="1" applyBorder="1" applyAlignment="1">
      <alignment horizontal="center" wrapText="1"/>
    </xf>
    <xf numFmtId="0" fontId="28" fillId="9" borderId="31" xfId="0" applyFont="1" applyFill="1" applyBorder="1" applyAlignment="1">
      <alignment horizontal="center" vertical="center" wrapText="1"/>
    </xf>
    <xf numFmtId="0" fontId="0" fillId="8" borderId="0" xfId="0" applyFont="1" applyFill="1" applyAlignment="1">
      <alignment horizontal="center"/>
    </xf>
    <xf numFmtId="0" fontId="24" fillId="17" borderId="46" xfId="0" applyFont="1" applyFill="1" applyBorder="1" applyAlignment="1">
      <alignment horizontal="center" vertical="center"/>
    </xf>
    <xf numFmtId="0" fontId="24" fillId="17" borderId="58" xfId="0" applyFont="1" applyFill="1" applyBorder="1" applyAlignment="1">
      <alignment horizontal="center" vertical="center"/>
    </xf>
    <xf numFmtId="0" fontId="24" fillId="17" borderId="47" xfId="0" applyFont="1" applyFill="1" applyBorder="1" applyAlignment="1">
      <alignment horizontal="center" vertical="center"/>
    </xf>
    <xf numFmtId="0" fontId="24" fillId="15" borderId="10" xfId="0" applyFont="1" applyFill="1" applyBorder="1" applyAlignment="1">
      <alignment horizontal="center" vertical="center"/>
    </xf>
    <xf numFmtId="0" fontId="24" fillId="15" borderId="13" xfId="0" applyFont="1" applyFill="1" applyBorder="1" applyAlignment="1">
      <alignment horizontal="center" vertical="center"/>
    </xf>
    <xf numFmtId="0" fontId="24" fillId="15" borderId="14" xfId="0" applyFont="1" applyFill="1" applyBorder="1" applyAlignment="1">
      <alignment horizontal="center" vertical="center"/>
    </xf>
    <xf numFmtId="0" fontId="28" fillId="9" borderId="15"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28" fillId="9" borderId="40" xfId="0" applyFont="1" applyFill="1" applyBorder="1" applyAlignment="1">
      <alignment horizontal="center" vertical="center" wrapText="1"/>
    </xf>
    <xf numFmtId="0" fontId="24" fillId="8" borderId="7" xfId="0" applyFont="1" applyFill="1" applyBorder="1" applyAlignment="1">
      <alignment horizontal="center" vertical="center"/>
    </xf>
    <xf numFmtId="0" fontId="24" fillId="8" borderId="4" xfId="0" applyFont="1" applyFill="1" applyBorder="1" applyAlignment="1">
      <alignment horizontal="center" vertical="center"/>
    </xf>
    <xf numFmtId="0" fontId="17" fillId="8" borderId="18" xfId="0" applyFont="1" applyFill="1" applyBorder="1" applyAlignment="1">
      <alignment horizontal="left" vertical="top"/>
    </xf>
    <xf numFmtId="0" fontId="17" fillId="8" borderId="0" xfId="0" applyFont="1" applyFill="1" applyAlignment="1">
      <alignment horizontal="left" vertical="top" indent="6"/>
    </xf>
    <xf numFmtId="0" fontId="16" fillId="8" borderId="0" xfId="0" applyFont="1" applyFill="1" applyBorder="1" applyAlignment="1">
      <alignment horizontal="center"/>
    </xf>
    <xf numFmtId="0" fontId="25" fillId="22" borderId="15" xfId="0" applyFont="1" applyFill="1" applyBorder="1" applyAlignment="1">
      <alignment horizontal="right" wrapText="1"/>
    </xf>
    <xf numFmtId="0" fontId="25" fillId="22" borderId="21" xfId="0" applyFont="1" applyFill="1" applyBorder="1" applyAlignment="1">
      <alignment horizontal="right" wrapText="1"/>
    </xf>
    <xf numFmtId="0" fontId="18" fillId="8" borderId="18" xfId="0" applyFont="1" applyFill="1" applyBorder="1" applyAlignment="1">
      <alignment horizontal="left" vertical="top"/>
    </xf>
    <xf numFmtId="0" fontId="17" fillId="8" borderId="0" xfId="0" applyFont="1" applyFill="1" applyBorder="1" applyAlignment="1">
      <alignment horizontal="left" vertical="top"/>
    </xf>
    <xf numFmtId="0" fontId="17" fillId="8" borderId="2" xfId="0" applyFont="1" applyFill="1" applyBorder="1" applyAlignment="1">
      <alignment horizontal="center" vertical="top" wrapText="1"/>
    </xf>
    <xf numFmtId="0" fontId="28" fillId="16" borderId="29" xfId="9" applyFont="1" applyFill="1" applyBorder="1" applyAlignment="1">
      <alignment horizontal="center" vertical="center" wrapText="1"/>
    </xf>
    <xf numFmtId="0" fontId="28" fillId="16" borderId="6" xfId="9" applyFont="1" applyFill="1" applyBorder="1" applyAlignment="1">
      <alignment horizontal="center" vertical="center" wrapText="1"/>
    </xf>
    <xf numFmtId="0" fontId="25" fillId="16" borderId="31" xfId="9" applyFont="1" applyFill="1" applyBorder="1" applyAlignment="1">
      <alignment horizontal="center" vertical="center" wrapText="1"/>
    </xf>
    <xf numFmtId="0" fontId="25" fillId="16" borderId="5" xfId="9" applyFont="1" applyFill="1" applyBorder="1" applyAlignment="1">
      <alignment horizontal="center" vertical="center" wrapText="1"/>
    </xf>
    <xf numFmtId="0" fontId="0" fillId="16" borderId="31" xfId="0" applyFont="1" applyFill="1" applyBorder="1" applyAlignment="1">
      <alignment horizontal="center"/>
    </xf>
    <xf numFmtId="0" fontId="0" fillId="16" borderId="5" xfId="0" applyFont="1" applyFill="1" applyBorder="1" applyAlignment="1">
      <alignment horizontal="center"/>
    </xf>
    <xf numFmtId="0" fontId="25" fillId="22" borderId="16" xfId="0" applyFont="1" applyFill="1" applyBorder="1" applyAlignment="1">
      <alignment horizontal="right" wrapText="1"/>
    </xf>
    <xf numFmtId="0" fontId="25" fillId="22" borderId="37" xfId="0" applyFont="1" applyFill="1" applyBorder="1" applyAlignment="1">
      <alignment horizontal="right" wrapText="1"/>
    </xf>
    <xf numFmtId="0" fontId="26" fillId="9" borderId="10" xfId="0" applyFont="1" applyFill="1" applyBorder="1" applyAlignment="1">
      <alignment horizontal="center" vertical="center" wrapText="1"/>
    </xf>
    <xf numFmtId="164" fontId="25" fillId="22" borderId="15" xfId="0" applyNumberFormat="1" applyFont="1" applyFill="1" applyBorder="1" applyAlignment="1">
      <alignment horizontal="right" wrapText="1"/>
    </xf>
    <xf numFmtId="164" fontId="25" fillId="22" borderId="21" xfId="0" applyNumberFormat="1" applyFont="1" applyFill="1" applyBorder="1" applyAlignment="1">
      <alignment horizontal="right" wrapText="1"/>
    </xf>
    <xf numFmtId="0" fontId="17" fillId="8" borderId="18" xfId="0" applyFont="1" applyFill="1" applyBorder="1" applyAlignment="1">
      <alignment horizontal="right" vertical="top" wrapText="1"/>
    </xf>
    <xf numFmtId="0" fontId="0" fillId="16" borderId="27" xfId="0" applyFont="1" applyFill="1" applyBorder="1" applyAlignment="1">
      <alignment horizontal="center"/>
    </xf>
    <xf numFmtId="0" fontId="0" fillId="16" borderId="25" xfId="0" applyFont="1" applyFill="1" applyBorder="1" applyAlignment="1">
      <alignment horizontal="center"/>
    </xf>
    <xf numFmtId="0" fontId="25" fillId="17" borderId="31" xfId="0" applyFont="1" applyFill="1" applyBorder="1" applyAlignment="1">
      <alignment horizontal="center" vertical="center"/>
    </xf>
    <xf numFmtId="0" fontId="25" fillId="17" borderId="5" xfId="0" applyFont="1" applyFill="1" applyBorder="1" applyAlignment="1">
      <alignment horizontal="center" vertical="center"/>
    </xf>
    <xf numFmtId="0" fontId="25" fillId="17" borderId="32" xfId="0" applyFont="1" applyFill="1" applyBorder="1" applyAlignment="1">
      <alignment horizontal="center" vertical="center"/>
    </xf>
    <xf numFmtId="0" fontId="28" fillId="16" borderId="5" xfId="9" applyFont="1" applyFill="1" applyBorder="1" applyAlignment="1">
      <alignment horizontal="center"/>
    </xf>
    <xf numFmtId="0" fontId="28" fillId="16" borderId="32" xfId="9" applyFont="1" applyFill="1" applyBorder="1" applyAlignment="1">
      <alignment horizontal="center"/>
    </xf>
    <xf numFmtId="0" fontId="43" fillId="16" borderId="5" xfId="9" applyFont="1" applyFill="1" applyBorder="1" applyAlignment="1">
      <alignment horizontal="center" wrapText="1"/>
    </xf>
    <xf numFmtId="0" fontId="43" fillId="16" borderId="32" xfId="9" applyFont="1" applyFill="1" applyBorder="1" applyAlignment="1">
      <alignment horizontal="center" wrapText="1"/>
    </xf>
    <xf numFmtId="0" fontId="25" fillId="16" borderId="25" xfId="9" applyFont="1" applyFill="1" applyBorder="1" applyAlignment="1">
      <alignment horizontal="center"/>
    </xf>
    <xf numFmtId="0" fontId="25" fillId="16" borderId="28" xfId="9" applyFont="1" applyFill="1" applyBorder="1" applyAlignment="1">
      <alignment horizontal="center"/>
    </xf>
    <xf numFmtId="0" fontId="28" fillId="16" borderId="30" xfId="9" applyFont="1" applyFill="1" applyBorder="1" applyAlignment="1">
      <alignment horizontal="center" vertical="center" wrapText="1"/>
    </xf>
    <xf numFmtId="0" fontId="11" fillId="0" borderId="15" xfId="0" applyFont="1" applyBorder="1" applyAlignment="1">
      <alignment horizontal="left" wrapText="1"/>
    </xf>
    <xf numFmtId="0" fontId="11" fillId="0" borderId="21" xfId="0" applyFont="1" applyBorder="1" applyAlignment="1">
      <alignment horizontal="left" wrapText="1"/>
    </xf>
    <xf numFmtId="0" fontId="11" fillId="8" borderId="31" xfId="0" applyFont="1" applyFill="1" applyBorder="1" applyAlignment="1">
      <alignment horizontal="center" vertical="center"/>
    </xf>
    <xf numFmtId="0" fontId="11" fillId="8" borderId="5" xfId="0" applyFont="1" applyFill="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8" borderId="15" xfId="0" applyFont="1" applyFill="1" applyBorder="1" applyAlignment="1">
      <alignment horizontal="left" wrapText="1"/>
    </xf>
    <xf numFmtId="0" fontId="11" fillId="8" borderId="21" xfId="0" applyFont="1" applyFill="1" applyBorder="1" applyAlignment="1">
      <alignment horizontal="left" wrapText="1"/>
    </xf>
    <xf numFmtId="0" fontId="11" fillId="0" borderId="10" xfId="0" applyFont="1" applyBorder="1" applyAlignment="1">
      <alignment horizontal="center"/>
    </xf>
    <xf numFmtId="0" fontId="11" fillId="0" borderId="13" xfId="0" applyFont="1" applyBorder="1" applyAlignment="1">
      <alignment horizontal="center"/>
    </xf>
    <xf numFmtId="0" fontId="11" fillId="0" borderId="42" xfId="0" applyFont="1" applyBorder="1" applyAlignment="1">
      <alignment horizontal="center"/>
    </xf>
    <xf numFmtId="0" fontId="18" fillId="0" borderId="5" xfId="0" applyFont="1" applyBorder="1" applyAlignment="1">
      <alignment horizontal="center" wrapText="1"/>
    </xf>
    <xf numFmtId="164" fontId="11" fillId="8" borderId="15" xfId="0" applyNumberFormat="1" applyFont="1" applyFill="1" applyBorder="1" applyAlignment="1">
      <alignment horizontal="left" wrapText="1"/>
    </xf>
    <xf numFmtId="164" fontId="11" fillId="8" borderId="21" xfId="0" applyNumberFormat="1" applyFont="1" applyFill="1" applyBorder="1" applyAlignment="1">
      <alignment horizontal="left" wrapText="1"/>
    </xf>
    <xf numFmtId="0" fontId="11" fillId="8" borderId="33" xfId="0" applyFont="1" applyFill="1" applyBorder="1" applyAlignment="1">
      <alignment horizontal="center" vertical="center" wrapText="1"/>
    </xf>
    <xf numFmtId="0" fontId="11" fillId="8" borderId="88"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89" xfId="0" applyFont="1" applyFill="1" applyBorder="1" applyAlignment="1">
      <alignment horizontal="center" vertical="center" wrapText="1"/>
    </xf>
    <xf numFmtId="9" fontId="11" fillId="8" borderId="23" xfId="0" applyNumberFormat="1" applyFont="1" applyFill="1" applyBorder="1" applyAlignment="1">
      <alignment horizontal="center" vertical="center" wrapText="1"/>
    </xf>
    <xf numFmtId="9" fontId="11" fillId="8" borderId="89" xfId="0" applyNumberFormat="1" applyFont="1" applyFill="1" applyBorder="1" applyAlignment="1">
      <alignment horizontal="center" vertical="center" wrapText="1"/>
    </xf>
    <xf numFmtId="0" fontId="11" fillId="8" borderId="87" xfId="0" applyFont="1" applyFill="1" applyBorder="1" applyAlignment="1">
      <alignment horizontal="center" vertical="center" wrapText="1"/>
    </xf>
    <xf numFmtId="0" fontId="11" fillId="8" borderId="90" xfId="0" applyFont="1" applyFill="1" applyBorder="1" applyAlignment="1">
      <alignment horizontal="center" vertical="center" wrapText="1"/>
    </xf>
    <xf numFmtId="9" fontId="13" fillId="8" borderId="23" xfId="0" applyNumberFormat="1" applyFont="1" applyFill="1" applyBorder="1" applyAlignment="1">
      <alignment horizontal="center" vertical="center" wrapText="1"/>
    </xf>
    <xf numFmtId="9" fontId="13" fillId="8" borderId="89" xfId="0" applyNumberFormat="1"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8" borderId="21" xfId="0" applyFont="1" applyFill="1" applyBorder="1" applyAlignment="1">
      <alignment horizontal="center" vertical="center" wrapText="1"/>
    </xf>
    <xf numFmtId="0" fontId="19" fillId="16" borderId="23" xfId="0" applyFont="1" applyFill="1" applyBorder="1" applyAlignment="1">
      <alignment horizontal="center" vertical="center" wrapText="1"/>
    </xf>
    <xf numFmtId="0" fontId="19" fillId="16" borderId="6" xfId="0" applyFont="1" applyFill="1" applyBorder="1" applyAlignment="1">
      <alignment horizontal="center" vertical="center" wrapText="1"/>
    </xf>
    <xf numFmtId="9" fontId="19" fillId="16" borderId="23" xfId="0" applyNumberFormat="1" applyFont="1" applyFill="1" applyBorder="1" applyAlignment="1">
      <alignment horizontal="center" vertical="center" wrapText="1"/>
    </xf>
    <xf numFmtId="9" fontId="19" fillId="16" borderId="6" xfId="0" applyNumberFormat="1" applyFont="1" applyFill="1" applyBorder="1" applyAlignment="1">
      <alignment horizontal="center" vertical="center" wrapText="1"/>
    </xf>
    <xf numFmtId="44" fontId="19" fillId="16" borderId="23" xfId="2" applyFont="1" applyFill="1" applyBorder="1" applyAlignment="1">
      <alignment horizontal="center" vertical="center" wrapText="1"/>
    </xf>
    <xf numFmtId="44" fontId="19" fillId="16" borderId="6" xfId="2" applyFont="1" applyFill="1" applyBorder="1" applyAlignment="1">
      <alignment horizontal="center" vertical="center" wrapText="1"/>
    </xf>
    <xf numFmtId="0" fontId="24" fillId="10" borderId="0" xfId="0" applyFont="1" applyFill="1" applyBorder="1" applyAlignment="1">
      <alignment horizontal="center" vertical="center"/>
    </xf>
    <xf numFmtId="0" fontId="24" fillId="10" borderId="22" xfId="0" applyFont="1" applyFill="1" applyBorder="1" applyAlignment="1">
      <alignment horizontal="center" vertical="center"/>
    </xf>
    <xf numFmtId="0" fontId="41" fillId="17" borderId="0" xfId="0" applyFont="1" applyFill="1" applyBorder="1" applyAlignment="1">
      <alignment horizontal="center" vertical="center" wrapText="1"/>
    </xf>
    <xf numFmtId="0" fontId="41" fillId="17" borderId="22" xfId="0" applyFont="1" applyFill="1" applyBorder="1" applyAlignment="1">
      <alignment horizontal="center" vertical="center" wrapText="1"/>
    </xf>
    <xf numFmtId="0" fontId="11" fillId="8" borderId="85" xfId="0" applyFont="1" applyFill="1" applyBorder="1" applyAlignment="1">
      <alignment horizontal="center" vertical="center" wrapText="1"/>
    </xf>
    <xf numFmtId="0" fontId="11" fillId="8" borderId="84" xfId="0" applyFont="1" applyFill="1" applyBorder="1" applyAlignment="1">
      <alignment horizontal="center" vertical="center" wrapText="1"/>
    </xf>
    <xf numFmtId="0" fontId="39" fillId="16" borderId="5" xfId="0" applyFont="1" applyFill="1" applyBorder="1" applyAlignment="1">
      <alignment horizontal="center" wrapText="1"/>
    </xf>
    <xf numFmtId="0" fontId="19" fillId="16" borderId="5" xfId="0" applyFont="1" applyFill="1" applyBorder="1" applyAlignment="1">
      <alignment horizontal="center" vertical="center" wrapText="1"/>
    </xf>
    <xf numFmtId="0" fontId="30" fillId="8" borderId="18" xfId="0" applyFont="1" applyFill="1" applyBorder="1" applyAlignment="1">
      <alignment horizontal="center" wrapText="1"/>
    </xf>
    <xf numFmtId="0" fontId="11" fillId="19" borderId="48" xfId="0" applyFont="1" applyFill="1" applyBorder="1" applyAlignment="1">
      <alignment horizontal="center" vertical="center" wrapText="1"/>
    </xf>
    <xf numFmtId="0" fontId="11" fillId="19" borderId="49" xfId="0" applyFont="1" applyFill="1" applyBorder="1" applyAlignment="1">
      <alignment horizontal="center" vertical="center" wrapText="1"/>
    </xf>
    <xf numFmtId="164" fontId="21" fillId="15" borderId="31" xfId="0" applyNumberFormat="1" applyFont="1" applyFill="1" applyBorder="1" applyAlignment="1">
      <alignment horizontal="center" vertical="center" wrapText="1"/>
    </xf>
    <xf numFmtId="164" fontId="21" fillId="15" borderId="5" xfId="0" applyNumberFormat="1" applyFont="1" applyFill="1" applyBorder="1" applyAlignment="1">
      <alignment horizontal="center" vertical="center" wrapText="1"/>
    </xf>
    <xf numFmtId="164" fontId="21" fillId="15" borderId="32" xfId="0" applyNumberFormat="1" applyFont="1" applyFill="1" applyBorder="1" applyAlignment="1">
      <alignment horizontal="center" vertical="center" wrapText="1"/>
    </xf>
    <xf numFmtId="0" fontId="21" fillId="15" borderId="31" xfId="0" applyFont="1" applyFill="1" applyBorder="1" applyAlignment="1">
      <alignment horizontal="center" vertical="center" wrapText="1"/>
    </xf>
    <xf numFmtId="0" fontId="21" fillId="15" borderId="5" xfId="0" applyFont="1" applyFill="1" applyBorder="1" applyAlignment="1">
      <alignment horizontal="center" vertical="center" wrapText="1"/>
    </xf>
    <xf numFmtId="0" fontId="21" fillId="15" borderId="32" xfId="0" applyFont="1" applyFill="1" applyBorder="1" applyAlignment="1">
      <alignment horizontal="center" vertical="center" wrapText="1"/>
    </xf>
    <xf numFmtId="0" fontId="11" fillId="14" borderId="8" xfId="0" applyFont="1" applyFill="1" applyBorder="1" applyAlignment="1">
      <alignment horizontal="center" vertical="center" wrapText="1"/>
    </xf>
    <xf numFmtId="0" fontId="11" fillId="14" borderId="18" xfId="0" applyFont="1" applyFill="1" applyBorder="1" applyAlignment="1">
      <alignment horizontal="center" vertical="center" wrapText="1"/>
    </xf>
    <xf numFmtId="0" fontId="11" fillId="14" borderId="1" xfId="0" applyFont="1" applyFill="1" applyBorder="1" applyAlignment="1">
      <alignment horizontal="center" vertical="center" wrapText="1"/>
    </xf>
    <xf numFmtId="164" fontId="11" fillId="14" borderId="3" xfId="0" applyNumberFormat="1" applyFont="1" applyFill="1" applyBorder="1" applyAlignment="1">
      <alignment horizontal="center" vertical="center" wrapText="1"/>
    </xf>
    <xf numFmtId="164" fontId="11" fillId="14" borderId="0" xfId="0" applyNumberFormat="1" applyFont="1" applyFill="1" applyBorder="1" applyAlignment="1">
      <alignment horizontal="center" vertical="center" wrapText="1"/>
    </xf>
    <xf numFmtId="164" fontId="11" fillId="14" borderId="2" xfId="0" applyNumberFormat="1"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1" fillId="15" borderId="15" xfId="0" applyFont="1" applyFill="1" applyBorder="1" applyAlignment="1">
      <alignment horizontal="center" vertical="center" wrapText="1"/>
    </xf>
    <xf numFmtId="0" fontId="21" fillId="15" borderId="12" xfId="0" applyFont="1" applyFill="1" applyBorder="1" applyAlignment="1">
      <alignment horizontal="center" vertical="center" wrapText="1"/>
    </xf>
    <xf numFmtId="0" fontId="21" fillId="15" borderId="40" xfId="0" applyFont="1" applyFill="1" applyBorder="1" applyAlignment="1">
      <alignment horizontal="center" vertical="center" wrapText="1"/>
    </xf>
    <xf numFmtId="0" fontId="11" fillId="14" borderId="16"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11" fillId="14" borderId="44" xfId="0" applyFont="1" applyFill="1" applyBorder="1" applyAlignment="1">
      <alignment horizontal="center" vertical="center" wrapText="1"/>
    </xf>
    <xf numFmtId="164" fontId="20" fillId="2" borderId="10" xfId="0" applyNumberFormat="1" applyFont="1" applyFill="1" applyBorder="1" applyAlignment="1">
      <alignment horizontal="center" vertical="center" wrapText="1"/>
    </xf>
    <xf numFmtId="164" fontId="20" fillId="2" borderId="13"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cellXfs>
  <cellStyles count="16">
    <cellStyle name="Comma" xfId="1" builtinId="3"/>
    <cellStyle name="Comma 2" xfId="7" xr:uid="{00000000-0005-0000-0000-000001000000}"/>
    <cellStyle name="Currency" xfId="2" builtinId="4"/>
    <cellStyle name="Currency 2" xfId="6" xr:uid="{00000000-0005-0000-0000-000003000000}"/>
    <cellStyle name="Currency 2 2" xfId="11" xr:uid="{A104023F-2466-4569-A2C4-16AEEF7550CC}"/>
    <cellStyle name="Currency 2 3" xfId="13" xr:uid="{FF41AD18-A766-4332-ACEC-A8773F311E9A}"/>
    <cellStyle name="Currency 3" xfId="10" xr:uid="{A029661D-930D-47E2-88FE-3ED1808D19D6}"/>
    <cellStyle name="Normal" xfId="0" builtinId="0"/>
    <cellStyle name="Normal 2" xfId="4" xr:uid="{00000000-0005-0000-0000-000006000000}"/>
    <cellStyle name="Normal 2 2" xfId="9" xr:uid="{8BEAD043-729E-42CF-8E7B-F701C32915FF}"/>
    <cellStyle name="Normal 2 3" xfId="12" xr:uid="{52A15186-C456-4F0C-9A4A-F71DD59C635D}"/>
    <cellStyle name="Normal 2 4" xfId="15" xr:uid="{3A46632C-5695-4DDF-9107-B3ADB4A8488D}"/>
    <cellStyle name="Normal 3" xfId="8" xr:uid="{00000000-0005-0000-0000-000007000000}"/>
    <cellStyle name="Percent" xfId="3" builtinId="5"/>
    <cellStyle name="Percent 2" xfId="5" xr:uid="{00000000-0005-0000-0000-000009000000}"/>
    <cellStyle name="Percent 2 2" xfId="14" xr:uid="{EAA9855F-C2FD-4416-B5E2-47AAD3F5314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9FAD2"/>
      <color rgb="FFF2F4D6"/>
      <color rgb="FFF5F9D3"/>
      <color rgb="FF00FFFF"/>
      <color rgb="FF33CCFF"/>
      <color rgb="FFEDF3F3"/>
      <color rgb="FFE4F0EA"/>
      <color rgb="FFE2EEE8"/>
      <color rgb="FFEBF9F2"/>
      <color rgb="FFEDF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499010</xdr:colOff>
      <xdr:row>2</xdr:row>
      <xdr:rowOff>81049</xdr:rowOff>
    </xdr:from>
    <xdr:ext cx="1718935" cy="965247"/>
    <xdr:pic>
      <xdr:nvPicPr>
        <xdr:cNvPr id="2" name="Picture 1" descr="EPA Seal">
          <a:extLst>
            <a:ext uri="{FF2B5EF4-FFF2-40B4-BE49-F238E27FC236}">
              <a16:creationId xmlns:a16="http://schemas.microsoft.com/office/drawing/2014/main" id="{B6506A0C-F880-4BC5-99E2-9F01297827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2724" y="530085"/>
          <a:ext cx="1718935" cy="96524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E3F55-AA75-4493-BD87-EDA1D4E4DF8F}">
  <dimension ref="A1:P62"/>
  <sheetViews>
    <sheetView showGridLines="0" tabSelected="1" zoomScale="70" zoomScaleNormal="70" workbookViewId="0">
      <selection activeCell="B14" sqref="B14:O14"/>
    </sheetView>
  </sheetViews>
  <sheetFormatPr defaultRowHeight="15" x14ac:dyDescent="0.25"/>
  <cols>
    <col min="1" max="1" width="38.140625" style="24" customWidth="1"/>
    <col min="2" max="2" width="10.5703125" customWidth="1"/>
    <col min="3" max="3" width="12.42578125" customWidth="1"/>
    <col min="4" max="4" width="11" customWidth="1"/>
    <col min="5" max="5" width="11.85546875" customWidth="1"/>
    <col min="6" max="6" width="10.5703125" customWidth="1"/>
    <col min="7" max="7" width="12.7109375" customWidth="1"/>
    <col min="8" max="8" width="12.85546875" customWidth="1"/>
    <col min="9" max="9" width="10.42578125" customWidth="1"/>
    <col min="10" max="10" width="11" customWidth="1"/>
    <col min="11" max="11" width="10.7109375" customWidth="1"/>
    <col min="12" max="13" width="10.5703125" customWidth="1"/>
    <col min="14" max="14" width="11.5703125" customWidth="1"/>
    <col min="15" max="15" width="12.140625" customWidth="1"/>
  </cols>
  <sheetData>
    <row r="1" spans="1:15" s="24" customFormat="1" ht="20.25" customHeight="1" thickBot="1" x14ac:dyDescent="0.3"/>
    <row r="2" spans="1:15" x14ac:dyDescent="0.25">
      <c r="B2" s="746"/>
      <c r="C2" s="747"/>
      <c r="D2" s="747"/>
      <c r="E2" s="747"/>
      <c r="F2" s="747"/>
      <c r="G2" s="747"/>
      <c r="H2" s="747"/>
      <c r="I2" s="747"/>
      <c r="J2" s="747"/>
      <c r="K2" s="747"/>
      <c r="L2" s="747"/>
      <c r="M2" s="747"/>
      <c r="N2" s="747"/>
      <c r="O2" s="748"/>
    </row>
    <row r="3" spans="1:15" x14ac:dyDescent="0.25">
      <c r="B3" s="18"/>
      <c r="C3" s="370"/>
      <c r="D3" s="370"/>
      <c r="E3" s="370"/>
      <c r="F3" s="370"/>
      <c r="G3" s="370"/>
      <c r="H3" s="370"/>
      <c r="I3" s="370"/>
      <c r="J3" s="370"/>
      <c r="K3" s="370"/>
      <c r="L3" s="370"/>
      <c r="M3" s="370"/>
      <c r="N3" s="755" t="s">
        <v>0</v>
      </c>
      <c r="O3" s="756"/>
    </row>
    <row r="4" spans="1:15" x14ac:dyDescent="0.25">
      <c r="B4" s="18"/>
      <c r="C4" s="370"/>
      <c r="D4" s="370"/>
      <c r="E4" s="370"/>
      <c r="F4" s="370"/>
      <c r="G4" s="370"/>
      <c r="H4" s="370"/>
      <c r="I4" s="370"/>
      <c r="J4" s="370"/>
      <c r="K4" s="370"/>
      <c r="L4" s="370"/>
      <c r="M4" s="370"/>
      <c r="N4" s="370"/>
      <c r="O4" s="19"/>
    </row>
    <row r="5" spans="1:15" x14ac:dyDescent="0.25">
      <c r="B5" s="18"/>
      <c r="C5" s="370"/>
      <c r="D5" s="370"/>
      <c r="E5" s="370"/>
      <c r="F5" s="370"/>
      <c r="G5" s="370"/>
      <c r="H5" s="370"/>
      <c r="I5" s="370"/>
      <c r="J5" s="370"/>
      <c r="K5" s="370"/>
      <c r="L5" s="370"/>
      <c r="M5" s="370"/>
      <c r="N5" s="370"/>
      <c r="O5" s="19"/>
    </row>
    <row r="6" spans="1:15" x14ac:dyDescent="0.25">
      <c r="B6" s="18"/>
      <c r="C6" s="370"/>
      <c r="D6" s="370"/>
      <c r="E6" s="370"/>
      <c r="F6" s="370"/>
      <c r="G6" s="370"/>
      <c r="H6" s="370"/>
      <c r="I6" s="370"/>
      <c r="J6" s="370"/>
      <c r="K6" s="370"/>
      <c r="L6" s="370"/>
      <c r="M6" s="370"/>
      <c r="N6" s="370"/>
      <c r="O6" s="19"/>
    </row>
    <row r="7" spans="1:15" ht="45.75" customHeight="1" x14ac:dyDescent="0.25">
      <c r="B7" s="18"/>
      <c r="C7" s="370"/>
      <c r="D7" s="370"/>
      <c r="E7" s="370"/>
      <c r="F7" s="370"/>
      <c r="G7" s="370"/>
      <c r="H7" s="370"/>
      <c r="I7" s="370"/>
      <c r="J7" s="370"/>
      <c r="K7" s="370"/>
      <c r="L7" s="370"/>
      <c r="M7" s="370"/>
      <c r="N7" s="370"/>
      <c r="O7" s="19"/>
    </row>
    <row r="8" spans="1:15" ht="31.5" customHeight="1" x14ac:dyDescent="0.25">
      <c r="B8" s="749" t="s">
        <v>1</v>
      </c>
      <c r="C8" s="750"/>
      <c r="D8" s="750"/>
      <c r="E8" s="750"/>
      <c r="F8" s="750"/>
      <c r="G8" s="750"/>
      <c r="H8" s="750"/>
      <c r="I8" s="750"/>
      <c r="J8" s="750"/>
      <c r="K8" s="750"/>
      <c r="L8" s="750"/>
      <c r="M8" s="750"/>
      <c r="N8" s="750"/>
      <c r="O8" s="751"/>
    </row>
    <row r="9" spans="1:15" ht="30.75" customHeight="1" x14ac:dyDescent="0.25">
      <c r="B9" s="749" t="s">
        <v>2</v>
      </c>
      <c r="C9" s="750"/>
      <c r="D9" s="750"/>
      <c r="E9" s="750"/>
      <c r="F9" s="750"/>
      <c r="G9" s="750"/>
      <c r="H9" s="750"/>
      <c r="I9" s="750"/>
      <c r="J9" s="750"/>
      <c r="K9" s="750"/>
      <c r="L9" s="750"/>
      <c r="M9" s="750"/>
      <c r="N9" s="750"/>
      <c r="O9" s="751"/>
    </row>
    <row r="10" spans="1:15" ht="91.5" customHeight="1" x14ac:dyDescent="0.25">
      <c r="B10" s="752" t="s">
        <v>3</v>
      </c>
      <c r="C10" s="753"/>
      <c r="D10" s="753"/>
      <c r="E10" s="753"/>
      <c r="F10" s="753"/>
      <c r="G10" s="753"/>
      <c r="H10" s="753"/>
      <c r="I10" s="753"/>
      <c r="J10" s="753"/>
      <c r="K10" s="753"/>
      <c r="L10" s="753"/>
      <c r="M10" s="753"/>
      <c r="N10" s="753"/>
      <c r="O10" s="754"/>
    </row>
    <row r="11" spans="1:15" ht="40.5" customHeight="1" x14ac:dyDescent="0.25">
      <c r="B11" s="740"/>
      <c r="C11" s="741"/>
      <c r="D11" s="741"/>
      <c r="E11" s="741"/>
      <c r="F11" s="741"/>
      <c r="G11" s="741"/>
      <c r="H11" s="741"/>
      <c r="I11" s="741"/>
      <c r="J11" s="741"/>
      <c r="K11" s="741"/>
      <c r="L11" s="741"/>
      <c r="M11" s="741"/>
      <c r="N11" s="741"/>
      <c r="O11" s="742"/>
    </row>
    <row r="12" spans="1:15" ht="32.25" customHeight="1" x14ac:dyDescent="0.25">
      <c r="B12" s="743" t="s">
        <v>4</v>
      </c>
      <c r="C12" s="744"/>
      <c r="D12" s="744"/>
      <c r="E12" s="744"/>
      <c r="F12" s="744"/>
      <c r="G12" s="744"/>
      <c r="H12" s="744"/>
      <c r="I12" s="744"/>
      <c r="J12" s="744"/>
      <c r="K12" s="744"/>
      <c r="L12" s="744"/>
      <c r="M12" s="744"/>
      <c r="N12" s="744"/>
      <c r="O12" s="745"/>
    </row>
    <row r="13" spans="1:15" ht="106.5" customHeight="1" x14ac:dyDescent="0.25">
      <c r="B13" s="729" t="s">
        <v>318</v>
      </c>
      <c r="C13" s="730"/>
      <c r="D13" s="730"/>
      <c r="E13" s="730"/>
      <c r="F13" s="730"/>
      <c r="G13" s="730"/>
      <c r="H13" s="730"/>
      <c r="I13" s="730"/>
      <c r="J13" s="730"/>
      <c r="K13" s="730"/>
      <c r="L13" s="730"/>
      <c r="M13" s="730"/>
      <c r="N13" s="730"/>
      <c r="O13" s="731"/>
    </row>
    <row r="14" spans="1:15" s="367" customFormat="1" ht="68.25" customHeight="1" x14ac:dyDescent="0.25">
      <c r="A14" s="366"/>
      <c r="B14" s="729" t="s">
        <v>319</v>
      </c>
      <c r="C14" s="730"/>
      <c r="D14" s="730"/>
      <c r="E14" s="730"/>
      <c r="F14" s="730"/>
      <c r="G14" s="730"/>
      <c r="H14" s="730"/>
      <c r="I14" s="730"/>
      <c r="J14" s="730"/>
      <c r="K14" s="730"/>
      <c r="L14" s="730"/>
      <c r="M14" s="730"/>
      <c r="N14" s="730"/>
      <c r="O14" s="731"/>
    </row>
    <row r="15" spans="1:15" ht="75.75" customHeight="1" x14ac:dyDescent="0.25">
      <c r="B15" s="729" t="s">
        <v>5</v>
      </c>
      <c r="C15" s="730"/>
      <c r="D15" s="730"/>
      <c r="E15" s="730"/>
      <c r="F15" s="730"/>
      <c r="G15" s="730"/>
      <c r="H15" s="730"/>
      <c r="I15" s="730"/>
      <c r="J15" s="730"/>
      <c r="K15" s="730"/>
      <c r="L15" s="730"/>
      <c r="M15" s="730"/>
      <c r="N15" s="730"/>
      <c r="O15" s="731"/>
    </row>
    <row r="16" spans="1:15" ht="67.5" customHeight="1" x14ac:dyDescent="0.25">
      <c r="B16" s="729" t="s">
        <v>315</v>
      </c>
      <c r="C16" s="730"/>
      <c r="D16" s="730"/>
      <c r="E16" s="730"/>
      <c r="F16" s="730"/>
      <c r="G16" s="730"/>
      <c r="H16" s="730"/>
      <c r="I16" s="730"/>
      <c r="J16" s="730"/>
      <c r="K16" s="730"/>
      <c r="L16" s="730"/>
      <c r="M16" s="730"/>
      <c r="N16" s="730"/>
      <c r="O16" s="731"/>
    </row>
    <row r="17" spans="2:15" ht="97.5" customHeight="1" x14ac:dyDescent="0.25">
      <c r="B17" s="729" t="s">
        <v>6</v>
      </c>
      <c r="C17" s="730"/>
      <c r="D17" s="730"/>
      <c r="E17" s="730"/>
      <c r="F17" s="730"/>
      <c r="G17" s="730"/>
      <c r="H17" s="730"/>
      <c r="I17" s="730"/>
      <c r="J17" s="730"/>
      <c r="K17" s="730"/>
      <c r="L17" s="730"/>
      <c r="M17" s="730"/>
      <c r="N17" s="730"/>
      <c r="O17" s="731"/>
    </row>
    <row r="18" spans="2:15" ht="87.75" customHeight="1" x14ac:dyDescent="0.25">
      <c r="B18" s="729" t="s">
        <v>316</v>
      </c>
      <c r="C18" s="730"/>
      <c r="D18" s="730"/>
      <c r="E18" s="730"/>
      <c r="F18" s="730"/>
      <c r="G18" s="730"/>
      <c r="H18" s="730"/>
      <c r="I18" s="730"/>
      <c r="J18" s="730"/>
      <c r="K18" s="730"/>
      <c r="L18" s="730"/>
      <c r="M18" s="730"/>
      <c r="N18" s="730"/>
      <c r="O18" s="731"/>
    </row>
    <row r="19" spans="2:15" ht="89.25" customHeight="1" x14ac:dyDescent="0.25">
      <c r="B19" s="729" t="s">
        <v>317</v>
      </c>
      <c r="C19" s="730"/>
      <c r="D19" s="730"/>
      <c r="E19" s="730"/>
      <c r="F19" s="730"/>
      <c r="G19" s="730"/>
      <c r="H19" s="730"/>
      <c r="I19" s="730"/>
      <c r="J19" s="730"/>
      <c r="K19" s="730"/>
      <c r="L19" s="730"/>
      <c r="M19" s="730"/>
      <c r="N19" s="730"/>
      <c r="O19" s="731"/>
    </row>
    <row r="20" spans="2:15" ht="63" customHeight="1" x14ac:dyDescent="0.25">
      <c r="B20" s="729" t="s">
        <v>7</v>
      </c>
      <c r="C20" s="734"/>
      <c r="D20" s="734"/>
      <c r="E20" s="734"/>
      <c r="F20" s="734"/>
      <c r="G20" s="734"/>
      <c r="H20" s="734"/>
      <c r="I20" s="734"/>
      <c r="J20" s="734"/>
      <c r="K20" s="734"/>
      <c r="L20" s="734"/>
      <c r="M20" s="734"/>
      <c r="N20" s="734"/>
      <c r="O20" s="731"/>
    </row>
    <row r="21" spans="2:15" ht="67.5" customHeight="1" x14ac:dyDescent="0.25">
      <c r="B21" s="729" t="s">
        <v>8</v>
      </c>
      <c r="C21" s="730"/>
      <c r="D21" s="730"/>
      <c r="E21" s="730"/>
      <c r="F21" s="730"/>
      <c r="G21" s="730"/>
      <c r="H21" s="730"/>
      <c r="I21" s="730"/>
      <c r="J21" s="730"/>
      <c r="K21" s="730"/>
      <c r="L21" s="730"/>
      <c r="M21" s="730"/>
      <c r="N21" s="730"/>
      <c r="O21" s="731"/>
    </row>
    <row r="22" spans="2:15" ht="87" customHeight="1" x14ac:dyDescent="0.25">
      <c r="B22" s="729" t="s">
        <v>9</v>
      </c>
      <c r="C22" s="730"/>
      <c r="D22" s="730"/>
      <c r="E22" s="730"/>
      <c r="F22" s="730"/>
      <c r="G22" s="730"/>
      <c r="H22" s="730"/>
      <c r="I22" s="730"/>
      <c r="J22" s="730"/>
      <c r="K22" s="730"/>
      <c r="L22" s="730"/>
      <c r="M22" s="730"/>
      <c r="N22" s="730"/>
      <c r="O22" s="731"/>
    </row>
    <row r="23" spans="2:15" ht="89.25" customHeight="1" thickBot="1" x14ac:dyDescent="0.3">
      <c r="B23" s="729" t="s">
        <v>10</v>
      </c>
      <c r="C23" s="730"/>
      <c r="D23" s="730"/>
      <c r="E23" s="730"/>
      <c r="F23" s="730"/>
      <c r="G23" s="730"/>
      <c r="H23" s="730"/>
      <c r="I23" s="730"/>
      <c r="J23" s="730"/>
      <c r="K23" s="730"/>
      <c r="L23" s="730"/>
      <c r="M23" s="730"/>
      <c r="N23" s="730"/>
      <c r="O23" s="731"/>
    </row>
    <row r="24" spans="2:15" x14ac:dyDescent="0.25">
      <c r="B24" s="735"/>
      <c r="C24" s="736"/>
      <c r="D24" s="736"/>
      <c r="E24" s="736"/>
      <c r="F24" s="736"/>
      <c r="G24" s="736"/>
      <c r="H24" s="736"/>
      <c r="I24" s="736"/>
      <c r="J24" s="736"/>
      <c r="K24" s="736"/>
      <c r="L24" s="736"/>
      <c r="M24" s="736"/>
      <c r="N24" s="736"/>
      <c r="O24" s="737"/>
    </row>
    <row r="25" spans="2:15" x14ac:dyDescent="0.25">
      <c r="B25" s="724"/>
      <c r="C25" s="368"/>
      <c r="D25" s="368"/>
      <c r="E25" s="368"/>
      <c r="F25" s="368"/>
      <c r="G25" s="368"/>
      <c r="H25" s="368"/>
      <c r="I25" s="368"/>
      <c r="J25" s="368"/>
      <c r="K25" s="368"/>
      <c r="L25" s="368"/>
      <c r="M25" s="368"/>
      <c r="N25" s="368"/>
      <c r="O25" s="725"/>
    </row>
    <row r="26" spans="2:15" ht="18.75" x14ac:dyDescent="0.3">
      <c r="B26" s="738" t="s">
        <v>11</v>
      </c>
      <c r="C26" s="739"/>
      <c r="D26" s="739"/>
      <c r="E26" s="739"/>
      <c r="F26" s="369"/>
      <c r="G26" s="369"/>
      <c r="H26" s="760" t="s">
        <v>12</v>
      </c>
      <c r="I26" s="760"/>
      <c r="J26" s="760"/>
      <c r="K26" s="760"/>
      <c r="L26" s="760"/>
      <c r="M26" s="760"/>
      <c r="N26" s="760"/>
      <c r="O26" s="761"/>
    </row>
    <row r="27" spans="2:15" ht="18.75" x14ac:dyDescent="0.3">
      <c r="B27" s="726"/>
      <c r="C27" s="674"/>
      <c r="D27" s="674"/>
      <c r="E27" s="674"/>
      <c r="F27" s="674"/>
      <c r="G27" s="674"/>
      <c r="H27" s="369"/>
      <c r="I27" s="369"/>
      <c r="J27" s="369"/>
      <c r="K27" s="368"/>
      <c r="L27" s="369"/>
      <c r="M27" s="368"/>
      <c r="N27" s="368"/>
      <c r="O27" s="725"/>
    </row>
    <row r="28" spans="2:15" ht="18.75" x14ac:dyDescent="0.3">
      <c r="B28" s="732" t="s">
        <v>13</v>
      </c>
      <c r="C28" s="733"/>
      <c r="D28" s="733"/>
      <c r="E28" s="733"/>
      <c r="F28" s="733"/>
      <c r="G28" s="733"/>
      <c r="H28" s="733" t="s">
        <v>14</v>
      </c>
      <c r="I28" s="733"/>
      <c r="J28" s="733"/>
      <c r="K28" s="733"/>
      <c r="L28" s="733"/>
      <c r="M28" s="733"/>
      <c r="N28" s="733"/>
      <c r="O28" s="759"/>
    </row>
    <row r="29" spans="2:15" ht="18.75" x14ac:dyDescent="0.3">
      <c r="B29" s="757" t="s">
        <v>15</v>
      </c>
      <c r="C29" s="758"/>
      <c r="D29" s="758"/>
      <c r="E29" s="758"/>
      <c r="F29" s="758"/>
      <c r="G29" s="758"/>
      <c r="H29" s="733" t="s">
        <v>16</v>
      </c>
      <c r="I29" s="733"/>
      <c r="J29" s="733"/>
      <c r="K29" s="733"/>
      <c r="L29" s="733"/>
      <c r="M29" s="733"/>
      <c r="N29" s="733"/>
      <c r="O29" s="759"/>
    </row>
    <row r="30" spans="2:15" ht="18.75" x14ac:dyDescent="0.3">
      <c r="B30" s="757" t="s">
        <v>17</v>
      </c>
      <c r="C30" s="758"/>
      <c r="D30" s="758"/>
      <c r="E30" s="758"/>
      <c r="F30" s="758"/>
      <c r="G30" s="758"/>
      <c r="H30" s="733" t="s">
        <v>18</v>
      </c>
      <c r="I30" s="733"/>
      <c r="J30" s="733"/>
      <c r="K30" s="733"/>
      <c r="L30" s="733"/>
      <c r="M30" s="733"/>
      <c r="N30" s="733"/>
      <c r="O30" s="759"/>
    </row>
    <row r="31" spans="2:15" ht="18.75" x14ac:dyDescent="0.3">
      <c r="B31" s="757" t="s">
        <v>19</v>
      </c>
      <c r="C31" s="758"/>
      <c r="D31" s="758"/>
      <c r="E31" s="758"/>
      <c r="F31" s="758"/>
      <c r="G31" s="758"/>
      <c r="H31" s="733" t="s">
        <v>20</v>
      </c>
      <c r="I31" s="733"/>
      <c r="J31" s="733"/>
      <c r="K31" s="733"/>
      <c r="L31" s="733"/>
      <c r="M31" s="733"/>
      <c r="N31" s="733"/>
      <c r="O31" s="759"/>
    </row>
    <row r="32" spans="2:15" ht="18.75" x14ac:dyDescent="0.3">
      <c r="B32" s="757" t="s">
        <v>21</v>
      </c>
      <c r="C32" s="758"/>
      <c r="D32" s="758"/>
      <c r="E32" s="758"/>
      <c r="F32" s="758"/>
      <c r="G32" s="758"/>
      <c r="H32" s="733" t="s">
        <v>22</v>
      </c>
      <c r="I32" s="733"/>
      <c r="J32" s="733"/>
      <c r="K32" s="733"/>
      <c r="L32" s="733"/>
      <c r="M32" s="733"/>
      <c r="N32" s="733"/>
      <c r="O32" s="759"/>
    </row>
    <row r="33" spans="2:15" ht="18.75" customHeight="1" x14ac:dyDescent="0.3">
      <c r="B33" s="757"/>
      <c r="C33" s="758"/>
      <c r="D33" s="758"/>
      <c r="E33" s="758"/>
      <c r="F33" s="758"/>
      <c r="G33" s="758"/>
      <c r="H33" s="762" t="s">
        <v>23</v>
      </c>
      <c r="I33" s="762"/>
      <c r="J33" s="762"/>
      <c r="K33" s="762"/>
      <c r="L33" s="762"/>
      <c r="M33" s="762"/>
      <c r="N33" s="762"/>
      <c r="O33" s="763"/>
    </row>
    <row r="34" spans="2:15" ht="21.75" customHeight="1" x14ac:dyDescent="0.3">
      <c r="B34" s="766"/>
      <c r="C34" s="767"/>
      <c r="D34" s="767"/>
      <c r="E34" s="767"/>
      <c r="F34" s="767"/>
      <c r="G34" s="767"/>
      <c r="H34" s="733" t="s">
        <v>24</v>
      </c>
      <c r="I34" s="733"/>
      <c r="J34" s="733"/>
      <c r="K34" s="733"/>
      <c r="L34" s="733"/>
      <c r="M34" s="733"/>
      <c r="N34" s="733"/>
      <c r="O34" s="759"/>
    </row>
    <row r="35" spans="2:15" ht="18.75" x14ac:dyDescent="0.3">
      <c r="B35" s="764" t="s">
        <v>25</v>
      </c>
      <c r="C35" s="765"/>
      <c r="D35" s="765"/>
      <c r="E35" s="765"/>
      <c r="F35" s="765"/>
      <c r="G35" s="765"/>
      <c r="H35" s="733" t="s">
        <v>26</v>
      </c>
      <c r="I35" s="733"/>
      <c r="J35" s="733"/>
      <c r="K35" s="733"/>
      <c r="L35" s="733"/>
      <c r="M35" s="733"/>
      <c r="N35" s="733"/>
      <c r="O35" s="759"/>
    </row>
    <row r="36" spans="2:15" ht="18.75" x14ac:dyDescent="0.3">
      <c r="B36" s="726"/>
      <c r="C36" s="699"/>
      <c r="D36" s="699"/>
      <c r="E36" s="699"/>
      <c r="F36" s="699"/>
      <c r="G36" s="699"/>
      <c r="H36" s="733" t="s">
        <v>27</v>
      </c>
      <c r="I36" s="733"/>
      <c r="J36" s="733"/>
      <c r="K36" s="733"/>
      <c r="L36" s="733"/>
      <c r="M36" s="733"/>
      <c r="N36" s="733"/>
      <c r="O36" s="759"/>
    </row>
    <row r="37" spans="2:15" ht="18.75" x14ac:dyDescent="0.3">
      <c r="B37" s="727" t="s">
        <v>28</v>
      </c>
      <c r="C37" s="699"/>
      <c r="D37" s="699"/>
      <c r="E37" s="699"/>
      <c r="F37" s="699"/>
      <c r="G37" s="699"/>
      <c r="H37" s="733" t="s">
        <v>29</v>
      </c>
      <c r="I37" s="733"/>
      <c r="J37" s="733"/>
      <c r="K37" s="733"/>
      <c r="L37" s="733"/>
      <c r="M37" s="733"/>
      <c r="N37" s="733"/>
      <c r="O37" s="759"/>
    </row>
    <row r="38" spans="2:15" ht="18.75" x14ac:dyDescent="0.3">
      <c r="B38" s="727" t="s">
        <v>30</v>
      </c>
      <c r="C38" s="699"/>
      <c r="D38" s="699"/>
      <c r="E38" s="699"/>
      <c r="F38" s="699"/>
      <c r="G38" s="699"/>
      <c r="H38" s="733" t="s">
        <v>31</v>
      </c>
      <c r="I38" s="733"/>
      <c r="J38" s="733"/>
      <c r="K38" s="733"/>
      <c r="L38" s="733"/>
      <c r="M38" s="733"/>
      <c r="N38" s="733"/>
      <c r="O38" s="759"/>
    </row>
    <row r="39" spans="2:15" ht="18.75" x14ac:dyDescent="0.3">
      <c r="B39" s="728" t="s">
        <v>32</v>
      </c>
      <c r="C39" s="699"/>
      <c r="D39" s="699"/>
      <c r="E39" s="699"/>
      <c r="F39" s="699"/>
      <c r="G39" s="699"/>
      <c r="H39" s="733" t="s">
        <v>33</v>
      </c>
      <c r="I39" s="733"/>
      <c r="J39" s="733"/>
      <c r="K39" s="733"/>
      <c r="L39" s="733"/>
      <c r="M39" s="733"/>
      <c r="N39" s="733"/>
      <c r="O39" s="759"/>
    </row>
    <row r="40" spans="2:15" ht="18.75" x14ac:dyDescent="0.3">
      <c r="B40" s="727" t="s">
        <v>309</v>
      </c>
      <c r="C40" s="699"/>
      <c r="D40" s="699"/>
      <c r="E40" s="699"/>
      <c r="F40" s="699"/>
      <c r="G40" s="699"/>
      <c r="H40" s="733" t="s">
        <v>34</v>
      </c>
      <c r="I40" s="733"/>
      <c r="J40" s="733"/>
      <c r="K40" s="733"/>
      <c r="L40" s="733"/>
      <c r="M40" s="733"/>
      <c r="N40" s="733"/>
      <c r="O40" s="759"/>
    </row>
    <row r="41" spans="2:15" ht="18.75" x14ac:dyDescent="0.3">
      <c r="B41" s="724"/>
      <c r="C41" s="699"/>
      <c r="D41" s="699"/>
      <c r="E41" s="699"/>
      <c r="F41" s="699"/>
      <c r="G41" s="699"/>
      <c r="H41" s="733" t="s">
        <v>35</v>
      </c>
      <c r="I41" s="733"/>
      <c r="J41" s="733"/>
      <c r="K41" s="733"/>
      <c r="L41" s="733"/>
      <c r="M41" s="733"/>
      <c r="N41" s="733"/>
      <c r="O41" s="759"/>
    </row>
    <row r="42" spans="2:15" ht="18.75" x14ac:dyDescent="0.3">
      <c r="B42" s="757"/>
      <c r="C42" s="758"/>
      <c r="D42" s="758"/>
      <c r="E42" s="758"/>
      <c r="F42" s="758"/>
      <c r="G42" s="758"/>
      <c r="H42" s="733" t="s">
        <v>36</v>
      </c>
      <c r="I42" s="733"/>
      <c r="J42" s="733"/>
      <c r="K42" s="733"/>
      <c r="L42" s="733"/>
      <c r="M42" s="733"/>
      <c r="N42" s="733"/>
      <c r="O42" s="759"/>
    </row>
    <row r="43" spans="2:15" ht="18.75" x14ac:dyDescent="0.3">
      <c r="B43" s="757"/>
      <c r="C43" s="758"/>
      <c r="D43" s="758"/>
      <c r="E43" s="758"/>
      <c r="F43" s="758"/>
      <c r="G43" s="758"/>
      <c r="H43" s="369" t="s">
        <v>37</v>
      </c>
      <c r="I43" s="369"/>
      <c r="J43" s="369"/>
      <c r="K43" s="369"/>
      <c r="L43" s="369"/>
      <c r="M43" s="368"/>
      <c r="N43" s="368"/>
      <c r="O43" s="725"/>
    </row>
    <row r="44" spans="2:15" ht="19.5" thickBot="1" x14ac:dyDescent="0.3">
      <c r="B44" s="768"/>
      <c r="C44" s="769"/>
      <c r="D44" s="769"/>
      <c r="E44" s="769"/>
      <c r="F44" s="769"/>
      <c r="G44" s="769"/>
      <c r="H44" s="769"/>
      <c r="I44" s="769"/>
      <c r="J44" s="769"/>
      <c r="K44" s="769"/>
      <c r="L44" s="769"/>
      <c r="M44" s="769"/>
      <c r="N44" s="769"/>
      <c r="O44" s="770"/>
    </row>
    <row r="49" spans="7:16" ht="15" customHeight="1" x14ac:dyDescent="0.25">
      <c r="H49" s="364"/>
      <c r="I49" s="364"/>
      <c r="J49" s="364"/>
      <c r="K49" s="364"/>
      <c r="L49" s="364"/>
      <c r="M49" s="364"/>
      <c r="N49" s="364"/>
      <c r="O49" s="364"/>
      <c r="P49" s="364"/>
    </row>
    <row r="50" spans="7:16" x14ac:dyDescent="0.25">
      <c r="H50" s="364"/>
      <c r="I50" s="364"/>
      <c r="J50" s="364"/>
      <c r="K50" s="364"/>
      <c r="L50" s="364"/>
      <c r="M50" s="364"/>
      <c r="N50" s="364"/>
      <c r="O50" s="364"/>
      <c r="P50" s="364"/>
    </row>
    <row r="51" spans="7:16" x14ac:dyDescent="0.25">
      <c r="H51" s="364"/>
      <c r="I51" s="364"/>
      <c r="J51" s="364"/>
      <c r="K51" s="364"/>
      <c r="L51" s="364"/>
      <c r="M51" s="364"/>
      <c r="N51" s="364"/>
      <c r="O51" s="364"/>
      <c r="P51" s="364"/>
    </row>
    <row r="52" spans="7:16" x14ac:dyDescent="0.25">
      <c r="H52" s="364"/>
      <c r="I52" s="364"/>
      <c r="J52" s="364"/>
      <c r="K52" s="364"/>
      <c r="L52" s="364"/>
      <c r="M52" s="364"/>
      <c r="N52" s="364"/>
      <c r="O52" s="364"/>
      <c r="P52" s="364"/>
    </row>
    <row r="53" spans="7:16" x14ac:dyDescent="0.25">
      <c r="H53" s="364"/>
      <c r="I53" s="364"/>
      <c r="J53" s="364"/>
      <c r="K53" s="364"/>
      <c r="L53" s="364"/>
      <c r="M53" s="364"/>
      <c r="N53" s="364"/>
      <c r="O53" s="364"/>
      <c r="P53" s="364"/>
    </row>
    <row r="54" spans="7:16" x14ac:dyDescent="0.25">
      <c r="G54" s="364"/>
      <c r="H54" s="364"/>
      <c r="I54" s="364"/>
      <c r="J54" s="364"/>
      <c r="K54" s="364"/>
      <c r="L54" s="364"/>
      <c r="M54" s="364"/>
      <c r="N54" s="364"/>
      <c r="O54" s="364"/>
      <c r="P54" s="364"/>
    </row>
    <row r="55" spans="7:16" x14ac:dyDescent="0.25">
      <c r="G55" s="364"/>
      <c r="H55" s="364"/>
      <c r="I55" s="364"/>
      <c r="J55" s="364"/>
      <c r="K55" s="364"/>
      <c r="L55" s="364"/>
      <c r="M55" s="364"/>
      <c r="N55" s="364"/>
      <c r="O55" s="364"/>
      <c r="P55" s="364"/>
    </row>
    <row r="56" spans="7:16" x14ac:dyDescent="0.25">
      <c r="G56" s="364"/>
      <c r="H56" s="364"/>
      <c r="I56" s="364"/>
      <c r="J56" s="364"/>
      <c r="K56" s="364"/>
      <c r="L56" s="364"/>
      <c r="M56" s="364"/>
      <c r="N56" s="364"/>
      <c r="O56" s="364"/>
      <c r="P56" s="364"/>
    </row>
    <row r="57" spans="7:16" x14ac:dyDescent="0.25">
      <c r="G57" s="364"/>
      <c r="H57" s="364"/>
      <c r="I57" s="364"/>
      <c r="J57" s="364"/>
      <c r="K57" s="364"/>
      <c r="L57" s="364"/>
      <c r="M57" s="364"/>
      <c r="N57" s="364"/>
      <c r="O57" s="364"/>
      <c r="P57" s="364"/>
    </row>
    <row r="58" spans="7:16" x14ac:dyDescent="0.25">
      <c r="G58" s="364"/>
      <c r="H58" s="364"/>
      <c r="I58" s="364"/>
      <c r="J58" s="364"/>
      <c r="K58" s="364"/>
      <c r="L58" s="364"/>
      <c r="M58" s="364"/>
      <c r="N58" s="364"/>
      <c r="O58" s="364"/>
      <c r="P58" s="364"/>
    </row>
    <row r="59" spans="7:16" x14ac:dyDescent="0.25">
      <c r="G59" s="364"/>
      <c r="H59" s="364"/>
      <c r="I59" s="364"/>
      <c r="J59" s="364"/>
      <c r="K59" s="364"/>
      <c r="L59" s="364"/>
      <c r="M59" s="364"/>
      <c r="N59" s="364"/>
      <c r="O59" s="364"/>
      <c r="P59" s="364"/>
    </row>
    <row r="60" spans="7:16" x14ac:dyDescent="0.25">
      <c r="G60" s="364"/>
      <c r="H60" s="364"/>
      <c r="I60" s="364"/>
      <c r="J60" s="364"/>
      <c r="K60" s="364"/>
      <c r="L60" s="364"/>
      <c r="M60" s="364"/>
      <c r="N60" s="364"/>
      <c r="O60" s="364"/>
      <c r="P60" s="364"/>
    </row>
    <row r="61" spans="7:16" x14ac:dyDescent="0.25">
      <c r="G61" s="364"/>
      <c r="H61" s="364"/>
      <c r="I61" s="364"/>
      <c r="J61" s="364"/>
      <c r="K61" s="364"/>
      <c r="L61" s="364"/>
      <c r="M61" s="364"/>
      <c r="N61" s="364"/>
      <c r="O61" s="364"/>
      <c r="P61" s="364"/>
    </row>
    <row r="62" spans="7:16" x14ac:dyDescent="0.25">
      <c r="G62" s="364"/>
      <c r="H62" s="364"/>
      <c r="I62" s="364"/>
      <c r="J62" s="364"/>
      <c r="K62" s="364"/>
      <c r="L62" s="364"/>
      <c r="M62" s="364"/>
      <c r="N62" s="364"/>
      <c r="O62" s="364"/>
      <c r="P62" s="364"/>
    </row>
  </sheetData>
  <mergeCells count="47">
    <mergeCell ref="B44:O44"/>
    <mergeCell ref="H36:O36"/>
    <mergeCell ref="H37:O37"/>
    <mergeCell ref="B42:G42"/>
    <mergeCell ref="H38:O38"/>
    <mergeCell ref="H39:O39"/>
    <mergeCell ref="H41:O41"/>
    <mergeCell ref="B43:G43"/>
    <mergeCell ref="H42:O42"/>
    <mergeCell ref="H34:O34"/>
    <mergeCell ref="H35:O35"/>
    <mergeCell ref="B35:G35"/>
    <mergeCell ref="B34:G34"/>
    <mergeCell ref="H40:O40"/>
    <mergeCell ref="B31:G31"/>
    <mergeCell ref="H31:O31"/>
    <mergeCell ref="B32:G32"/>
    <mergeCell ref="H32:O32"/>
    <mergeCell ref="H33:O33"/>
    <mergeCell ref="B33:G33"/>
    <mergeCell ref="B29:G29"/>
    <mergeCell ref="H28:O28"/>
    <mergeCell ref="H29:O29"/>
    <mergeCell ref="H26:O26"/>
    <mergeCell ref="B30:G30"/>
    <mergeCell ref="H30:O30"/>
    <mergeCell ref="B2:O2"/>
    <mergeCell ref="B8:O8"/>
    <mergeCell ref="B9:O9"/>
    <mergeCell ref="B10:O10"/>
    <mergeCell ref="N3:O3"/>
    <mergeCell ref="B11:O11"/>
    <mergeCell ref="B12:O12"/>
    <mergeCell ref="B13:O13"/>
    <mergeCell ref="B14:O14"/>
    <mergeCell ref="B15:O15"/>
    <mergeCell ref="B16:O16"/>
    <mergeCell ref="B17:O17"/>
    <mergeCell ref="B18:O18"/>
    <mergeCell ref="B19:O19"/>
    <mergeCell ref="B28:G28"/>
    <mergeCell ref="B20:O20"/>
    <mergeCell ref="B21:O21"/>
    <mergeCell ref="B22:O22"/>
    <mergeCell ref="B23:O23"/>
    <mergeCell ref="B24:O24"/>
    <mergeCell ref="B26:E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9CE77-2ED5-4D22-A931-60B8B3E8C6D0}">
  <sheetPr>
    <pageSetUpPr fitToPage="1"/>
  </sheetPr>
  <dimension ref="A1:S98"/>
  <sheetViews>
    <sheetView showGridLines="0" zoomScale="55" zoomScaleNormal="55" workbookViewId="0">
      <pane ySplit="7" topLeftCell="A8" activePane="bottomLeft" state="frozen"/>
      <selection pane="bottomLeft" activeCell="D8" sqref="D8"/>
    </sheetView>
  </sheetViews>
  <sheetFormatPr defaultRowHeight="15" outlineLevelRow="1" outlineLevelCol="1" x14ac:dyDescent="0.25"/>
  <cols>
    <col min="1" max="1" width="10.85546875" style="197" customWidth="1"/>
    <col min="2" max="2" width="8" style="198" customWidth="1"/>
    <col min="3" max="3" width="113" style="198" customWidth="1"/>
    <col min="4" max="4" width="61.28515625" style="198" bestFit="1" customWidth="1"/>
    <col min="5" max="5" width="46.28515625" style="198" customWidth="1"/>
    <col min="6" max="6" width="20.7109375" style="198" customWidth="1"/>
    <col min="7" max="7" width="21.42578125" style="198" customWidth="1"/>
    <col min="8" max="8" width="20.28515625" style="198" customWidth="1"/>
    <col min="9" max="9" width="67.140625" style="197" customWidth="1" outlineLevel="1"/>
    <col min="10" max="10" width="4.28515625" style="197" customWidth="1" outlineLevel="1"/>
    <col min="11" max="11" width="8.7109375" style="197" customWidth="1"/>
    <col min="12" max="12" width="53.7109375" style="197" customWidth="1" outlineLevel="1"/>
    <col min="13" max="13" width="46" style="198" customWidth="1" outlineLevel="1"/>
    <col min="14" max="14" width="24.85546875" style="198" customWidth="1" outlineLevel="1"/>
    <col min="15" max="15" width="26" style="198" customWidth="1" outlineLevel="1"/>
    <col min="16" max="16384" width="9.140625" style="198"/>
  </cols>
  <sheetData>
    <row r="1" spans="1:19" ht="28.5" customHeight="1" x14ac:dyDescent="0.25">
      <c r="K1" s="771" t="s">
        <v>38</v>
      </c>
      <c r="L1" s="771"/>
      <c r="P1" s="772" t="s">
        <v>39</v>
      </c>
      <c r="Q1" s="772"/>
      <c r="R1" s="772"/>
      <c r="S1" s="772"/>
    </row>
    <row r="2" spans="1:19" s="197" customFormat="1" ht="13.5" customHeight="1" outlineLevel="1" thickBot="1" x14ac:dyDescent="0.3">
      <c r="L2" s="346"/>
      <c r="Q2" s="346"/>
      <c r="R2" s="346"/>
      <c r="S2" s="566"/>
    </row>
    <row r="3" spans="1:19" ht="32.25" customHeight="1" outlineLevel="1" thickBot="1" x14ac:dyDescent="0.3">
      <c r="B3" s="773" t="s">
        <v>40</v>
      </c>
      <c r="C3" s="774"/>
      <c r="D3" s="774"/>
      <c r="E3" s="774"/>
      <c r="F3" s="774"/>
      <c r="G3" s="774"/>
      <c r="H3" s="775"/>
      <c r="I3" s="336"/>
      <c r="J3" s="199"/>
      <c r="L3" s="785" t="str">
        <f>B3</f>
        <v xml:space="preserve"> GENERAL ASSISTANCE PROGRAM </v>
      </c>
      <c r="M3" s="786"/>
      <c r="N3" s="786"/>
      <c r="O3" s="787"/>
    </row>
    <row r="4" spans="1:19" s="199" customFormat="1" ht="10.5" customHeight="1" outlineLevel="1" thickBot="1" x14ac:dyDescent="0.45">
      <c r="B4" s="72"/>
      <c r="C4" s="72"/>
      <c r="D4" s="72"/>
      <c r="E4" s="72"/>
      <c r="F4" s="72"/>
      <c r="G4" s="72"/>
      <c r="H4" s="72"/>
      <c r="L4" s="427"/>
      <c r="M4" s="428"/>
      <c r="N4" s="428"/>
      <c r="O4" s="429"/>
    </row>
    <row r="5" spans="1:19" ht="41.25" customHeight="1" outlineLevel="1" x14ac:dyDescent="0.25">
      <c r="B5" s="776" t="s">
        <v>41</v>
      </c>
      <c r="C5" s="777"/>
      <c r="D5" s="777"/>
      <c r="E5" s="777"/>
      <c r="F5" s="777"/>
      <c r="G5" s="777"/>
      <c r="H5" s="778"/>
      <c r="I5" s="338"/>
      <c r="J5" s="199"/>
      <c r="L5" s="782" t="str">
        <f>B5</f>
        <v>(TRIBE'S NAME _COOPERATIVE AGREEMENT #_Fiscal Year 20xx_Year #)</v>
      </c>
      <c r="M5" s="783"/>
      <c r="N5" s="783"/>
      <c r="O5" s="784"/>
    </row>
    <row r="6" spans="1:19" ht="40.5" customHeight="1" outlineLevel="1" x14ac:dyDescent="0.25">
      <c r="B6" s="789" t="s">
        <v>42</v>
      </c>
      <c r="C6" s="790"/>
      <c r="D6" s="790"/>
      <c r="E6" s="790"/>
      <c r="F6" s="788" t="s">
        <v>43</v>
      </c>
      <c r="G6" s="788"/>
      <c r="H6" s="337" t="s">
        <v>44</v>
      </c>
      <c r="I6" s="339"/>
      <c r="J6" s="199"/>
      <c r="L6" s="779" t="s">
        <v>45</v>
      </c>
      <c r="M6" s="780"/>
      <c r="N6" s="780"/>
      <c r="O6" s="781"/>
    </row>
    <row r="7" spans="1:19" ht="42" customHeight="1" thickBot="1" x14ac:dyDescent="0.3">
      <c r="A7" s="771" t="s">
        <v>46</v>
      </c>
      <c r="B7" s="77" t="s">
        <v>47</v>
      </c>
      <c r="C7" s="78" t="s">
        <v>48</v>
      </c>
      <c r="D7" s="78" t="s">
        <v>49</v>
      </c>
      <c r="E7" s="78" t="s">
        <v>50</v>
      </c>
      <c r="F7" s="78" t="s">
        <v>51</v>
      </c>
      <c r="G7" s="78" t="s">
        <v>52</v>
      </c>
      <c r="H7" s="79" t="s">
        <v>53</v>
      </c>
      <c r="I7" s="340" t="s">
        <v>54</v>
      </c>
      <c r="J7" s="418"/>
      <c r="L7" s="430" t="s">
        <v>307</v>
      </c>
      <c r="M7" s="432" t="s">
        <v>306</v>
      </c>
      <c r="N7" s="431" t="s">
        <v>55</v>
      </c>
      <c r="O7" s="433" t="s">
        <v>56</v>
      </c>
    </row>
    <row r="8" spans="1:19" ht="38.25" customHeight="1" x14ac:dyDescent="0.25">
      <c r="A8" s="771"/>
      <c r="B8" s="86">
        <v>1</v>
      </c>
      <c r="C8" s="286" t="s">
        <v>57</v>
      </c>
      <c r="D8" s="638" t="s">
        <v>320</v>
      </c>
      <c r="E8" s="87"/>
      <c r="F8" s="288"/>
      <c r="G8" s="528">
        <f>'Cost Estimator '!AA13</f>
        <v>0</v>
      </c>
      <c r="H8" s="530">
        <f>'Cost Estimator '!AB13</f>
        <v>0</v>
      </c>
      <c r="I8" s="341"/>
      <c r="J8" s="419"/>
      <c r="L8" s="719">
        <f>'Draft Workplan Review (EPA use)'!J6</f>
        <v>0</v>
      </c>
      <c r="M8" s="720">
        <f>'Draft Workplan Review (EPA use)'!S6</f>
        <v>0</v>
      </c>
      <c r="N8" s="721">
        <f>'Draft Workplan Review (EPA use)'!N6</f>
        <v>0</v>
      </c>
      <c r="O8" s="722">
        <f>'Draft Workplan Review (EPA use)'!O6</f>
        <v>0</v>
      </c>
    </row>
    <row r="9" spans="1:19" ht="43.5" customHeight="1" x14ac:dyDescent="0.25">
      <c r="B9" s="80">
        <v>1.1000000000000001</v>
      </c>
      <c r="C9" s="81" t="s">
        <v>48</v>
      </c>
      <c r="D9" s="82" t="s">
        <v>58</v>
      </c>
      <c r="E9" s="82"/>
      <c r="F9" s="82"/>
      <c r="G9" s="529">
        <f>'Cost Estimator '!AA14</f>
        <v>0</v>
      </c>
      <c r="H9" s="531">
        <f>'Cost Estimator '!AB14</f>
        <v>0</v>
      </c>
      <c r="I9" s="342"/>
      <c r="J9" s="41"/>
      <c r="L9" s="333">
        <f>'Draft Workplan Review (EPA use)'!J7</f>
        <v>0</v>
      </c>
      <c r="M9" s="426">
        <f>'Draft Workplan Review (EPA use)'!S7</f>
        <v>0</v>
      </c>
      <c r="N9" s="331">
        <f>'Draft Workplan Review (EPA use)'!N7</f>
        <v>0</v>
      </c>
      <c r="O9" s="332">
        <f>'Draft Workplan Review (EPA use)'!O7</f>
        <v>0</v>
      </c>
    </row>
    <row r="10" spans="1:19" ht="48" customHeight="1" x14ac:dyDescent="0.25">
      <c r="B10" s="80">
        <v>1.2</v>
      </c>
      <c r="C10" s="81"/>
      <c r="D10" s="82"/>
      <c r="E10" s="82"/>
      <c r="F10" s="82"/>
      <c r="G10" s="529">
        <f>'Cost Estimator '!AA15</f>
        <v>0</v>
      </c>
      <c r="H10" s="531">
        <f>'Cost Estimator '!AB15</f>
        <v>0</v>
      </c>
      <c r="I10" s="342"/>
      <c r="J10" s="41"/>
      <c r="L10" s="333">
        <f>'Draft Workplan Review (EPA use)'!J8</f>
        <v>0</v>
      </c>
      <c r="M10" s="426">
        <f>'Draft Workplan Review (EPA use)'!S8</f>
        <v>0</v>
      </c>
      <c r="N10" s="334">
        <f>'Draft Workplan Review (EPA use)'!N8</f>
        <v>0</v>
      </c>
      <c r="O10" s="335">
        <f>'Draft Workplan Review (EPA use)'!O8</f>
        <v>0</v>
      </c>
    </row>
    <row r="11" spans="1:19" ht="42.75" customHeight="1" x14ac:dyDescent="0.25">
      <c r="B11" s="80">
        <v>1.3</v>
      </c>
      <c r="C11" s="81"/>
      <c r="D11" s="82"/>
      <c r="E11" s="82"/>
      <c r="F11" s="330"/>
      <c r="G11" s="529">
        <f>'Cost Estimator '!AA16</f>
        <v>0</v>
      </c>
      <c r="H11" s="531">
        <f>'Cost Estimator '!AB16</f>
        <v>0</v>
      </c>
      <c r="I11" s="342"/>
      <c r="J11" s="41"/>
      <c r="L11" s="333">
        <f>'Draft Workplan Review (EPA use)'!J9</f>
        <v>0</v>
      </c>
      <c r="M11" s="425">
        <f>'Draft Workplan Review (EPA use)'!S9</f>
        <v>0</v>
      </c>
      <c r="N11" s="331">
        <f>'Draft Workplan Review (EPA use)'!N9</f>
        <v>0</v>
      </c>
      <c r="O11" s="332">
        <f>'Draft Workplan Review (EPA use)'!O9</f>
        <v>0</v>
      </c>
    </row>
    <row r="12" spans="1:19" ht="40.5" customHeight="1" x14ac:dyDescent="0.25">
      <c r="B12" s="80">
        <v>1.4</v>
      </c>
      <c r="C12" s="81"/>
      <c r="D12" s="82"/>
      <c r="E12" s="82"/>
      <c r="F12" s="82"/>
      <c r="G12" s="529">
        <f>'Cost Estimator '!AA17</f>
        <v>0</v>
      </c>
      <c r="H12" s="531">
        <f>'Cost Estimator '!AB17</f>
        <v>0</v>
      </c>
      <c r="I12" s="342"/>
      <c r="J12" s="41"/>
      <c r="L12" s="333">
        <f>'Draft Workplan Review (EPA use)'!J10</f>
        <v>0</v>
      </c>
      <c r="M12" s="426">
        <f>'Draft Workplan Review (EPA use)'!S10</f>
        <v>0</v>
      </c>
      <c r="N12" s="334">
        <f>'Draft Workplan Review (EPA use)'!N10</f>
        <v>0</v>
      </c>
      <c r="O12" s="335">
        <f>'Draft Workplan Review (EPA use)'!O10</f>
        <v>0</v>
      </c>
    </row>
    <row r="13" spans="1:19" ht="39" customHeight="1" x14ac:dyDescent="0.25">
      <c r="B13" s="80">
        <v>1.5</v>
      </c>
      <c r="C13" s="81"/>
      <c r="D13" s="82"/>
      <c r="E13" s="82"/>
      <c r="F13" s="330"/>
      <c r="G13" s="529">
        <f>'Cost Estimator '!AA18</f>
        <v>0</v>
      </c>
      <c r="H13" s="531">
        <f>'Cost Estimator '!AB18</f>
        <v>0</v>
      </c>
      <c r="I13" s="343"/>
      <c r="J13" s="420"/>
      <c r="L13" s="333">
        <f>'Draft Workplan Review (EPA use)'!J11</f>
        <v>0</v>
      </c>
      <c r="M13" s="426">
        <f>'Draft Workplan Review (EPA use)'!S11</f>
        <v>0</v>
      </c>
      <c r="N13" s="331">
        <f>'Draft Workplan Review (EPA use)'!N11</f>
        <v>0</v>
      </c>
      <c r="O13" s="332">
        <f>'Draft Workplan Review (EPA use)'!O11</f>
        <v>0</v>
      </c>
    </row>
    <row r="14" spans="1:19" ht="51" customHeight="1" x14ac:dyDescent="0.25">
      <c r="B14" s="80">
        <v>1.6</v>
      </c>
      <c r="C14" s="81"/>
      <c r="D14" s="81"/>
      <c r="E14" s="82"/>
      <c r="F14" s="82"/>
      <c r="G14" s="529">
        <f>'Cost Estimator '!AA19</f>
        <v>0</v>
      </c>
      <c r="H14" s="531">
        <f>'Cost Estimator '!AB19</f>
        <v>0</v>
      </c>
      <c r="I14" s="343"/>
      <c r="J14" s="420"/>
      <c r="L14" s="333">
        <f>'Draft Workplan Review (EPA use)'!J12</f>
        <v>0</v>
      </c>
      <c r="M14" s="425">
        <f>'Draft Workplan Review (EPA use)'!S12</f>
        <v>0</v>
      </c>
      <c r="N14" s="334">
        <f>'Draft Workplan Review (EPA use)'!N12</f>
        <v>0</v>
      </c>
      <c r="O14" s="335">
        <f>'Draft Workplan Review (EPA use)'!O12</f>
        <v>0</v>
      </c>
    </row>
    <row r="15" spans="1:19" ht="48" customHeight="1" x14ac:dyDescent="0.25">
      <c r="B15" s="80">
        <v>1.7</v>
      </c>
      <c r="C15" s="81"/>
      <c r="D15" s="82"/>
      <c r="E15" s="82"/>
      <c r="F15" s="82"/>
      <c r="G15" s="529">
        <f>'Cost Estimator '!AA20</f>
        <v>0</v>
      </c>
      <c r="H15" s="531">
        <f>'Cost Estimator '!AB20</f>
        <v>0</v>
      </c>
      <c r="I15" s="342"/>
      <c r="J15" s="41"/>
      <c r="L15" s="333">
        <f>'Draft Workplan Review (EPA use)'!J13</f>
        <v>0</v>
      </c>
      <c r="M15" s="426">
        <f>'Draft Workplan Review (EPA use)'!S13</f>
        <v>0</v>
      </c>
      <c r="N15" s="331">
        <f>'Draft Workplan Review (EPA use)'!N13</f>
        <v>0</v>
      </c>
      <c r="O15" s="332">
        <f>'Draft Workplan Review (EPA use)'!O13</f>
        <v>0</v>
      </c>
    </row>
    <row r="16" spans="1:19" ht="48.75" customHeight="1" x14ac:dyDescent="0.25">
      <c r="B16" s="80">
        <v>1.8</v>
      </c>
      <c r="C16" s="81"/>
      <c r="D16" s="82"/>
      <c r="E16" s="82"/>
      <c r="F16" s="82"/>
      <c r="G16" s="529">
        <f>'Cost Estimator '!AA21</f>
        <v>0</v>
      </c>
      <c r="H16" s="531">
        <f>'Cost Estimator '!AB21</f>
        <v>0</v>
      </c>
      <c r="I16" s="342"/>
      <c r="J16" s="41"/>
      <c r="L16" s="333">
        <f>'Draft Workplan Review (EPA use)'!J14</f>
        <v>0</v>
      </c>
      <c r="M16" s="426">
        <f>'Draft Workplan Review (EPA use)'!S14</f>
        <v>0</v>
      </c>
      <c r="N16" s="334">
        <f>'Draft Workplan Review (EPA use)'!N14</f>
        <v>0</v>
      </c>
      <c r="O16" s="335">
        <f>'Draft Workplan Review (EPA use)'!O14</f>
        <v>0</v>
      </c>
    </row>
    <row r="17" spans="2:15" ht="45.75" customHeight="1" x14ac:dyDescent="0.25">
      <c r="B17" s="80">
        <v>1.9</v>
      </c>
      <c r="C17" s="329"/>
      <c r="D17" s="82"/>
      <c r="E17" s="82"/>
      <c r="F17" s="82"/>
      <c r="G17" s="529">
        <f>'Cost Estimator '!AA22</f>
        <v>0</v>
      </c>
      <c r="H17" s="531">
        <f>'Cost Estimator '!AB22</f>
        <v>0</v>
      </c>
      <c r="I17" s="342"/>
      <c r="J17" s="41"/>
      <c r="L17" s="333">
        <f>'Draft Workplan Review (EPA use)'!J15</f>
        <v>0</v>
      </c>
      <c r="M17" s="425">
        <f>'Draft Workplan Review (EPA use)'!S15</f>
        <v>0</v>
      </c>
      <c r="N17" s="331">
        <f>'Draft Workplan Review (EPA use)'!N15</f>
        <v>0</v>
      </c>
      <c r="O17" s="332">
        <f>'Draft Workplan Review (EPA use)'!O15</f>
        <v>0</v>
      </c>
    </row>
    <row r="18" spans="2:15" ht="34.5" customHeight="1" x14ac:dyDescent="0.25">
      <c r="B18" s="83">
        <v>2</v>
      </c>
      <c r="C18" s="302" t="s">
        <v>59</v>
      </c>
      <c r="D18" s="84"/>
      <c r="E18" s="84"/>
      <c r="F18" s="84"/>
      <c r="G18" s="528">
        <f>'Cost Estimator '!AA23</f>
        <v>0</v>
      </c>
      <c r="H18" s="530">
        <f>'Cost Estimator '!AB23</f>
        <v>0</v>
      </c>
      <c r="I18" s="344"/>
      <c r="J18" s="421"/>
      <c r="L18" s="714">
        <f>'Draft Workplan Review (EPA use)'!J16</f>
        <v>0</v>
      </c>
      <c r="M18" s="718">
        <f>'Draft Workplan Review (EPA use)'!S16</f>
        <v>0</v>
      </c>
      <c r="N18" s="716">
        <f>'Draft Workplan Review (EPA use)'!N16</f>
        <v>0</v>
      </c>
      <c r="O18" s="717">
        <f>'Draft Workplan Review (EPA use)'!O16</f>
        <v>0</v>
      </c>
    </row>
    <row r="19" spans="2:15" ht="22.5" customHeight="1" x14ac:dyDescent="0.25">
      <c r="B19" s="80">
        <v>2.1</v>
      </c>
      <c r="C19" s="81"/>
      <c r="D19" s="81"/>
      <c r="E19" s="82"/>
      <c r="F19" s="82"/>
      <c r="G19" s="529">
        <f>'Cost Estimator '!AA24</f>
        <v>0</v>
      </c>
      <c r="H19" s="531">
        <f>'Cost Estimator '!AB24</f>
        <v>0</v>
      </c>
      <c r="I19" s="343"/>
      <c r="J19" s="420"/>
      <c r="L19" s="333">
        <f>'Draft Workplan Review (EPA use)'!J17</f>
        <v>0</v>
      </c>
      <c r="M19" s="426">
        <f>'Draft Workplan Review (EPA use)'!S17</f>
        <v>0</v>
      </c>
      <c r="N19" s="331">
        <f>'Draft Workplan Review (EPA use)'!N17</f>
        <v>0</v>
      </c>
      <c r="O19" s="332">
        <f>'Draft Workplan Review (EPA use)'!O17</f>
        <v>0</v>
      </c>
    </row>
    <row r="20" spans="2:15" ht="15.75" x14ac:dyDescent="0.25">
      <c r="B20" s="80">
        <v>2.2000000000000002</v>
      </c>
      <c r="C20" s="81"/>
      <c r="D20" s="82"/>
      <c r="E20" s="82"/>
      <c r="F20" s="82"/>
      <c r="G20" s="529">
        <f>'Cost Estimator '!AA25</f>
        <v>0</v>
      </c>
      <c r="H20" s="531">
        <f>'Cost Estimator '!AB25</f>
        <v>0</v>
      </c>
      <c r="I20" s="343"/>
      <c r="J20" s="420"/>
      <c r="L20" s="333">
        <f>'Draft Workplan Review (EPA use)'!J18</f>
        <v>0</v>
      </c>
      <c r="M20" s="425">
        <f>'Draft Workplan Review (EPA use)'!S18</f>
        <v>0</v>
      </c>
      <c r="N20" s="334">
        <f>'Draft Workplan Review (EPA use)'!N18</f>
        <v>0</v>
      </c>
      <c r="O20" s="335">
        <f>'Draft Workplan Review (EPA use)'!O18</f>
        <v>0</v>
      </c>
    </row>
    <row r="21" spans="2:15" ht="15.75" x14ac:dyDescent="0.25">
      <c r="B21" s="80">
        <v>2.2999999999999998</v>
      </c>
      <c r="C21" s="81"/>
      <c r="D21" s="81"/>
      <c r="E21" s="81"/>
      <c r="F21" s="81"/>
      <c r="G21" s="529">
        <f>'Cost Estimator '!AA26</f>
        <v>0</v>
      </c>
      <c r="H21" s="531">
        <f>'Cost Estimator '!AB26</f>
        <v>0</v>
      </c>
      <c r="I21" s="342"/>
      <c r="J21" s="41"/>
      <c r="L21" s="333">
        <f>'Draft Workplan Review (EPA use)'!J19</f>
        <v>0</v>
      </c>
      <c r="M21" s="426">
        <f>'Draft Workplan Review (EPA use)'!S19</f>
        <v>0</v>
      </c>
      <c r="N21" s="331">
        <f>'Draft Workplan Review (EPA use)'!N19</f>
        <v>0</v>
      </c>
      <c r="O21" s="332">
        <f>'Draft Workplan Review (EPA use)'!O19</f>
        <v>0</v>
      </c>
    </row>
    <row r="22" spans="2:15" ht="15.75" x14ac:dyDescent="0.25">
      <c r="B22" s="80">
        <v>2.4</v>
      </c>
      <c r="C22" s="82"/>
      <c r="D22" s="81"/>
      <c r="E22" s="81"/>
      <c r="F22" s="81"/>
      <c r="G22" s="529">
        <f>'Cost Estimator '!AA27</f>
        <v>0</v>
      </c>
      <c r="H22" s="531">
        <f>'Cost Estimator '!AB27</f>
        <v>0</v>
      </c>
      <c r="I22" s="342"/>
      <c r="J22" s="41"/>
      <c r="L22" s="333">
        <f>'Draft Workplan Review (EPA use)'!J20</f>
        <v>0</v>
      </c>
      <c r="M22" s="426">
        <f>'Draft Workplan Review (EPA use)'!S20</f>
        <v>0</v>
      </c>
      <c r="N22" s="334">
        <f>'Draft Workplan Review (EPA use)'!N20</f>
        <v>0</v>
      </c>
      <c r="O22" s="335">
        <f>'Draft Workplan Review (EPA use)'!O20</f>
        <v>0</v>
      </c>
    </row>
    <row r="23" spans="2:15" ht="15.75" x14ac:dyDescent="0.25">
      <c r="B23" s="80">
        <v>2.5</v>
      </c>
      <c r="C23" s="82"/>
      <c r="D23" s="81"/>
      <c r="E23" s="81"/>
      <c r="F23" s="81"/>
      <c r="G23" s="529">
        <f>'Cost Estimator '!AA28</f>
        <v>0</v>
      </c>
      <c r="H23" s="531">
        <f>'Cost Estimator '!AB28</f>
        <v>0</v>
      </c>
      <c r="I23" s="342"/>
      <c r="J23" s="41"/>
      <c r="L23" s="333">
        <f>'Draft Workplan Review (EPA use)'!J21</f>
        <v>0</v>
      </c>
      <c r="M23" s="425">
        <f>'Draft Workplan Review (EPA use)'!S21</f>
        <v>0</v>
      </c>
      <c r="N23" s="331">
        <f>'Draft Workplan Review (EPA use)'!N21</f>
        <v>0</v>
      </c>
      <c r="O23" s="332">
        <f>'Draft Workplan Review (EPA use)'!O21</f>
        <v>0</v>
      </c>
    </row>
    <row r="24" spans="2:15" ht="15.75" x14ac:dyDescent="0.25">
      <c r="B24" s="80">
        <v>2.6</v>
      </c>
      <c r="C24" s="82"/>
      <c r="D24" s="81"/>
      <c r="E24" s="81"/>
      <c r="F24" s="81"/>
      <c r="G24" s="529">
        <f>'Cost Estimator '!AA29</f>
        <v>0</v>
      </c>
      <c r="H24" s="531">
        <f>'Cost Estimator '!AB29</f>
        <v>0</v>
      </c>
      <c r="I24" s="342"/>
      <c r="J24" s="41"/>
      <c r="L24" s="333">
        <f>'Draft Workplan Review (EPA use)'!J22</f>
        <v>0</v>
      </c>
      <c r="M24" s="426">
        <f>'Draft Workplan Review (EPA use)'!S22</f>
        <v>0</v>
      </c>
      <c r="N24" s="334">
        <f>'Draft Workplan Review (EPA use)'!N22</f>
        <v>0</v>
      </c>
      <c r="O24" s="335">
        <f>'Draft Workplan Review (EPA use)'!O22</f>
        <v>0</v>
      </c>
    </row>
    <row r="25" spans="2:15" ht="15.75" x14ac:dyDescent="0.25">
      <c r="B25" s="80">
        <v>2.7</v>
      </c>
      <c r="C25" s="82"/>
      <c r="D25" s="81"/>
      <c r="E25" s="81"/>
      <c r="F25" s="81"/>
      <c r="G25" s="529">
        <f>'Cost Estimator '!AA30</f>
        <v>0</v>
      </c>
      <c r="H25" s="531">
        <f>'Cost Estimator '!AB30</f>
        <v>0</v>
      </c>
      <c r="I25" s="342"/>
      <c r="J25" s="41"/>
      <c r="L25" s="333">
        <f>'Draft Workplan Review (EPA use)'!J23</f>
        <v>0</v>
      </c>
      <c r="M25" s="426">
        <f>'Draft Workplan Review (EPA use)'!S23</f>
        <v>0</v>
      </c>
      <c r="N25" s="331">
        <f>'Draft Workplan Review (EPA use)'!N23</f>
        <v>0</v>
      </c>
      <c r="O25" s="332">
        <f>'Draft Workplan Review (EPA use)'!O23</f>
        <v>0</v>
      </c>
    </row>
    <row r="26" spans="2:15" ht="15.75" x14ac:dyDescent="0.25">
      <c r="B26" s="80">
        <v>2.8</v>
      </c>
      <c r="C26" s="82"/>
      <c r="D26" s="81"/>
      <c r="E26" s="81"/>
      <c r="F26" s="81"/>
      <c r="G26" s="529">
        <f>'Cost Estimator '!AA31</f>
        <v>0</v>
      </c>
      <c r="H26" s="531">
        <f>'Cost Estimator '!AB31</f>
        <v>0</v>
      </c>
      <c r="I26" s="342"/>
      <c r="J26" s="41"/>
      <c r="L26" s="333">
        <f>'Draft Workplan Review (EPA use)'!J24</f>
        <v>0</v>
      </c>
      <c r="M26" s="425">
        <f>'Draft Workplan Review (EPA use)'!S24</f>
        <v>0</v>
      </c>
      <c r="N26" s="334">
        <f>'Draft Workplan Review (EPA use)'!N24</f>
        <v>0</v>
      </c>
      <c r="O26" s="335">
        <f>'Draft Workplan Review (EPA use)'!O24</f>
        <v>0</v>
      </c>
    </row>
    <row r="27" spans="2:15" ht="15.75" x14ac:dyDescent="0.25">
      <c r="B27" s="80">
        <v>2.9</v>
      </c>
      <c r="C27" s="82"/>
      <c r="D27" s="81"/>
      <c r="E27" s="81"/>
      <c r="F27" s="81"/>
      <c r="G27" s="529">
        <f>'Cost Estimator '!AA32</f>
        <v>0</v>
      </c>
      <c r="H27" s="531">
        <f>'Cost Estimator '!AB32</f>
        <v>0</v>
      </c>
      <c r="I27" s="342"/>
      <c r="J27" s="41"/>
      <c r="L27" s="333">
        <f>'Draft Workplan Review (EPA use)'!J25</f>
        <v>0</v>
      </c>
      <c r="M27" s="426">
        <f>'Draft Workplan Review (EPA use)'!S25</f>
        <v>0</v>
      </c>
      <c r="N27" s="331">
        <f>'Draft Workplan Review (EPA use)'!N25</f>
        <v>0</v>
      </c>
      <c r="O27" s="332">
        <f>'Draft Workplan Review (EPA use)'!O25</f>
        <v>0</v>
      </c>
    </row>
    <row r="28" spans="2:15" ht="15.75" x14ac:dyDescent="0.25">
      <c r="B28" s="83">
        <v>3</v>
      </c>
      <c r="C28" s="84" t="s">
        <v>60</v>
      </c>
      <c r="D28" s="84"/>
      <c r="E28" s="84"/>
      <c r="F28" s="84"/>
      <c r="G28" s="528">
        <f>'Cost Estimator '!AA33</f>
        <v>0</v>
      </c>
      <c r="H28" s="530">
        <f>'Cost Estimator '!AB33</f>
        <v>0</v>
      </c>
      <c r="I28" s="344"/>
      <c r="J28" s="421"/>
      <c r="L28" s="714">
        <f>'Draft Workplan Review (EPA use)'!J26</f>
        <v>0</v>
      </c>
      <c r="M28" s="718">
        <f>'Draft Workplan Review (EPA use)'!S26</f>
        <v>0</v>
      </c>
      <c r="N28" s="716">
        <f>'Draft Workplan Review (EPA use)'!N26</f>
        <v>0</v>
      </c>
      <c r="O28" s="717">
        <f>'Draft Workplan Review (EPA use)'!O26</f>
        <v>0</v>
      </c>
    </row>
    <row r="29" spans="2:15" ht="15.75" x14ac:dyDescent="0.25">
      <c r="B29" s="80">
        <v>3.1</v>
      </c>
      <c r="C29" s="81"/>
      <c r="D29" s="81"/>
      <c r="E29" s="81"/>
      <c r="F29" s="81"/>
      <c r="G29" s="529">
        <f>'Cost Estimator '!AA34</f>
        <v>0</v>
      </c>
      <c r="H29" s="531">
        <f>'Cost Estimator '!AB34</f>
        <v>0</v>
      </c>
      <c r="I29" s="342"/>
      <c r="J29" s="41"/>
      <c r="L29" s="333">
        <f>'Draft Workplan Review (EPA use)'!J27</f>
        <v>0</v>
      </c>
      <c r="M29" s="425">
        <f>'Draft Workplan Review (EPA use)'!S27</f>
        <v>0</v>
      </c>
      <c r="N29" s="331">
        <f>'Draft Workplan Review (EPA use)'!N27</f>
        <v>0</v>
      </c>
      <c r="O29" s="332">
        <f>'Draft Workplan Review (EPA use)'!O27</f>
        <v>0</v>
      </c>
    </row>
    <row r="30" spans="2:15" ht="15.75" x14ac:dyDescent="0.25">
      <c r="B30" s="80">
        <v>3.2</v>
      </c>
      <c r="C30" s="81"/>
      <c r="D30" s="81"/>
      <c r="E30" s="81"/>
      <c r="F30" s="81"/>
      <c r="G30" s="529">
        <f>'Cost Estimator '!AA35</f>
        <v>0</v>
      </c>
      <c r="H30" s="531">
        <f>'Cost Estimator '!AB35</f>
        <v>0</v>
      </c>
      <c r="I30" s="342"/>
      <c r="J30" s="41"/>
      <c r="L30" s="333">
        <f>'Draft Workplan Review (EPA use)'!J28</f>
        <v>0</v>
      </c>
      <c r="M30" s="426">
        <f>'Draft Workplan Review (EPA use)'!S28</f>
        <v>0</v>
      </c>
      <c r="N30" s="334">
        <f>'Draft Workplan Review (EPA use)'!N28</f>
        <v>0</v>
      </c>
      <c r="O30" s="335">
        <f>'Draft Workplan Review (EPA use)'!O28</f>
        <v>0</v>
      </c>
    </row>
    <row r="31" spans="2:15" ht="15.75" x14ac:dyDescent="0.25">
      <c r="B31" s="80">
        <v>3.3</v>
      </c>
      <c r="C31" s="81"/>
      <c r="D31" s="81"/>
      <c r="E31" s="81"/>
      <c r="F31" s="81"/>
      <c r="G31" s="529">
        <f>'Cost Estimator '!AA36</f>
        <v>0</v>
      </c>
      <c r="H31" s="531">
        <f>'Cost Estimator '!AB36</f>
        <v>0</v>
      </c>
      <c r="I31" s="342"/>
      <c r="J31" s="41"/>
      <c r="L31" s="333">
        <f>'Draft Workplan Review (EPA use)'!J29</f>
        <v>0</v>
      </c>
      <c r="M31" s="426">
        <f>'Draft Workplan Review (EPA use)'!S29</f>
        <v>0</v>
      </c>
      <c r="N31" s="331">
        <f>'Draft Workplan Review (EPA use)'!N29</f>
        <v>0</v>
      </c>
      <c r="O31" s="332">
        <f>'Draft Workplan Review (EPA use)'!O29</f>
        <v>0</v>
      </c>
    </row>
    <row r="32" spans="2:15" ht="15.75" x14ac:dyDescent="0.25">
      <c r="B32" s="80">
        <v>3.4</v>
      </c>
      <c r="C32" s="81"/>
      <c r="D32" s="81"/>
      <c r="E32" s="81"/>
      <c r="F32" s="81"/>
      <c r="G32" s="529">
        <f>'Cost Estimator '!AA37</f>
        <v>0</v>
      </c>
      <c r="H32" s="531">
        <f>'Cost Estimator '!AB37</f>
        <v>0</v>
      </c>
      <c r="I32" s="342"/>
      <c r="J32" s="41"/>
      <c r="L32" s="333">
        <f>'Draft Workplan Review (EPA use)'!J30</f>
        <v>0</v>
      </c>
      <c r="M32" s="425">
        <f>'Draft Workplan Review (EPA use)'!S30</f>
        <v>0</v>
      </c>
      <c r="N32" s="334">
        <f>'Draft Workplan Review (EPA use)'!N30</f>
        <v>0</v>
      </c>
      <c r="O32" s="335">
        <f>'Draft Workplan Review (EPA use)'!O30</f>
        <v>0</v>
      </c>
    </row>
    <row r="33" spans="2:15" ht="15.75" x14ac:dyDescent="0.25">
      <c r="B33" s="80">
        <v>3.5</v>
      </c>
      <c r="C33" s="81"/>
      <c r="D33" s="81"/>
      <c r="E33" s="81"/>
      <c r="F33" s="81"/>
      <c r="G33" s="529">
        <f>'Cost Estimator '!AA38</f>
        <v>0</v>
      </c>
      <c r="H33" s="531">
        <f>'Cost Estimator '!AB38</f>
        <v>0</v>
      </c>
      <c r="I33" s="342"/>
      <c r="J33" s="41"/>
      <c r="L33" s="333">
        <f>'Draft Workplan Review (EPA use)'!J31</f>
        <v>0</v>
      </c>
      <c r="M33" s="426">
        <f>'Draft Workplan Review (EPA use)'!S31</f>
        <v>0</v>
      </c>
      <c r="N33" s="331">
        <f>'Draft Workplan Review (EPA use)'!N31</f>
        <v>0</v>
      </c>
      <c r="O33" s="332">
        <f>'Draft Workplan Review (EPA use)'!O31</f>
        <v>0</v>
      </c>
    </row>
    <row r="34" spans="2:15" ht="15.75" x14ac:dyDescent="0.25">
      <c r="B34" s="80">
        <v>3.6</v>
      </c>
      <c r="C34" s="81"/>
      <c r="D34" s="81"/>
      <c r="E34" s="81"/>
      <c r="F34" s="81"/>
      <c r="G34" s="529">
        <f>'Cost Estimator '!AA39</f>
        <v>0</v>
      </c>
      <c r="H34" s="531">
        <f>'Cost Estimator '!AB39</f>
        <v>0</v>
      </c>
      <c r="I34" s="342"/>
      <c r="J34" s="41"/>
      <c r="L34" s="333">
        <f>'Draft Workplan Review (EPA use)'!J32</f>
        <v>0</v>
      </c>
      <c r="M34" s="426">
        <f>'Draft Workplan Review (EPA use)'!S32</f>
        <v>0</v>
      </c>
      <c r="N34" s="334">
        <f>'Draft Workplan Review (EPA use)'!N32</f>
        <v>0</v>
      </c>
      <c r="O34" s="335">
        <f>'Draft Workplan Review (EPA use)'!O32</f>
        <v>0</v>
      </c>
    </row>
    <row r="35" spans="2:15" ht="15.75" x14ac:dyDescent="0.25">
      <c r="B35" s="80">
        <v>3.7</v>
      </c>
      <c r="C35" s="81"/>
      <c r="D35" s="81"/>
      <c r="E35" s="81"/>
      <c r="F35" s="81"/>
      <c r="G35" s="529">
        <f>'Cost Estimator '!AA40</f>
        <v>0</v>
      </c>
      <c r="H35" s="531">
        <f>'Cost Estimator '!AB40</f>
        <v>0</v>
      </c>
      <c r="I35" s="342"/>
      <c r="J35" s="41"/>
      <c r="L35" s="333">
        <f>'Draft Workplan Review (EPA use)'!J33</f>
        <v>0</v>
      </c>
      <c r="M35" s="425">
        <f>'Draft Workplan Review (EPA use)'!S33</f>
        <v>0</v>
      </c>
      <c r="N35" s="331">
        <f>'Draft Workplan Review (EPA use)'!N33</f>
        <v>0</v>
      </c>
      <c r="O35" s="332">
        <f>'Draft Workplan Review (EPA use)'!O33</f>
        <v>0</v>
      </c>
    </row>
    <row r="36" spans="2:15" ht="15.75" x14ac:dyDescent="0.25">
      <c r="B36" s="80">
        <v>3.8</v>
      </c>
      <c r="C36" s="81"/>
      <c r="D36" s="81"/>
      <c r="E36" s="81"/>
      <c r="F36" s="81"/>
      <c r="G36" s="529">
        <f>'Cost Estimator '!AA41</f>
        <v>0</v>
      </c>
      <c r="H36" s="531">
        <f>'Cost Estimator '!AB41</f>
        <v>0</v>
      </c>
      <c r="I36" s="342"/>
      <c r="J36" s="41"/>
      <c r="L36" s="333">
        <f>'Draft Workplan Review (EPA use)'!J34</f>
        <v>0</v>
      </c>
      <c r="M36" s="426">
        <f>'Draft Workplan Review (EPA use)'!S34</f>
        <v>0</v>
      </c>
      <c r="N36" s="334">
        <f>'Draft Workplan Review (EPA use)'!N34</f>
        <v>0</v>
      </c>
      <c r="O36" s="335">
        <f>'Draft Workplan Review (EPA use)'!O34</f>
        <v>0</v>
      </c>
    </row>
    <row r="37" spans="2:15" ht="15.75" x14ac:dyDescent="0.25">
      <c r="B37" s="80">
        <v>3.9</v>
      </c>
      <c r="C37" s="81"/>
      <c r="D37" s="81"/>
      <c r="E37" s="81"/>
      <c r="F37" s="81"/>
      <c r="G37" s="529">
        <f>'Cost Estimator '!AA42</f>
        <v>0</v>
      </c>
      <c r="H37" s="531">
        <f>'Cost Estimator '!AB42</f>
        <v>0</v>
      </c>
      <c r="I37" s="342"/>
      <c r="J37" s="41"/>
      <c r="L37" s="333">
        <f>'Draft Workplan Review (EPA use)'!J35</f>
        <v>0</v>
      </c>
      <c r="M37" s="426">
        <f>'Draft Workplan Review (EPA use)'!S35</f>
        <v>0</v>
      </c>
      <c r="N37" s="331">
        <f>'Draft Workplan Review (EPA use)'!N35</f>
        <v>0</v>
      </c>
      <c r="O37" s="332">
        <f>'Draft Workplan Review (EPA use)'!O35</f>
        <v>0</v>
      </c>
    </row>
    <row r="38" spans="2:15" ht="15.75" x14ac:dyDescent="0.25">
      <c r="B38" s="88">
        <v>4</v>
      </c>
      <c r="C38" s="84" t="s">
        <v>61</v>
      </c>
      <c r="D38" s="84"/>
      <c r="E38" s="84"/>
      <c r="F38" s="84"/>
      <c r="G38" s="528">
        <f>'Cost Estimator '!AA43</f>
        <v>0</v>
      </c>
      <c r="H38" s="530">
        <f>'Cost Estimator '!AB43</f>
        <v>0</v>
      </c>
      <c r="I38" s="344"/>
      <c r="J38" s="421"/>
      <c r="L38" s="714">
        <f>'Draft Workplan Review (EPA use)'!J36</f>
        <v>0</v>
      </c>
      <c r="M38" s="715">
        <f>'Draft Workplan Review (EPA use)'!S36</f>
        <v>0</v>
      </c>
      <c r="N38" s="716">
        <f>'Draft Workplan Review (EPA use)'!N36</f>
        <v>0</v>
      </c>
      <c r="O38" s="717">
        <f>'Draft Workplan Review (EPA use)'!O36</f>
        <v>0</v>
      </c>
    </row>
    <row r="39" spans="2:15" ht="15.75" x14ac:dyDescent="0.25">
      <c r="B39" s="80">
        <v>4.0999999999999996</v>
      </c>
      <c r="C39" s="81"/>
      <c r="D39" s="81"/>
      <c r="E39" s="81"/>
      <c r="F39" s="81"/>
      <c r="G39" s="529">
        <f>'Cost Estimator '!AA44</f>
        <v>0</v>
      </c>
      <c r="H39" s="531">
        <f>'Cost Estimator '!AB44</f>
        <v>0</v>
      </c>
      <c r="I39" s="342"/>
      <c r="J39" s="41"/>
      <c r="L39" s="333">
        <f>'Draft Workplan Review (EPA use)'!J37</f>
        <v>0</v>
      </c>
      <c r="M39" s="426">
        <f>'Draft Workplan Review (EPA use)'!S37</f>
        <v>0</v>
      </c>
      <c r="N39" s="331">
        <f>'Draft Workplan Review (EPA use)'!N37</f>
        <v>0</v>
      </c>
      <c r="O39" s="332">
        <f>'Draft Workplan Review (EPA use)'!O37</f>
        <v>0</v>
      </c>
    </row>
    <row r="40" spans="2:15" ht="15.75" x14ac:dyDescent="0.25">
      <c r="B40" s="80">
        <v>4.2</v>
      </c>
      <c r="C40" s="81"/>
      <c r="D40" s="81"/>
      <c r="E40" s="81"/>
      <c r="F40" s="81"/>
      <c r="G40" s="529">
        <f>'Cost Estimator '!AA45</f>
        <v>0</v>
      </c>
      <c r="H40" s="531">
        <f>'Cost Estimator '!AB45</f>
        <v>0</v>
      </c>
      <c r="I40" s="342"/>
      <c r="J40" s="41"/>
      <c r="L40" s="333">
        <f>'Draft Workplan Review (EPA use)'!J38</f>
        <v>0</v>
      </c>
      <c r="M40" s="426">
        <f>'Draft Workplan Review (EPA use)'!S38</f>
        <v>0</v>
      </c>
      <c r="N40" s="334">
        <f>'Draft Workplan Review (EPA use)'!N38</f>
        <v>0</v>
      </c>
      <c r="O40" s="335">
        <f>'Draft Workplan Review (EPA use)'!O38</f>
        <v>0</v>
      </c>
    </row>
    <row r="41" spans="2:15" ht="15.75" x14ac:dyDescent="0.25">
      <c r="B41" s="80">
        <v>4.3</v>
      </c>
      <c r="C41" s="81"/>
      <c r="D41" s="81"/>
      <c r="E41" s="81"/>
      <c r="F41" s="81"/>
      <c r="G41" s="529">
        <f>'Cost Estimator '!AA46</f>
        <v>0</v>
      </c>
      <c r="H41" s="531">
        <f>'Cost Estimator '!AB46</f>
        <v>0</v>
      </c>
      <c r="I41" s="342"/>
      <c r="J41" s="41"/>
      <c r="L41" s="333">
        <f>'Draft Workplan Review (EPA use)'!J39</f>
        <v>0</v>
      </c>
      <c r="M41" s="425">
        <f>'Draft Workplan Review (EPA use)'!S39</f>
        <v>0</v>
      </c>
      <c r="N41" s="331">
        <f>'Draft Workplan Review (EPA use)'!N39</f>
        <v>0</v>
      </c>
      <c r="O41" s="332">
        <f>'Draft Workplan Review (EPA use)'!O39</f>
        <v>0</v>
      </c>
    </row>
    <row r="42" spans="2:15" ht="15.75" x14ac:dyDescent="0.25">
      <c r="B42" s="80">
        <v>4.4000000000000004</v>
      </c>
      <c r="C42" s="81"/>
      <c r="D42" s="81"/>
      <c r="E42" s="81"/>
      <c r="F42" s="81"/>
      <c r="G42" s="529">
        <f>'Cost Estimator '!AA47</f>
        <v>0</v>
      </c>
      <c r="H42" s="531">
        <f>'Cost Estimator '!AB47</f>
        <v>0</v>
      </c>
      <c r="I42" s="342"/>
      <c r="J42" s="41"/>
      <c r="L42" s="333">
        <f>'Draft Workplan Review (EPA use)'!J40</f>
        <v>0</v>
      </c>
      <c r="M42" s="426">
        <f>'Draft Workplan Review (EPA use)'!S40</f>
        <v>0</v>
      </c>
      <c r="N42" s="334">
        <f>'Draft Workplan Review (EPA use)'!N40</f>
        <v>0</v>
      </c>
      <c r="O42" s="335">
        <f>'Draft Workplan Review (EPA use)'!O40</f>
        <v>0</v>
      </c>
    </row>
    <row r="43" spans="2:15" ht="15.75" x14ac:dyDescent="0.25">
      <c r="B43" s="80">
        <v>4.5</v>
      </c>
      <c r="C43" s="81"/>
      <c r="D43" s="81"/>
      <c r="E43" s="81"/>
      <c r="F43" s="81"/>
      <c r="G43" s="529">
        <f>'Cost Estimator '!AA48</f>
        <v>0</v>
      </c>
      <c r="H43" s="531">
        <f>'Cost Estimator '!AB48</f>
        <v>0</v>
      </c>
      <c r="I43" s="342"/>
      <c r="J43" s="41"/>
      <c r="L43" s="333">
        <f>'Draft Workplan Review (EPA use)'!J41</f>
        <v>0</v>
      </c>
      <c r="M43" s="426">
        <f>'Draft Workplan Review (EPA use)'!S41</f>
        <v>0</v>
      </c>
      <c r="N43" s="331">
        <f>'Draft Workplan Review (EPA use)'!N41</f>
        <v>0</v>
      </c>
      <c r="O43" s="332">
        <f>'Draft Workplan Review (EPA use)'!O41</f>
        <v>0</v>
      </c>
    </row>
    <row r="44" spans="2:15" ht="15.75" x14ac:dyDescent="0.25">
      <c r="B44" s="80">
        <v>4.5999999999999996</v>
      </c>
      <c r="C44" s="81"/>
      <c r="D44" s="81"/>
      <c r="E44" s="81"/>
      <c r="F44" s="81"/>
      <c r="G44" s="529">
        <f>'Cost Estimator '!AA49</f>
        <v>0</v>
      </c>
      <c r="H44" s="531">
        <f>'Cost Estimator '!AB49</f>
        <v>0</v>
      </c>
      <c r="I44" s="342"/>
      <c r="J44" s="41"/>
      <c r="L44" s="333">
        <f>'Draft Workplan Review (EPA use)'!J42</f>
        <v>0</v>
      </c>
      <c r="M44" s="425">
        <f>'Draft Workplan Review (EPA use)'!S42</f>
        <v>0</v>
      </c>
      <c r="N44" s="334">
        <f>'Draft Workplan Review (EPA use)'!N42</f>
        <v>0</v>
      </c>
      <c r="O44" s="335">
        <f>'Draft Workplan Review (EPA use)'!O42</f>
        <v>0</v>
      </c>
    </row>
    <row r="45" spans="2:15" ht="15.75" x14ac:dyDescent="0.25">
      <c r="B45" s="80">
        <v>4.7</v>
      </c>
      <c r="C45" s="81"/>
      <c r="D45" s="81"/>
      <c r="E45" s="81"/>
      <c r="F45" s="81"/>
      <c r="G45" s="529">
        <f>'Cost Estimator '!AA50</f>
        <v>0</v>
      </c>
      <c r="H45" s="531">
        <f>'Cost Estimator '!AB50</f>
        <v>0</v>
      </c>
      <c r="I45" s="342"/>
      <c r="J45" s="41"/>
      <c r="L45" s="333">
        <f>'Draft Workplan Review (EPA use)'!J43</f>
        <v>0</v>
      </c>
      <c r="M45" s="426">
        <f>'Draft Workplan Review (EPA use)'!S43</f>
        <v>0</v>
      </c>
      <c r="N45" s="331">
        <f>'Draft Workplan Review (EPA use)'!N43</f>
        <v>0</v>
      </c>
      <c r="O45" s="332">
        <f>'Draft Workplan Review (EPA use)'!O43</f>
        <v>0</v>
      </c>
    </row>
    <row r="46" spans="2:15" ht="15.75" x14ac:dyDescent="0.25">
      <c r="B46" s="80">
        <v>4.8</v>
      </c>
      <c r="C46" s="81"/>
      <c r="D46" s="81"/>
      <c r="E46" s="81"/>
      <c r="F46" s="81"/>
      <c r="G46" s="529">
        <f>'Cost Estimator '!AA51</f>
        <v>0</v>
      </c>
      <c r="H46" s="531">
        <f>'Cost Estimator '!AB51</f>
        <v>0</v>
      </c>
      <c r="I46" s="342"/>
      <c r="J46" s="41"/>
      <c r="L46" s="333">
        <f>'Draft Workplan Review (EPA use)'!J44</f>
        <v>0</v>
      </c>
      <c r="M46" s="426">
        <f>'Draft Workplan Review (EPA use)'!S44</f>
        <v>0</v>
      </c>
      <c r="N46" s="334">
        <f>'Draft Workplan Review (EPA use)'!N44</f>
        <v>0</v>
      </c>
      <c r="O46" s="335">
        <f>'Draft Workplan Review (EPA use)'!O44</f>
        <v>0</v>
      </c>
    </row>
    <row r="47" spans="2:15" ht="15.75" x14ac:dyDescent="0.25">
      <c r="B47" s="80">
        <v>4.9000000000000004</v>
      </c>
      <c r="C47" s="81"/>
      <c r="D47" s="81"/>
      <c r="E47" s="81"/>
      <c r="F47" s="81"/>
      <c r="G47" s="529">
        <f>'Cost Estimator '!AA52</f>
        <v>0</v>
      </c>
      <c r="H47" s="531">
        <f>'Cost Estimator '!AB52</f>
        <v>0</v>
      </c>
      <c r="I47" s="342"/>
      <c r="J47" s="41"/>
      <c r="L47" s="333">
        <f>'Draft Workplan Review (EPA use)'!J45</f>
        <v>0</v>
      </c>
      <c r="M47" s="425">
        <f>'Draft Workplan Review (EPA use)'!S45</f>
        <v>0</v>
      </c>
      <c r="N47" s="331">
        <f>'Draft Workplan Review (EPA use)'!N45</f>
        <v>0</v>
      </c>
      <c r="O47" s="332">
        <f>'Draft Workplan Review (EPA use)'!O45</f>
        <v>0</v>
      </c>
    </row>
    <row r="48" spans="2:15" ht="15.75" x14ac:dyDescent="0.25">
      <c r="B48" s="89">
        <v>5</v>
      </c>
      <c r="C48" s="84" t="s">
        <v>62</v>
      </c>
      <c r="D48" s="85"/>
      <c r="E48" s="85"/>
      <c r="F48" s="85"/>
      <c r="G48" s="528">
        <f>'Cost Estimator '!AA53</f>
        <v>0</v>
      </c>
      <c r="H48" s="530">
        <f>'Cost Estimator '!AB53</f>
        <v>0</v>
      </c>
      <c r="I48" s="344"/>
      <c r="J48" s="421"/>
      <c r="L48" s="714">
        <f>'Draft Workplan Review (EPA use)'!J46</f>
        <v>0</v>
      </c>
      <c r="M48" s="718">
        <f>'Draft Workplan Review (EPA use)'!S46</f>
        <v>0</v>
      </c>
      <c r="N48" s="716">
        <f>'Draft Workplan Review (EPA use)'!N46</f>
        <v>0</v>
      </c>
      <c r="O48" s="717">
        <f>'Draft Workplan Review (EPA use)'!O46</f>
        <v>0</v>
      </c>
    </row>
    <row r="49" spans="2:15" ht="15.75" x14ac:dyDescent="0.25">
      <c r="B49" s="80">
        <v>5.0999999999999996</v>
      </c>
      <c r="C49" s="81"/>
      <c r="D49" s="81"/>
      <c r="E49" s="81"/>
      <c r="F49" s="81"/>
      <c r="G49" s="529">
        <f>'Cost Estimator '!AA54</f>
        <v>0</v>
      </c>
      <c r="H49" s="531">
        <f>'Cost Estimator '!AB54</f>
        <v>0</v>
      </c>
      <c r="I49" s="342"/>
      <c r="J49" s="41"/>
      <c r="L49" s="333">
        <f>'Draft Workplan Review (EPA use)'!J47</f>
        <v>0</v>
      </c>
      <c r="M49" s="426">
        <f>'Draft Workplan Review (EPA use)'!S47</f>
        <v>0</v>
      </c>
      <c r="N49" s="331">
        <f>'Draft Workplan Review (EPA use)'!N47</f>
        <v>0</v>
      </c>
      <c r="O49" s="332">
        <f>'Draft Workplan Review (EPA use)'!O47</f>
        <v>0</v>
      </c>
    </row>
    <row r="50" spans="2:15" ht="15.75" x14ac:dyDescent="0.25">
      <c r="B50" s="80">
        <v>5.2</v>
      </c>
      <c r="C50" s="81"/>
      <c r="D50" s="81"/>
      <c r="E50" s="81"/>
      <c r="F50" s="81"/>
      <c r="G50" s="529">
        <f>'Cost Estimator '!AA55</f>
        <v>0</v>
      </c>
      <c r="H50" s="531">
        <f>'Cost Estimator '!AB55</f>
        <v>0</v>
      </c>
      <c r="I50" s="342"/>
      <c r="J50" s="41"/>
      <c r="L50" s="333">
        <f>'Draft Workplan Review (EPA use)'!J48</f>
        <v>0</v>
      </c>
      <c r="M50" s="425">
        <f>'Draft Workplan Review (EPA use)'!S48</f>
        <v>0</v>
      </c>
      <c r="N50" s="334">
        <f>'Draft Workplan Review (EPA use)'!N48</f>
        <v>0</v>
      </c>
      <c r="O50" s="335">
        <f>'Draft Workplan Review (EPA use)'!O48</f>
        <v>0</v>
      </c>
    </row>
    <row r="51" spans="2:15" ht="15.75" x14ac:dyDescent="0.25">
      <c r="B51" s="80">
        <v>5.3</v>
      </c>
      <c r="C51" s="81"/>
      <c r="D51" s="81"/>
      <c r="E51" s="81"/>
      <c r="F51" s="81"/>
      <c r="G51" s="529">
        <f>'Cost Estimator '!AA56</f>
        <v>0</v>
      </c>
      <c r="H51" s="531">
        <f>'Cost Estimator '!AB56</f>
        <v>0</v>
      </c>
      <c r="I51" s="342"/>
      <c r="J51" s="41"/>
      <c r="L51" s="333">
        <f>'Draft Workplan Review (EPA use)'!J49</f>
        <v>0</v>
      </c>
      <c r="M51" s="426">
        <f>'Draft Workplan Review (EPA use)'!S49</f>
        <v>0</v>
      </c>
      <c r="N51" s="331">
        <f>'Draft Workplan Review (EPA use)'!N49</f>
        <v>0</v>
      </c>
      <c r="O51" s="332">
        <f>'Draft Workplan Review (EPA use)'!O49</f>
        <v>0</v>
      </c>
    </row>
    <row r="52" spans="2:15" ht="15.75" x14ac:dyDescent="0.25">
      <c r="B52" s="80">
        <v>5.4</v>
      </c>
      <c r="C52" s="81"/>
      <c r="D52" s="81"/>
      <c r="E52" s="81"/>
      <c r="F52" s="81"/>
      <c r="G52" s="529">
        <f>'Cost Estimator '!AA57</f>
        <v>0</v>
      </c>
      <c r="H52" s="531">
        <f>'Cost Estimator '!AB57</f>
        <v>0</v>
      </c>
      <c r="I52" s="342"/>
      <c r="J52" s="41"/>
      <c r="L52" s="333">
        <f>'Draft Workplan Review (EPA use)'!J50</f>
        <v>0</v>
      </c>
      <c r="M52" s="426">
        <f>'Draft Workplan Review (EPA use)'!S50</f>
        <v>0</v>
      </c>
      <c r="N52" s="334">
        <f>'Draft Workplan Review (EPA use)'!N50</f>
        <v>0</v>
      </c>
      <c r="O52" s="335">
        <f>'Draft Workplan Review (EPA use)'!O50</f>
        <v>0</v>
      </c>
    </row>
    <row r="53" spans="2:15" ht="15.75" x14ac:dyDescent="0.25">
      <c r="B53" s="80">
        <v>5.5</v>
      </c>
      <c r="C53" s="81"/>
      <c r="D53" s="81"/>
      <c r="E53" s="81"/>
      <c r="F53" s="81"/>
      <c r="G53" s="529">
        <f>'Cost Estimator '!AA58</f>
        <v>0</v>
      </c>
      <c r="H53" s="531">
        <f>'Cost Estimator '!AB58</f>
        <v>0</v>
      </c>
      <c r="I53" s="342"/>
      <c r="J53" s="41"/>
      <c r="L53" s="333">
        <f>'Draft Workplan Review (EPA use)'!J51</f>
        <v>0</v>
      </c>
      <c r="M53" s="425">
        <f>'Draft Workplan Review (EPA use)'!S51</f>
        <v>0</v>
      </c>
      <c r="N53" s="331">
        <f>'Draft Workplan Review (EPA use)'!N51</f>
        <v>0</v>
      </c>
      <c r="O53" s="332">
        <f>'Draft Workplan Review (EPA use)'!O51</f>
        <v>0</v>
      </c>
    </row>
    <row r="54" spans="2:15" ht="15.75" x14ac:dyDescent="0.25">
      <c r="B54" s="80">
        <v>5.6</v>
      </c>
      <c r="C54" s="81"/>
      <c r="D54" s="81"/>
      <c r="E54" s="81"/>
      <c r="F54" s="81"/>
      <c r="G54" s="529">
        <f>'Cost Estimator '!AA59</f>
        <v>0</v>
      </c>
      <c r="H54" s="531">
        <f>'Cost Estimator '!AB59</f>
        <v>0</v>
      </c>
      <c r="I54" s="342"/>
      <c r="J54" s="41"/>
      <c r="L54" s="333">
        <f>'Draft Workplan Review (EPA use)'!J52</f>
        <v>0</v>
      </c>
      <c r="M54" s="426">
        <f>'Draft Workplan Review (EPA use)'!S52</f>
        <v>0</v>
      </c>
      <c r="N54" s="334">
        <f>'Draft Workplan Review (EPA use)'!N52</f>
        <v>0</v>
      </c>
      <c r="O54" s="335">
        <f>'Draft Workplan Review (EPA use)'!O52</f>
        <v>0</v>
      </c>
    </row>
    <row r="55" spans="2:15" ht="15.75" x14ac:dyDescent="0.25">
      <c r="B55" s="80">
        <v>5.7</v>
      </c>
      <c r="C55" s="81"/>
      <c r="D55" s="81"/>
      <c r="E55" s="81"/>
      <c r="F55" s="81"/>
      <c r="G55" s="529">
        <f>'Cost Estimator '!AA60</f>
        <v>0</v>
      </c>
      <c r="H55" s="531">
        <f>'Cost Estimator '!AB60</f>
        <v>0</v>
      </c>
      <c r="I55" s="342"/>
      <c r="J55" s="41"/>
      <c r="L55" s="333">
        <f>'Draft Workplan Review (EPA use)'!J53</f>
        <v>0</v>
      </c>
      <c r="M55" s="426">
        <f>'Draft Workplan Review (EPA use)'!S53</f>
        <v>0</v>
      </c>
      <c r="N55" s="331">
        <f>'Draft Workplan Review (EPA use)'!N53</f>
        <v>0</v>
      </c>
      <c r="O55" s="332">
        <f>'Draft Workplan Review (EPA use)'!O53</f>
        <v>0</v>
      </c>
    </row>
    <row r="56" spans="2:15" ht="15.75" x14ac:dyDescent="0.25">
      <c r="B56" s="80">
        <v>5.8</v>
      </c>
      <c r="C56" s="81"/>
      <c r="D56" s="81"/>
      <c r="E56" s="81"/>
      <c r="F56" s="81"/>
      <c r="G56" s="529">
        <f>'Cost Estimator '!AA61</f>
        <v>0</v>
      </c>
      <c r="H56" s="531">
        <f>'Cost Estimator '!AB61</f>
        <v>0</v>
      </c>
      <c r="I56" s="342"/>
      <c r="J56" s="41"/>
      <c r="L56" s="333">
        <f>'Draft Workplan Review (EPA use)'!J54</f>
        <v>0</v>
      </c>
      <c r="M56" s="425">
        <f>'Draft Workplan Review (EPA use)'!S54</f>
        <v>0</v>
      </c>
      <c r="N56" s="334">
        <f>'Draft Workplan Review (EPA use)'!N54</f>
        <v>0</v>
      </c>
      <c r="O56" s="335">
        <f>'Draft Workplan Review (EPA use)'!O54</f>
        <v>0</v>
      </c>
    </row>
    <row r="57" spans="2:15" ht="15.75" x14ac:dyDescent="0.25">
      <c r="B57" s="80">
        <v>5.9</v>
      </c>
      <c r="C57" s="81"/>
      <c r="D57" s="81"/>
      <c r="E57" s="81"/>
      <c r="F57" s="81"/>
      <c r="G57" s="529">
        <f>'Cost Estimator '!AA62</f>
        <v>0</v>
      </c>
      <c r="H57" s="531">
        <f>'Cost Estimator '!AB62</f>
        <v>0</v>
      </c>
      <c r="I57" s="342"/>
      <c r="J57" s="41"/>
      <c r="L57" s="333">
        <f>'Draft Workplan Review (EPA use)'!J55</f>
        <v>0</v>
      </c>
      <c r="M57" s="426">
        <f>'Draft Workplan Review (EPA use)'!S55</f>
        <v>0</v>
      </c>
      <c r="N57" s="331">
        <f>'Draft Workplan Review (EPA use)'!N55</f>
        <v>0</v>
      </c>
      <c r="O57" s="332">
        <f>'Draft Workplan Review (EPA use)'!O55</f>
        <v>0</v>
      </c>
    </row>
    <row r="58" spans="2:15" ht="15.75" x14ac:dyDescent="0.25">
      <c r="B58" s="89">
        <v>6</v>
      </c>
      <c r="C58" s="84" t="s">
        <v>63</v>
      </c>
      <c r="D58" s="84"/>
      <c r="E58" s="84"/>
      <c r="F58" s="84"/>
      <c r="G58" s="528">
        <f>'Cost Estimator '!AA63</f>
        <v>0</v>
      </c>
      <c r="H58" s="530">
        <f>'Cost Estimator '!AB63</f>
        <v>0</v>
      </c>
      <c r="I58" s="344"/>
      <c r="J58" s="421"/>
      <c r="L58" s="714">
        <f>'Draft Workplan Review (EPA use)'!J56</f>
        <v>0</v>
      </c>
      <c r="M58" s="718">
        <f>'Draft Workplan Review (EPA use)'!S56</f>
        <v>0</v>
      </c>
      <c r="N58" s="716">
        <f>'Draft Workplan Review (EPA use)'!N56</f>
        <v>0</v>
      </c>
      <c r="O58" s="717">
        <f>'Draft Workplan Review (EPA use)'!O56</f>
        <v>0</v>
      </c>
    </row>
    <row r="59" spans="2:15" ht="15.75" x14ac:dyDescent="0.25">
      <c r="B59" s="80">
        <v>6.1</v>
      </c>
      <c r="C59" s="81"/>
      <c r="D59" s="81"/>
      <c r="E59" s="81"/>
      <c r="F59" s="81"/>
      <c r="G59" s="529">
        <f>'Cost Estimator '!AA64</f>
        <v>0</v>
      </c>
      <c r="H59" s="531">
        <f>'Cost Estimator '!AB64</f>
        <v>0</v>
      </c>
      <c r="I59" s="342"/>
      <c r="J59" s="41"/>
      <c r="L59" s="333">
        <f>'Draft Workplan Review (EPA use)'!J57</f>
        <v>0</v>
      </c>
      <c r="M59" s="425">
        <f>'Draft Workplan Review (EPA use)'!S57</f>
        <v>0</v>
      </c>
      <c r="N59" s="331">
        <f>'Draft Workplan Review (EPA use)'!N57</f>
        <v>0</v>
      </c>
      <c r="O59" s="332">
        <f>'Draft Workplan Review (EPA use)'!O57</f>
        <v>0</v>
      </c>
    </row>
    <row r="60" spans="2:15" ht="15.75" x14ac:dyDescent="0.25">
      <c r="B60" s="80">
        <v>6.2</v>
      </c>
      <c r="C60" s="81"/>
      <c r="D60" s="81"/>
      <c r="E60" s="81"/>
      <c r="F60" s="81"/>
      <c r="G60" s="529">
        <f>'Cost Estimator '!AA65</f>
        <v>0</v>
      </c>
      <c r="H60" s="531">
        <f>'Cost Estimator '!AB65</f>
        <v>0</v>
      </c>
      <c r="I60" s="342"/>
      <c r="J60" s="41"/>
      <c r="L60" s="333">
        <f>'Draft Workplan Review (EPA use)'!J58</f>
        <v>0</v>
      </c>
      <c r="M60" s="426">
        <f>'Draft Workplan Review (EPA use)'!S58</f>
        <v>0</v>
      </c>
      <c r="N60" s="334">
        <f>'Draft Workplan Review (EPA use)'!N58</f>
        <v>0</v>
      </c>
      <c r="O60" s="335">
        <f>'Draft Workplan Review (EPA use)'!O58</f>
        <v>0</v>
      </c>
    </row>
    <row r="61" spans="2:15" ht="15.75" x14ac:dyDescent="0.25">
      <c r="B61" s="80">
        <v>6.3</v>
      </c>
      <c r="C61" s="81"/>
      <c r="D61" s="81"/>
      <c r="E61" s="81"/>
      <c r="F61" s="81"/>
      <c r="G61" s="529">
        <f>'Cost Estimator '!AA66</f>
        <v>0</v>
      </c>
      <c r="H61" s="531">
        <f>'Cost Estimator '!AB66</f>
        <v>0</v>
      </c>
      <c r="I61" s="342"/>
      <c r="J61" s="41"/>
      <c r="L61" s="333">
        <f>'Draft Workplan Review (EPA use)'!J59</f>
        <v>0</v>
      </c>
      <c r="M61" s="426">
        <f>'Draft Workplan Review (EPA use)'!S59</f>
        <v>0</v>
      </c>
      <c r="N61" s="331">
        <f>'Draft Workplan Review (EPA use)'!N59</f>
        <v>0</v>
      </c>
      <c r="O61" s="332">
        <f>'Draft Workplan Review (EPA use)'!O59</f>
        <v>0</v>
      </c>
    </row>
    <row r="62" spans="2:15" ht="15.75" x14ac:dyDescent="0.25">
      <c r="B62" s="80">
        <v>6.4</v>
      </c>
      <c r="C62" s="81"/>
      <c r="D62" s="81"/>
      <c r="E62" s="81"/>
      <c r="F62" s="81"/>
      <c r="G62" s="529">
        <f>'Cost Estimator '!AA67</f>
        <v>0</v>
      </c>
      <c r="H62" s="531">
        <f>'Cost Estimator '!AB67</f>
        <v>0</v>
      </c>
      <c r="I62" s="342"/>
      <c r="J62" s="41"/>
      <c r="L62" s="333">
        <f>'Draft Workplan Review (EPA use)'!J60</f>
        <v>0</v>
      </c>
      <c r="M62" s="425">
        <f>'Draft Workplan Review (EPA use)'!S60</f>
        <v>0</v>
      </c>
      <c r="N62" s="334">
        <f>'Draft Workplan Review (EPA use)'!N60</f>
        <v>0</v>
      </c>
      <c r="O62" s="335">
        <f>'Draft Workplan Review (EPA use)'!O60</f>
        <v>0</v>
      </c>
    </row>
    <row r="63" spans="2:15" ht="15.75" x14ac:dyDescent="0.25">
      <c r="B63" s="80">
        <v>6.5</v>
      </c>
      <c r="C63" s="81"/>
      <c r="D63" s="81"/>
      <c r="E63" s="81"/>
      <c r="F63" s="81"/>
      <c r="G63" s="529">
        <f>'Cost Estimator '!AA68</f>
        <v>0</v>
      </c>
      <c r="H63" s="531">
        <f>'Cost Estimator '!AB68</f>
        <v>0</v>
      </c>
      <c r="I63" s="342"/>
      <c r="J63" s="41"/>
      <c r="L63" s="333">
        <f>'Draft Workplan Review (EPA use)'!J61</f>
        <v>0</v>
      </c>
      <c r="M63" s="426">
        <f>'Draft Workplan Review (EPA use)'!S61</f>
        <v>0</v>
      </c>
      <c r="N63" s="331">
        <f>'Draft Workplan Review (EPA use)'!N61</f>
        <v>0</v>
      </c>
      <c r="O63" s="332">
        <f>'Draft Workplan Review (EPA use)'!O61</f>
        <v>0</v>
      </c>
    </row>
    <row r="64" spans="2:15" ht="15.75" x14ac:dyDescent="0.25">
      <c r="B64" s="80">
        <v>6.6</v>
      </c>
      <c r="C64" s="81"/>
      <c r="D64" s="81"/>
      <c r="E64" s="81"/>
      <c r="F64" s="81"/>
      <c r="G64" s="529">
        <f>'Cost Estimator '!AA69</f>
        <v>0</v>
      </c>
      <c r="H64" s="531">
        <f>'Cost Estimator '!AB69</f>
        <v>0</v>
      </c>
      <c r="I64" s="342"/>
      <c r="J64" s="41"/>
      <c r="L64" s="333">
        <f>'Draft Workplan Review (EPA use)'!J62</f>
        <v>0</v>
      </c>
      <c r="M64" s="426">
        <f>'Draft Workplan Review (EPA use)'!S62</f>
        <v>0</v>
      </c>
      <c r="N64" s="334">
        <f>'Draft Workplan Review (EPA use)'!N62</f>
        <v>0</v>
      </c>
      <c r="O64" s="335">
        <f>'Draft Workplan Review (EPA use)'!O62</f>
        <v>0</v>
      </c>
    </row>
    <row r="65" spans="2:15" ht="15.75" x14ac:dyDescent="0.25">
      <c r="B65" s="80">
        <v>6.7</v>
      </c>
      <c r="C65" s="81"/>
      <c r="D65" s="81"/>
      <c r="E65" s="81"/>
      <c r="F65" s="81"/>
      <c r="G65" s="529">
        <f>'Cost Estimator '!AA70</f>
        <v>0</v>
      </c>
      <c r="H65" s="531">
        <f>'Cost Estimator '!AB70</f>
        <v>0</v>
      </c>
      <c r="I65" s="342"/>
      <c r="J65" s="41"/>
      <c r="L65" s="333">
        <f>'Draft Workplan Review (EPA use)'!J63</f>
        <v>0</v>
      </c>
      <c r="M65" s="425">
        <f>'Draft Workplan Review (EPA use)'!S63</f>
        <v>0</v>
      </c>
      <c r="N65" s="331">
        <f>'Draft Workplan Review (EPA use)'!N63</f>
        <v>0</v>
      </c>
      <c r="O65" s="332">
        <f>'Draft Workplan Review (EPA use)'!O63</f>
        <v>0</v>
      </c>
    </row>
    <row r="66" spans="2:15" ht="15.75" x14ac:dyDescent="0.25">
      <c r="B66" s="80">
        <v>6.8</v>
      </c>
      <c r="C66" s="81"/>
      <c r="D66" s="81"/>
      <c r="E66" s="81"/>
      <c r="F66" s="81"/>
      <c r="G66" s="529">
        <f>'Cost Estimator '!AA71</f>
        <v>0</v>
      </c>
      <c r="H66" s="531">
        <f>'Cost Estimator '!AB71</f>
        <v>0</v>
      </c>
      <c r="I66" s="342"/>
      <c r="J66" s="41"/>
      <c r="L66" s="333">
        <f>'Draft Workplan Review (EPA use)'!J64</f>
        <v>0</v>
      </c>
      <c r="M66" s="426">
        <f>'Draft Workplan Review (EPA use)'!S64</f>
        <v>0</v>
      </c>
      <c r="N66" s="334">
        <f>'Draft Workplan Review (EPA use)'!N64</f>
        <v>0</v>
      </c>
      <c r="O66" s="335">
        <f>'Draft Workplan Review (EPA use)'!O64</f>
        <v>0</v>
      </c>
    </row>
    <row r="67" spans="2:15" ht="15.75" x14ac:dyDescent="0.25">
      <c r="B67" s="80">
        <v>6.9</v>
      </c>
      <c r="C67" s="81"/>
      <c r="D67" s="81"/>
      <c r="E67" s="81"/>
      <c r="F67" s="81"/>
      <c r="G67" s="529">
        <f>'Cost Estimator '!AA72</f>
        <v>0</v>
      </c>
      <c r="H67" s="531">
        <f>'Cost Estimator '!AB72</f>
        <v>0</v>
      </c>
      <c r="I67" s="342"/>
      <c r="J67" s="41"/>
      <c r="L67" s="333">
        <f>'Draft Workplan Review (EPA use)'!J65</f>
        <v>0</v>
      </c>
      <c r="M67" s="426">
        <f>'Draft Workplan Review (EPA use)'!S65</f>
        <v>0</v>
      </c>
      <c r="N67" s="331">
        <f>'Draft Workplan Review (EPA use)'!N65</f>
        <v>0</v>
      </c>
      <c r="O67" s="332">
        <f>'Draft Workplan Review (EPA use)'!O65</f>
        <v>0</v>
      </c>
    </row>
    <row r="68" spans="2:15" ht="15.75" x14ac:dyDescent="0.25">
      <c r="B68" s="89">
        <v>7</v>
      </c>
      <c r="C68" s="84" t="s">
        <v>64</v>
      </c>
      <c r="D68" s="84"/>
      <c r="E68" s="84"/>
      <c r="F68" s="84"/>
      <c r="G68" s="528">
        <f>'Cost Estimator '!AA73</f>
        <v>0</v>
      </c>
      <c r="H68" s="530">
        <f>'Cost Estimator '!AB73</f>
        <v>0</v>
      </c>
      <c r="I68" s="344"/>
      <c r="J68" s="421"/>
      <c r="L68" s="714">
        <f>'Draft Workplan Review (EPA use)'!J66</f>
        <v>0</v>
      </c>
      <c r="M68" s="715">
        <f>'Draft Workplan Review (EPA use)'!S66</f>
        <v>0</v>
      </c>
      <c r="N68" s="716">
        <f>'Draft Workplan Review (EPA use)'!N66</f>
        <v>0</v>
      </c>
      <c r="O68" s="717">
        <f>'Draft Workplan Review (EPA use)'!O66</f>
        <v>0</v>
      </c>
    </row>
    <row r="69" spans="2:15" ht="15.75" x14ac:dyDescent="0.25">
      <c r="B69" s="80">
        <v>7.1</v>
      </c>
      <c r="C69" s="81"/>
      <c r="D69" s="81"/>
      <c r="E69" s="81"/>
      <c r="F69" s="81"/>
      <c r="G69" s="529">
        <f>'Cost Estimator '!AA74</f>
        <v>0</v>
      </c>
      <c r="H69" s="531">
        <f>'Cost Estimator '!AB74</f>
        <v>0</v>
      </c>
      <c r="I69" s="342"/>
      <c r="J69" s="41"/>
      <c r="L69" s="333">
        <f>'Draft Workplan Review (EPA use)'!J67</f>
        <v>0</v>
      </c>
      <c r="M69" s="426">
        <f>'Draft Workplan Review (EPA use)'!S67</f>
        <v>0</v>
      </c>
      <c r="N69" s="331">
        <f>'Draft Workplan Review (EPA use)'!N67</f>
        <v>0</v>
      </c>
      <c r="O69" s="332">
        <f>'Draft Workplan Review (EPA use)'!O67</f>
        <v>0</v>
      </c>
    </row>
    <row r="70" spans="2:15" ht="15.75" x14ac:dyDescent="0.25">
      <c r="B70" s="80">
        <v>7.2</v>
      </c>
      <c r="C70" s="81"/>
      <c r="D70" s="81"/>
      <c r="E70" s="81"/>
      <c r="F70" s="81"/>
      <c r="G70" s="529">
        <f>'Cost Estimator '!AA75</f>
        <v>0</v>
      </c>
      <c r="H70" s="531">
        <f>'Cost Estimator '!AB75</f>
        <v>0</v>
      </c>
      <c r="I70" s="342"/>
      <c r="J70" s="41"/>
      <c r="L70" s="333">
        <f>'Draft Workplan Review (EPA use)'!J68</f>
        <v>0</v>
      </c>
      <c r="M70" s="426">
        <f>'Draft Workplan Review (EPA use)'!S68</f>
        <v>0</v>
      </c>
      <c r="N70" s="334">
        <f>'Draft Workplan Review (EPA use)'!N68</f>
        <v>0</v>
      </c>
      <c r="O70" s="335">
        <f>'Draft Workplan Review (EPA use)'!O68</f>
        <v>0</v>
      </c>
    </row>
    <row r="71" spans="2:15" ht="15.75" x14ac:dyDescent="0.25">
      <c r="B71" s="80">
        <v>7.3</v>
      </c>
      <c r="C71" s="81"/>
      <c r="D71" s="81"/>
      <c r="E71" s="81"/>
      <c r="F71" s="81"/>
      <c r="G71" s="529">
        <f>'Cost Estimator '!AA76</f>
        <v>0</v>
      </c>
      <c r="H71" s="531">
        <f>'Cost Estimator '!AB76</f>
        <v>0</v>
      </c>
      <c r="I71" s="342"/>
      <c r="J71" s="41"/>
      <c r="L71" s="333">
        <f>'Draft Workplan Review (EPA use)'!J69</f>
        <v>0</v>
      </c>
      <c r="M71" s="425">
        <f>'Draft Workplan Review (EPA use)'!S69</f>
        <v>0</v>
      </c>
      <c r="N71" s="331">
        <f>'Draft Workplan Review (EPA use)'!N69</f>
        <v>0</v>
      </c>
      <c r="O71" s="332">
        <f>'Draft Workplan Review (EPA use)'!O69</f>
        <v>0</v>
      </c>
    </row>
    <row r="72" spans="2:15" ht="15.75" x14ac:dyDescent="0.25">
      <c r="B72" s="80">
        <v>7.4</v>
      </c>
      <c r="C72" s="81"/>
      <c r="D72" s="81"/>
      <c r="E72" s="81"/>
      <c r="F72" s="81"/>
      <c r="G72" s="529">
        <f>'Cost Estimator '!AA77</f>
        <v>0</v>
      </c>
      <c r="H72" s="531">
        <f>'Cost Estimator '!AB77</f>
        <v>0</v>
      </c>
      <c r="I72" s="342"/>
      <c r="J72" s="41"/>
      <c r="L72" s="333">
        <f>'Draft Workplan Review (EPA use)'!J70</f>
        <v>0</v>
      </c>
      <c r="M72" s="426">
        <f>'Draft Workplan Review (EPA use)'!S70</f>
        <v>0</v>
      </c>
      <c r="N72" s="334">
        <f>'Draft Workplan Review (EPA use)'!N70</f>
        <v>0</v>
      </c>
      <c r="O72" s="335">
        <f>'Draft Workplan Review (EPA use)'!O70</f>
        <v>0</v>
      </c>
    </row>
    <row r="73" spans="2:15" ht="15.75" x14ac:dyDescent="0.25">
      <c r="B73" s="80">
        <v>7.5</v>
      </c>
      <c r="C73" s="81"/>
      <c r="D73" s="81"/>
      <c r="E73" s="81"/>
      <c r="F73" s="81"/>
      <c r="G73" s="529">
        <f>'Cost Estimator '!AA78</f>
        <v>0</v>
      </c>
      <c r="H73" s="531">
        <f>'Cost Estimator '!AB78</f>
        <v>0</v>
      </c>
      <c r="I73" s="342"/>
      <c r="J73" s="41"/>
      <c r="L73" s="333">
        <f>'Draft Workplan Review (EPA use)'!J71</f>
        <v>0</v>
      </c>
      <c r="M73" s="426">
        <f>'Draft Workplan Review (EPA use)'!S71</f>
        <v>0</v>
      </c>
      <c r="N73" s="331">
        <f>'Draft Workplan Review (EPA use)'!N71</f>
        <v>0</v>
      </c>
      <c r="O73" s="332">
        <f>'Draft Workplan Review (EPA use)'!O71</f>
        <v>0</v>
      </c>
    </row>
    <row r="74" spans="2:15" ht="15.75" x14ac:dyDescent="0.25">
      <c r="B74" s="80">
        <v>7.6</v>
      </c>
      <c r="C74" s="81"/>
      <c r="D74" s="81"/>
      <c r="E74" s="81"/>
      <c r="F74" s="81"/>
      <c r="G74" s="529">
        <f>'Cost Estimator '!AA79</f>
        <v>0</v>
      </c>
      <c r="H74" s="531">
        <f>'Cost Estimator '!AB79</f>
        <v>0</v>
      </c>
      <c r="I74" s="342"/>
      <c r="J74" s="41"/>
      <c r="L74" s="333">
        <f>'Draft Workplan Review (EPA use)'!J72</f>
        <v>0</v>
      </c>
      <c r="M74" s="425">
        <f>'Draft Workplan Review (EPA use)'!S72</f>
        <v>0</v>
      </c>
      <c r="N74" s="334">
        <f>'Draft Workplan Review (EPA use)'!N72</f>
        <v>0</v>
      </c>
      <c r="O74" s="335">
        <f>'Draft Workplan Review (EPA use)'!O72</f>
        <v>0</v>
      </c>
    </row>
    <row r="75" spans="2:15" ht="15.75" x14ac:dyDescent="0.25">
      <c r="B75" s="80">
        <v>7.7</v>
      </c>
      <c r="C75" s="81"/>
      <c r="D75" s="81"/>
      <c r="E75" s="81"/>
      <c r="F75" s="81"/>
      <c r="G75" s="529">
        <f>'Cost Estimator '!AA80</f>
        <v>0</v>
      </c>
      <c r="H75" s="531">
        <f>'Cost Estimator '!AB80</f>
        <v>0</v>
      </c>
      <c r="I75" s="342"/>
      <c r="J75" s="41"/>
      <c r="L75" s="333">
        <f>'Draft Workplan Review (EPA use)'!J73</f>
        <v>0</v>
      </c>
      <c r="M75" s="426">
        <f>'Draft Workplan Review (EPA use)'!S73</f>
        <v>0</v>
      </c>
      <c r="N75" s="331">
        <f>'Draft Workplan Review (EPA use)'!N73</f>
        <v>0</v>
      </c>
      <c r="O75" s="332">
        <f>'Draft Workplan Review (EPA use)'!O73</f>
        <v>0</v>
      </c>
    </row>
    <row r="76" spans="2:15" ht="15.75" x14ac:dyDescent="0.25">
      <c r="B76" s="80">
        <v>7.8</v>
      </c>
      <c r="C76" s="81"/>
      <c r="D76" s="81"/>
      <c r="E76" s="81"/>
      <c r="F76" s="81"/>
      <c r="G76" s="529">
        <f>'Cost Estimator '!AA81</f>
        <v>0</v>
      </c>
      <c r="H76" s="531">
        <f>'Cost Estimator '!AB81</f>
        <v>0</v>
      </c>
      <c r="I76" s="342"/>
      <c r="J76" s="41"/>
      <c r="L76" s="333">
        <f>'Draft Workplan Review (EPA use)'!J74</f>
        <v>0</v>
      </c>
      <c r="M76" s="426">
        <f>'Draft Workplan Review (EPA use)'!S74</f>
        <v>0</v>
      </c>
      <c r="N76" s="334">
        <f>'Draft Workplan Review (EPA use)'!N74</f>
        <v>0</v>
      </c>
      <c r="O76" s="335">
        <f>'Draft Workplan Review (EPA use)'!O74</f>
        <v>0</v>
      </c>
    </row>
    <row r="77" spans="2:15" ht="15.75" x14ac:dyDescent="0.25">
      <c r="B77" s="80">
        <v>7.9</v>
      </c>
      <c r="C77" s="81"/>
      <c r="D77" s="81"/>
      <c r="E77" s="81"/>
      <c r="F77" s="81"/>
      <c r="G77" s="529">
        <f>'Cost Estimator '!AA82</f>
        <v>0</v>
      </c>
      <c r="H77" s="531">
        <f>'Cost Estimator '!AB82</f>
        <v>0</v>
      </c>
      <c r="I77" s="342"/>
      <c r="J77" s="41"/>
      <c r="L77" s="333">
        <f>'Draft Workplan Review (EPA use)'!J75</f>
        <v>0</v>
      </c>
      <c r="M77" s="425">
        <f>'Draft Workplan Review (EPA use)'!S75</f>
        <v>0</v>
      </c>
      <c r="N77" s="331">
        <f>'Draft Workplan Review (EPA use)'!N75</f>
        <v>0</v>
      </c>
      <c r="O77" s="332">
        <f>'Draft Workplan Review (EPA use)'!O75</f>
        <v>0</v>
      </c>
    </row>
    <row r="78" spans="2:15" ht="15.75" x14ac:dyDescent="0.25">
      <c r="B78" s="89">
        <v>8</v>
      </c>
      <c r="C78" s="84" t="s">
        <v>65</v>
      </c>
      <c r="D78" s="84"/>
      <c r="E78" s="84"/>
      <c r="F78" s="84"/>
      <c r="G78" s="528">
        <f>'Cost Estimator '!AA83</f>
        <v>0</v>
      </c>
      <c r="H78" s="530">
        <f>'Cost Estimator '!AB83</f>
        <v>0</v>
      </c>
      <c r="I78" s="344"/>
      <c r="J78" s="421"/>
      <c r="L78" s="714">
        <f>'Draft Workplan Review (EPA use)'!J76</f>
        <v>0</v>
      </c>
      <c r="M78" s="718">
        <f>'Draft Workplan Review (EPA use)'!S76</f>
        <v>0</v>
      </c>
      <c r="N78" s="716">
        <f>'Draft Workplan Review (EPA use)'!N76</f>
        <v>0</v>
      </c>
      <c r="O78" s="717">
        <f>'Draft Workplan Review (EPA use)'!O76</f>
        <v>0</v>
      </c>
    </row>
    <row r="79" spans="2:15" ht="15.75" x14ac:dyDescent="0.25">
      <c r="B79" s="80">
        <v>8.1</v>
      </c>
      <c r="C79" s="81"/>
      <c r="D79" s="81"/>
      <c r="E79" s="81"/>
      <c r="F79" s="81"/>
      <c r="G79" s="529">
        <f>'Cost Estimator '!AA84</f>
        <v>0</v>
      </c>
      <c r="H79" s="531">
        <f>'Cost Estimator '!AB84</f>
        <v>0</v>
      </c>
      <c r="I79" s="342"/>
      <c r="J79" s="41"/>
      <c r="L79" s="333">
        <f>'Draft Workplan Review (EPA use)'!J77</f>
        <v>0</v>
      </c>
      <c r="M79" s="426">
        <f>'Draft Workplan Review (EPA use)'!S77</f>
        <v>0</v>
      </c>
      <c r="N79" s="331">
        <f>'Draft Workplan Review (EPA use)'!N77</f>
        <v>0</v>
      </c>
      <c r="O79" s="332">
        <f>'Draft Workplan Review (EPA use)'!O77</f>
        <v>0</v>
      </c>
    </row>
    <row r="80" spans="2:15" ht="15.75" x14ac:dyDescent="0.25">
      <c r="B80" s="80">
        <v>8.1999999999999993</v>
      </c>
      <c r="C80" s="81"/>
      <c r="D80" s="81"/>
      <c r="E80" s="81"/>
      <c r="F80" s="81"/>
      <c r="G80" s="529">
        <f>'Cost Estimator '!AA85</f>
        <v>0</v>
      </c>
      <c r="H80" s="531">
        <f>'Cost Estimator '!AB85</f>
        <v>0</v>
      </c>
      <c r="I80" s="342"/>
      <c r="J80" s="41"/>
      <c r="L80" s="333">
        <f>'Draft Workplan Review (EPA use)'!J78</f>
        <v>0</v>
      </c>
      <c r="M80" s="425">
        <f>'Draft Workplan Review (EPA use)'!S78</f>
        <v>0</v>
      </c>
      <c r="N80" s="334">
        <f>'Draft Workplan Review (EPA use)'!N78</f>
        <v>0</v>
      </c>
      <c r="O80" s="335">
        <f>'Draft Workplan Review (EPA use)'!O78</f>
        <v>0</v>
      </c>
    </row>
    <row r="81" spans="2:15" ht="15.75" x14ac:dyDescent="0.25">
      <c r="B81" s="80">
        <v>8.3000000000000007</v>
      </c>
      <c r="C81" s="81"/>
      <c r="D81" s="81"/>
      <c r="E81" s="81"/>
      <c r="F81" s="81"/>
      <c r="G81" s="529">
        <f>'Cost Estimator '!AA86</f>
        <v>0</v>
      </c>
      <c r="H81" s="531">
        <f>'Cost Estimator '!AB86</f>
        <v>0</v>
      </c>
      <c r="I81" s="342"/>
      <c r="J81" s="41"/>
      <c r="L81" s="333">
        <f>'Draft Workplan Review (EPA use)'!J79</f>
        <v>0</v>
      </c>
      <c r="M81" s="426">
        <f>'Draft Workplan Review (EPA use)'!S79</f>
        <v>0</v>
      </c>
      <c r="N81" s="331">
        <f>'Draft Workplan Review (EPA use)'!N79</f>
        <v>0</v>
      </c>
      <c r="O81" s="332">
        <f>'Draft Workplan Review (EPA use)'!O79</f>
        <v>0</v>
      </c>
    </row>
    <row r="82" spans="2:15" ht="15.75" x14ac:dyDescent="0.25">
      <c r="B82" s="80">
        <v>8.4</v>
      </c>
      <c r="C82" s="81"/>
      <c r="D82" s="81"/>
      <c r="E82" s="81"/>
      <c r="F82" s="81"/>
      <c r="G82" s="529">
        <f>'Cost Estimator '!AA87</f>
        <v>0</v>
      </c>
      <c r="H82" s="531">
        <f>'Cost Estimator '!AB87</f>
        <v>0</v>
      </c>
      <c r="I82" s="342"/>
      <c r="J82" s="41"/>
      <c r="L82" s="333">
        <f>'Draft Workplan Review (EPA use)'!J80</f>
        <v>0</v>
      </c>
      <c r="M82" s="426">
        <f>'Draft Workplan Review (EPA use)'!S80</f>
        <v>0</v>
      </c>
      <c r="N82" s="334">
        <f>'Draft Workplan Review (EPA use)'!N80</f>
        <v>0</v>
      </c>
      <c r="O82" s="335">
        <f>'Draft Workplan Review (EPA use)'!O80</f>
        <v>0</v>
      </c>
    </row>
    <row r="83" spans="2:15" ht="15.75" x14ac:dyDescent="0.25">
      <c r="B83" s="80">
        <v>8.5</v>
      </c>
      <c r="C83" s="81"/>
      <c r="D83" s="81"/>
      <c r="E83" s="81"/>
      <c r="F83" s="81"/>
      <c r="G83" s="529">
        <f>'Cost Estimator '!AA88</f>
        <v>0</v>
      </c>
      <c r="H83" s="531">
        <f>'Cost Estimator '!AB88</f>
        <v>0</v>
      </c>
      <c r="I83" s="342"/>
      <c r="J83" s="41"/>
      <c r="L83" s="333">
        <f>'Draft Workplan Review (EPA use)'!J81</f>
        <v>0</v>
      </c>
      <c r="M83" s="425">
        <f>'Draft Workplan Review (EPA use)'!S81</f>
        <v>0</v>
      </c>
      <c r="N83" s="331">
        <f>'Draft Workplan Review (EPA use)'!N81</f>
        <v>0</v>
      </c>
      <c r="O83" s="332">
        <f>'Draft Workplan Review (EPA use)'!O81</f>
        <v>0</v>
      </c>
    </row>
    <row r="84" spans="2:15" ht="15.75" x14ac:dyDescent="0.25">
      <c r="B84" s="80">
        <v>8.6</v>
      </c>
      <c r="C84" s="81"/>
      <c r="D84" s="81"/>
      <c r="E84" s="81"/>
      <c r="F84" s="81"/>
      <c r="G84" s="529">
        <f>'Cost Estimator '!AA89</f>
        <v>0</v>
      </c>
      <c r="H84" s="531">
        <f>'Cost Estimator '!AB89</f>
        <v>0</v>
      </c>
      <c r="I84" s="342"/>
      <c r="J84" s="41"/>
      <c r="L84" s="333">
        <f>'Draft Workplan Review (EPA use)'!J82</f>
        <v>0</v>
      </c>
      <c r="M84" s="426">
        <f>'Draft Workplan Review (EPA use)'!S82</f>
        <v>0</v>
      </c>
      <c r="N84" s="334">
        <f>'Draft Workplan Review (EPA use)'!N82</f>
        <v>0</v>
      </c>
      <c r="O84" s="335">
        <f>'Draft Workplan Review (EPA use)'!O82</f>
        <v>0</v>
      </c>
    </row>
    <row r="85" spans="2:15" ht="15.75" x14ac:dyDescent="0.25">
      <c r="B85" s="80">
        <v>8.6999999999999993</v>
      </c>
      <c r="C85" s="81"/>
      <c r="D85" s="81"/>
      <c r="E85" s="81"/>
      <c r="F85" s="81"/>
      <c r="G85" s="529">
        <f>'Cost Estimator '!AA90</f>
        <v>0</v>
      </c>
      <c r="H85" s="531">
        <f>'Cost Estimator '!AB90</f>
        <v>0</v>
      </c>
      <c r="I85" s="342"/>
      <c r="J85" s="41"/>
      <c r="L85" s="333">
        <f>'Draft Workplan Review (EPA use)'!J83</f>
        <v>0</v>
      </c>
      <c r="M85" s="426">
        <f>'Draft Workplan Review (EPA use)'!S83</f>
        <v>0</v>
      </c>
      <c r="N85" s="331">
        <f>'Draft Workplan Review (EPA use)'!N83</f>
        <v>0</v>
      </c>
      <c r="O85" s="332">
        <f>'Draft Workplan Review (EPA use)'!O83</f>
        <v>0</v>
      </c>
    </row>
    <row r="86" spans="2:15" ht="15.75" x14ac:dyDescent="0.25">
      <c r="B86" s="80">
        <v>8.8000000000000007</v>
      </c>
      <c r="C86" s="81"/>
      <c r="D86" s="81"/>
      <c r="E86" s="81"/>
      <c r="F86" s="81"/>
      <c r="G86" s="529">
        <f>'Cost Estimator '!AA91</f>
        <v>0</v>
      </c>
      <c r="H86" s="531">
        <f>'Cost Estimator '!AB91</f>
        <v>0</v>
      </c>
      <c r="I86" s="342"/>
      <c r="J86" s="41"/>
      <c r="L86" s="333">
        <f>'Draft Workplan Review (EPA use)'!J84</f>
        <v>0</v>
      </c>
      <c r="M86" s="425">
        <f>'Draft Workplan Review (EPA use)'!S84</f>
        <v>0</v>
      </c>
      <c r="N86" s="334">
        <f>'Draft Workplan Review (EPA use)'!N84</f>
        <v>0</v>
      </c>
      <c r="O86" s="335">
        <f>'Draft Workplan Review (EPA use)'!O84</f>
        <v>0</v>
      </c>
    </row>
    <row r="87" spans="2:15" ht="15.75" x14ac:dyDescent="0.25">
      <c r="B87" s="80">
        <v>8.9</v>
      </c>
      <c r="C87" s="81"/>
      <c r="D87" s="81"/>
      <c r="E87" s="81"/>
      <c r="F87" s="81"/>
      <c r="G87" s="529">
        <f>'Cost Estimator '!AA92</f>
        <v>0</v>
      </c>
      <c r="H87" s="531">
        <f>'Cost Estimator '!AB92</f>
        <v>0</v>
      </c>
      <c r="I87" s="342"/>
      <c r="J87" s="41"/>
      <c r="L87" s="333">
        <f>'Draft Workplan Review (EPA use)'!J85</f>
        <v>0</v>
      </c>
      <c r="M87" s="426">
        <f>'Draft Workplan Review (EPA use)'!S85</f>
        <v>0</v>
      </c>
      <c r="N87" s="331">
        <f>'Draft Workplan Review (EPA use)'!N85</f>
        <v>0</v>
      </c>
      <c r="O87" s="332">
        <f>'Draft Workplan Review (EPA use)'!O85</f>
        <v>0</v>
      </c>
    </row>
    <row r="88" spans="2:15" ht="15.75" x14ac:dyDescent="0.25">
      <c r="B88" s="89">
        <v>9</v>
      </c>
      <c r="C88" s="84" t="s">
        <v>66</v>
      </c>
      <c r="D88" s="84"/>
      <c r="E88" s="84"/>
      <c r="F88" s="84"/>
      <c r="G88" s="528">
        <f>'Cost Estimator '!AA93</f>
        <v>0</v>
      </c>
      <c r="H88" s="530">
        <f>'Cost Estimator '!AB93</f>
        <v>0</v>
      </c>
      <c r="I88" s="344"/>
      <c r="J88" s="421"/>
      <c r="L88" s="714">
        <f>'Draft Workplan Review (EPA use)'!J86</f>
        <v>0</v>
      </c>
      <c r="M88" s="718">
        <f>'Draft Workplan Review (EPA use)'!S86</f>
        <v>0</v>
      </c>
      <c r="N88" s="716">
        <f>'Draft Workplan Review (EPA use)'!N86</f>
        <v>0</v>
      </c>
      <c r="O88" s="717">
        <f>'Draft Workplan Review (EPA use)'!O86</f>
        <v>0</v>
      </c>
    </row>
    <row r="89" spans="2:15" ht="15.75" x14ac:dyDescent="0.25">
      <c r="B89" s="80">
        <v>9.1</v>
      </c>
      <c r="C89" s="81"/>
      <c r="D89" s="81"/>
      <c r="E89" s="81"/>
      <c r="F89" s="81"/>
      <c r="G89" s="529">
        <f>'Cost Estimator '!AA94</f>
        <v>0</v>
      </c>
      <c r="H89" s="531">
        <f>'Cost Estimator '!AB94</f>
        <v>0</v>
      </c>
      <c r="I89" s="342"/>
      <c r="J89" s="41"/>
      <c r="L89" s="333">
        <f>'Draft Workplan Review (EPA use)'!J87</f>
        <v>0</v>
      </c>
      <c r="M89" s="425">
        <f>'Draft Workplan Review (EPA use)'!S87</f>
        <v>0</v>
      </c>
      <c r="N89" s="331">
        <f>'Draft Workplan Review (EPA use)'!N87</f>
        <v>0</v>
      </c>
      <c r="O89" s="332">
        <f>'Draft Workplan Review (EPA use)'!O87</f>
        <v>0</v>
      </c>
    </row>
    <row r="90" spans="2:15" ht="15.75" x14ac:dyDescent="0.25">
      <c r="B90" s="80">
        <v>9.1999999999999993</v>
      </c>
      <c r="C90" s="81"/>
      <c r="D90" s="81"/>
      <c r="E90" s="81"/>
      <c r="F90" s="81"/>
      <c r="G90" s="529">
        <f>'Cost Estimator '!AA95</f>
        <v>0</v>
      </c>
      <c r="H90" s="531">
        <f>'Cost Estimator '!AB95</f>
        <v>0</v>
      </c>
      <c r="I90" s="342"/>
      <c r="J90" s="41"/>
      <c r="L90" s="333">
        <f>'Draft Workplan Review (EPA use)'!J87</f>
        <v>0</v>
      </c>
      <c r="M90" s="426">
        <f>'Draft Workplan Review (EPA use)'!S88</f>
        <v>0</v>
      </c>
      <c r="N90" s="334">
        <f>'Draft Workplan Review (EPA use)'!N88</f>
        <v>0</v>
      </c>
      <c r="O90" s="335">
        <f>'Draft Workplan Review (EPA use)'!O88</f>
        <v>0</v>
      </c>
    </row>
    <row r="91" spans="2:15" ht="15.75" x14ac:dyDescent="0.25">
      <c r="B91" s="80">
        <v>9.3000000000000007</v>
      </c>
      <c r="C91" s="81"/>
      <c r="D91" s="81"/>
      <c r="E91" s="81"/>
      <c r="F91" s="81"/>
      <c r="G91" s="529">
        <f>'Cost Estimator '!AA96</f>
        <v>0</v>
      </c>
      <c r="H91" s="531">
        <f>'Cost Estimator '!AB96</f>
        <v>0</v>
      </c>
      <c r="I91" s="342"/>
      <c r="J91" s="41"/>
      <c r="L91" s="333">
        <f>'Draft Workplan Review (EPA use)'!J88</f>
        <v>0</v>
      </c>
      <c r="M91" s="426">
        <f>'Draft Workplan Review (EPA use)'!S89</f>
        <v>0</v>
      </c>
      <c r="N91" s="331">
        <f>'Draft Workplan Review (EPA use)'!N89</f>
        <v>0</v>
      </c>
      <c r="O91" s="332">
        <f>'Draft Workplan Review (EPA use)'!O89</f>
        <v>0</v>
      </c>
    </row>
    <row r="92" spans="2:15" ht="15.75" x14ac:dyDescent="0.25">
      <c r="B92" s="80">
        <v>9.4</v>
      </c>
      <c r="C92" s="81"/>
      <c r="D92" s="81"/>
      <c r="E92" s="81"/>
      <c r="F92" s="81"/>
      <c r="G92" s="529">
        <f>'Cost Estimator '!AA97</f>
        <v>0</v>
      </c>
      <c r="H92" s="531">
        <f>'Cost Estimator '!AB97</f>
        <v>0</v>
      </c>
      <c r="I92" s="342"/>
      <c r="J92" s="41"/>
      <c r="L92" s="333">
        <f>'Draft Workplan Review (EPA use)'!J89</f>
        <v>0</v>
      </c>
      <c r="M92" s="425">
        <f>'Draft Workplan Review (EPA use)'!S90</f>
        <v>0</v>
      </c>
      <c r="N92" s="334">
        <f>'Draft Workplan Review (EPA use)'!N90</f>
        <v>0</v>
      </c>
      <c r="O92" s="335">
        <f>'Draft Workplan Review (EPA use)'!O90</f>
        <v>0</v>
      </c>
    </row>
    <row r="93" spans="2:15" ht="15.75" x14ac:dyDescent="0.25">
      <c r="B93" s="80">
        <v>9.5</v>
      </c>
      <c r="C93" s="81"/>
      <c r="D93" s="81"/>
      <c r="E93" s="81"/>
      <c r="F93" s="81"/>
      <c r="G93" s="529">
        <f>'Cost Estimator '!AA98</f>
        <v>0</v>
      </c>
      <c r="H93" s="531">
        <f>'Cost Estimator '!AB98</f>
        <v>0</v>
      </c>
      <c r="I93" s="342"/>
      <c r="J93" s="41"/>
      <c r="L93" s="333">
        <f>'Draft Workplan Review (EPA use)'!J90</f>
        <v>0</v>
      </c>
      <c r="M93" s="426">
        <f>'Draft Workplan Review (EPA use)'!S91</f>
        <v>0</v>
      </c>
      <c r="N93" s="331">
        <f>'Draft Workplan Review (EPA use)'!N91</f>
        <v>0</v>
      </c>
      <c r="O93" s="332">
        <f>'Draft Workplan Review (EPA use)'!O91</f>
        <v>0</v>
      </c>
    </row>
    <row r="94" spans="2:15" ht="15.75" x14ac:dyDescent="0.25">
      <c r="B94" s="80">
        <v>9.6</v>
      </c>
      <c r="C94" s="81"/>
      <c r="D94" s="81"/>
      <c r="E94" s="81"/>
      <c r="F94" s="81"/>
      <c r="G94" s="529">
        <f>'Cost Estimator '!AA99</f>
        <v>0</v>
      </c>
      <c r="H94" s="531">
        <f>'Cost Estimator '!AB99</f>
        <v>0</v>
      </c>
      <c r="I94" s="342"/>
      <c r="J94" s="41"/>
      <c r="L94" s="333">
        <f>'Draft Workplan Review (EPA use)'!J91</f>
        <v>0</v>
      </c>
      <c r="M94" s="426">
        <f>'Draft Workplan Review (EPA use)'!S92</f>
        <v>0</v>
      </c>
      <c r="N94" s="334">
        <f>'Draft Workplan Review (EPA use)'!N92</f>
        <v>0</v>
      </c>
      <c r="O94" s="335">
        <f>'Draft Workplan Review (EPA use)'!O92</f>
        <v>0</v>
      </c>
    </row>
    <row r="95" spans="2:15" ht="15.75" x14ac:dyDescent="0.25">
      <c r="B95" s="80">
        <v>9.6999999999999993</v>
      </c>
      <c r="C95" s="81"/>
      <c r="D95" s="81"/>
      <c r="E95" s="81"/>
      <c r="F95" s="81"/>
      <c r="G95" s="529">
        <f>'Cost Estimator '!AA100</f>
        <v>0</v>
      </c>
      <c r="H95" s="531">
        <f>'Cost Estimator '!AB100</f>
        <v>0</v>
      </c>
      <c r="I95" s="342"/>
      <c r="J95" s="41"/>
      <c r="L95" s="333">
        <f>'Draft Workplan Review (EPA use)'!J92</f>
        <v>0</v>
      </c>
      <c r="M95" s="425">
        <f>'Draft Workplan Review (EPA use)'!S93</f>
        <v>0</v>
      </c>
      <c r="N95" s="331">
        <f>'Draft Workplan Review (EPA use)'!N93</f>
        <v>0</v>
      </c>
      <c r="O95" s="332">
        <f>'Draft Workplan Review (EPA use)'!O93</f>
        <v>0</v>
      </c>
    </row>
    <row r="96" spans="2:15" ht="15.75" x14ac:dyDescent="0.25">
      <c r="B96" s="80">
        <v>9.8000000000000007</v>
      </c>
      <c r="C96" s="81"/>
      <c r="D96" s="81"/>
      <c r="E96" s="81"/>
      <c r="F96" s="81"/>
      <c r="G96" s="529">
        <f>'Cost Estimator '!AA101</f>
        <v>0</v>
      </c>
      <c r="H96" s="531">
        <f>'Cost Estimator '!AB101</f>
        <v>0</v>
      </c>
      <c r="I96" s="342"/>
      <c r="J96" s="41"/>
      <c r="L96" s="333">
        <f>'Draft Workplan Review (EPA use)'!J93</f>
        <v>0</v>
      </c>
      <c r="M96" s="426">
        <f>'Draft Workplan Review (EPA use)'!S94</f>
        <v>0</v>
      </c>
      <c r="N96" s="334">
        <f>'Draft Workplan Review (EPA use)'!N94</f>
        <v>0</v>
      </c>
      <c r="O96" s="335">
        <f>'Draft Workplan Review (EPA use)'!O94</f>
        <v>0</v>
      </c>
    </row>
    <row r="97" spans="2:15" ht="15.75" x14ac:dyDescent="0.25">
      <c r="B97" s="80">
        <v>9.9</v>
      </c>
      <c r="C97" s="81"/>
      <c r="D97" s="81"/>
      <c r="E97" s="81"/>
      <c r="F97" s="81"/>
      <c r="G97" s="529">
        <f>'Cost Estimator '!AA102</f>
        <v>0</v>
      </c>
      <c r="H97" s="531">
        <f>'Cost Estimator '!AB102</f>
        <v>0</v>
      </c>
      <c r="I97" s="342"/>
      <c r="J97" s="41"/>
      <c r="L97" s="333">
        <f>'Draft Workplan Review (EPA use)'!J94</f>
        <v>0</v>
      </c>
      <c r="M97" s="426">
        <f>'Draft Workplan Review (EPA use)'!S95</f>
        <v>0</v>
      </c>
      <c r="N97" s="331">
        <f>'Draft Workplan Review (EPA use)'!N95</f>
        <v>0</v>
      </c>
      <c r="O97" s="332">
        <f>'Draft Workplan Review (EPA use)'!O95</f>
        <v>0</v>
      </c>
    </row>
    <row r="98" spans="2:15" ht="19.5" thickBot="1" x14ac:dyDescent="0.35">
      <c r="B98" s="60"/>
      <c r="C98" s="61" t="s">
        <v>67</v>
      </c>
      <c r="D98" s="303"/>
      <c r="E98" s="304"/>
      <c r="F98" s="304"/>
      <c r="G98" s="709">
        <f>'Cost Estimator '!AA103</f>
        <v>0</v>
      </c>
      <c r="H98" s="710">
        <f>'Cost Estimator '!AB103</f>
        <v>0</v>
      </c>
      <c r="I98" s="345"/>
      <c r="J98" s="41"/>
      <c r="L98" s="711">
        <f>'Draft Workplan Review (EPA use)'!J95</f>
        <v>0</v>
      </c>
      <c r="M98" s="723">
        <f>'Draft Workplan Review (EPA use)'!S96</f>
        <v>0</v>
      </c>
      <c r="N98" s="712"/>
      <c r="O98" s="713"/>
    </row>
  </sheetData>
  <mergeCells count="10">
    <mergeCell ref="K1:L1"/>
    <mergeCell ref="P1:S1"/>
    <mergeCell ref="A7:A8"/>
    <mergeCell ref="B3:H3"/>
    <mergeCell ref="B5:H5"/>
    <mergeCell ref="L6:O6"/>
    <mergeCell ref="L5:O5"/>
    <mergeCell ref="L3:O3"/>
    <mergeCell ref="F6:G6"/>
    <mergeCell ref="B6:E6"/>
  </mergeCells>
  <pageMargins left="0.7" right="0.7" top="0.75" bottom="0.75" header="0.3" footer="0.3"/>
  <pageSetup scale="24"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C805B-C5BB-4847-9CD9-546CD7FCAD0B}">
  <dimension ref="A1:AD620"/>
  <sheetViews>
    <sheetView zoomScale="55" zoomScaleNormal="55" workbookViewId="0">
      <pane xSplit="3" ySplit="12" topLeftCell="D13" activePane="bottomRight" state="frozen"/>
      <selection pane="topRight" activeCell="C1" sqref="C1"/>
      <selection pane="bottomLeft" activeCell="A2" sqref="A2"/>
      <selection pane="bottomRight" activeCell="Z12" sqref="Z12"/>
    </sheetView>
  </sheetViews>
  <sheetFormatPr defaultColWidth="9.140625" defaultRowHeight="12.75" outlineLevelRow="1" outlineLevelCol="1" x14ac:dyDescent="0.2"/>
  <cols>
    <col min="1" max="1" width="5.5703125" style="204" customWidth="1"/>
    <col min="2" max="2" width="11.85546875" style="215" customWidth="1"/>
    <col min="3" max="3" width="77.7109375" style="215" hidden="1" customWidth="1" outlineLevel="1"/>
    <col min="4" max="4" width="53.5703125" style="215" hidden="1" customWidth="1" outlineLevel="1"/>
    <col min="5" max="5" width="18.28515625" style="214" customWidth="1" collapsed="1"/>
    <col min="6" max="6" width="16.85546875" style="214" customWidth="1"/>
    <col min="7" max="7" width="16.140625" style="214" customWidth="1"/>
    <col min="8" max="8" width="18.5703125" style="214" customWidth="1"/>
    <col min="9" max="9" width="16.7109375" style="216" customWidth="1"/>
    <col min="10" max="10" width="18.140625" style="214" customWidth="1"/>
    <col min="11" max="11" width="19.140625" style="214" customWidth="1"/>
    <col min="12" max="12" width="17.42578125" style="216" customWidth="1"/>
    <col min="13" max="13" width="17" style="214" customWidth="1"/>
    <col min="14" max="14" width="18" style="214" customWidth="1"/>
    <col min="15" max="15" width="18.28515625" style="214" customWidth="1"/>
    <col min="16" max="16" width="17.28515625" style="214" customWidth="1"/>
    <col min="17" max="17" width="20.5703125" style="214" customWidth="1"/>
    <col min="18" max="19" width="16" style="608" customWidth="1"/>
    <col min="20" max="20" width="17" style="608" customWidth="1"/>
    <col min="21" max="22" width="21.7109375" style="608" customWidth="1"/>
    <col min="23" max="23" width="15.7109375" style="608" customWidth="1"/>
    <col min="24" max="24" width="17.85546875" style="608" customWidth="1"/>
    <col min="25" max="25" width="17" style="608" customWidth="1"/>
    <col min="26" max="26" width="18.7109375" style="608" customWidth="1"/>
    <col min="27" max="27" width="19" style="214" customWidth="1"/>
    <col min="28" max="28" width="22.5703125" style="216" customWidth="1"/>
    <col min="29" max="29" width="11.5703125" style="214" bestFit="1" customWidth="1"/>
    <col min="30" max="16384" width="9.140625" style="214"/>
  </cols>
  <sheetData>
    <row r="1" spans="1:28" s="204" customFormat="1" ht="23.25" customHeight="1" thickBot="1" x14ac:dyDescent="0.35">
      <c r="A1" s="200"/>
      <c r="B1" s="200"/>
      <c r="C1" s="201"/>
      <c r="D1" s="202"/>
      <c r="E1" s="812" t="s">
        <v>68</v>
      </c>
      <c r="F1" s="812"/>
      <c r="G1" s="812"/>
      <c r="H1" s="203"/>
      <c r="I1" s="203"/>
      <c r="K1" s="205"/>
      <c r="M1" s="565"/>
      <c r="Q1" s="565"/>
      <c r="R1" s="595"/>
      <c r="S1" s="595"/>
      <c r="T1" s="595"/>
      <c r="U1" s="595"/>
      <c r="V1" s="595"/>
      <c r="W1" s="595"/>
      <c r="X1" s="595"/>
      <c r="Y1" s="595"/>
      <c r="Z1" s="596"/>
      <c r="AA1" s="205"/>
    </row>
    <row r="2" spans="1:28" s="204" customFormat="1" ht="26.25" hidden="1" customHeight="1" outlineLevel="1" thickBot="1" x14ac:dyDescent="0.35">
      <c r="A2" s="206"/>
      <c r="C2" s="207"/>
      <c r="E2" s="802" t="s">
        <v>69</v>
      </c>
      <c r="F2" s="803"/>
      <c r="G2" s="803"/>
      <c r="H2" s="803"/>
      <c r="I2" s="804"/>
      <c r="R2" s="596"/>
      <c r="S2" s="596"/>
      <c r="T2" s="595"/>
      <c r="U2" s="595"/>
      <c r="V2" s="595"/>
      <c r="W2" s="595"/>
      <c r="X2" s="595"/>
      <c r="Y2" s="595"/>
      <c r="Z2" s="595"/>
    </row>
    <row r="3" spans="1:28" s="204" customFormat="1" ht="27.75" hidden="1" customHeight="1" outlineLevel="1" x14ac:dyDescent="0.3">
      <c r="A3" s="206"/>
      <c r="E3" s="239" t="s">
        <v>70</v>
      </c>
      <c r="F3" s="240" t="s">
        <v>71</v>
      </c>
      <c r="G3" s="240" t="s">
        <v>72</v>
      </c>
      <c r="H3" s="570" t="s">
        <v>73</v>
      </c>
      <c r="I3" s="502" t="s">
        <v>74</v>
      </c>
      <c r="R3" s="595"/>
      <c r="S3" s="595"/>
      <c r="T3" s="595"/>
      <c r="U3" s="595"/>
      <c r="V3" s="595"/>
      <c r="W3" s="595"/>
      <c r="X3" s="596"/>
      <c r="Y3" s="595"/>
      <c r="Z3" s="595"/>
    </row>
    <row r="4" spans="1:28" s="204" customFormat="1" ht="27.75" hidden="1" customHeight="1" outlineLevel="1" x14ac:dyDescent="0.3">
      <c r="A4" s="206"/>
      <c r="E4" s="90" t="s">
        <v>75</v>
      </c>
      <c r="F4" s="622"/>
      <c r="G4" s="91">
        <f>F4/2080</f>
        <v>0</v>
      </c>
      <c r="H4" s="624"/>
      <c r="I4" s="625"/>
      <c r="R4" s="595"/>
      <c r="S4" s="595"/>
      <c r="T4" s="595"/>
      <c r="U4" s="595"/>
      <c r="V4" s="595"/>
      <c r="W4" s="595"/>
      <c r="X4" s="596"/>
      <c r="Y4" s="595"/>
      <c r="Z4" s="595"/>
    </row>
    <row r="5" spans="1:28" s="204" customFormat="1" ht="29.25" hidden="1" customHeight="1" outlineLevel="1" x14ac:dyDescent="0.3">
      <c r="A5" s="206"/>
      <c r="E5" s="92" t="s">
        <v>76</v>
      </c>
      <c r="F5" s="622"/>
      <c r="G5" s="568">
        <f>F5/2080</f>
        <v>0</v>
      </c>
      <c r="H5" s="626"/>
      <c r="I5" s="627"/>
      <c r="R5" s="595"/>
      <c r="S5" s="595"/>
      <c r="T5" s="595"/>
      <c r="U5" s="595"/>
      <c r="V5" s="595"/>
      <c r="W5" s="595"/>
      <c r="X5" s="596"/>
      <c r="Y5" s="595"/>
      <c r="Z5" s="595"/>
    </row>
    <row r="6" spans="1:28" s="204" customFormat="1" ht="28.5" hidden="1" customHeight="1" outlineLevel="1" x14ac:dyDescent="0.3">
      <c r="A6" s="206"/>
      <c r="E6" s="92" t="s">
        <v>77</v>
      </c>
      <c r="F6" s="622"/>
      <c r="G6" s="568">
        <f>F6/2080</f>
        <v>0</v>
      </c>
      <c r="H6" s="626"/>
      <c r="I6" s="627"/>
      <c r="R6" s="595"/>
      <c r="S6" s="595"/>
      <c r="T6" s="595"/>
      <c r="U6" s="595"/>
      <c r="V6" s="595"/>
      <c r="W6" s="595"/>
      <c r="X6" s="596"/>
      <c r="Y6" s="595"/>
      <c r="Z6" s="595"/>
    </row>
    <row r="7" spans="1:28" s="204" customFormat="1" ht="35.25" hidden="1" customHeight="1" outlineLevel="1" thickBot="1" x14ac:dyDescent="0.35">
      <c r="A7" s="206"/>
      <c r="E7" s="93" t="s">
        <v>78</v>
      </c>
      <c r="F7" s="623"/>
      <c r="G7" s="569">
        <f>F7/2080</f>
        <v>0</v>
      </c>
      <c r="H7" s="628"/>
      <c r="I7" s="629"/>
      <c r="R7" s="595"/>
      <c r="S7" s="595"/>
      <c r="T7" s="595"/>
      <c r="U7" s="595"/>
      <c r="V7" s="595"/>
      <c r="W7" s="595"/>
      <c r="X7" s="596"/>
      <c r="Y7" s="595"/>
      <c r="Z7" s="595"/>
    </row>
    <row r="8" spans="1:28" s="204" customFormat="1" ht="10.5" hidden="1" customHeight="1" outlineLevel="1" thickBot="1" x14ac:dyDescent="0.35">
      <c r="A8" s="206"/>
      <c r="E8" s="504"/>
      <c r="F8" s="501"/>
      <c r="G8" s="501"/>
      <c r="R8" s="595"/>
      <c r="S8" s="595"/>
      <c r="T8" s="595"/>
      <c r="U8" s="595"/>
      <c r="V8" s="595"/>
      <c r="W8" s="595"/>
      <c r="X8" s="596"/>
      <c r="Y8" s="595"/>
      <c r="Z8" s="595"/>
    </row>
    <row r="9" spans="1:28" s="204" customFormat="1" ht="66" customHeight="1" collapsed="1" thickTop="1" thickBot="1" x14ac:dyDescent="0.3">
      <c r="A9" s="799" t="s">
        <v>79</v>
      </c>
      <c r="B9" s="799"/>
      <c r="C9" s="799"/>
      <c r="D9" s="208"/>
      <c r="E9" s="805" t="s">
        <v>80</v>
      </c>
      <c r="F9" s="806"/>
      <c r="G9" s="807"/>
      <c r="H9" s="808" t="s">
        <v>81</v>
      </c>
      <c r="I9" s="809"/>
      <c r="J9" s="810"/>
      <c r="K9" s="590"/>
      <c r="L9" s="811" t="s">
        <v>82</v>
      </c>
      <c r="M9" s="809"/>
      <c r="N9" s="810"/>
      <c r="O9" s="585">
        <f>K9*52</f>
        <v>0</v>
      </c>
      <c r="P9" s="800" t="s">
        <v>83</v>
      </c>
      <c r="Q9" s="801"/>
      <c r="R9" s="595"/>
      <c r="S9" s="595"/>
      <c r="T9" s="595"/>
      <c r="U9" s="595"/>
      <c r="V9" s="595"/>
      <c r="W9" s="595"/>
      <c r="X9" s="595"/>
      <c r="Y9" s="596"/>
      <c r="Z9" s="595"/>
    </row>
    <row r="10" spans="1:28" s="204" customFormat="1" ht="10.5" customHeight="1" thickBot="1" x14ac:dyDescent="0.3">
      <c r="A10" s="567"/>
      <c r="B10" s="567"/>
      <c r="C10" s="567"/>
      <c r="D10" s="208"/>
      <c r="E10" s="208"/>
      <c r="F10" s="209"/>
      <c r="G10" s="503"/>
      <c r="H10" s="503"/>
      <c r="I10" s="503"/>
      <c r="J10" s="503"/>
      <c r="K10" s="503"/>
      <c r="L10" s="503"/>
      <c r="M10" s="505"/>
      <c r="N10" s="503"/>
      <c r="O10" s="503"/>
      <c r="P10" s="503"/>
      <c r="Q10" s="505"/>
      <c r="R10" s="597"/>
      <c r="S10" s="597"/>
      <c r="T10" s="598"/>
      <c r="U10" s="598"/>
      <c r="V10" s="598"/>
      <c r="W10" s="595"/>
      <c r="X10" s="595"/>
      <c r="Y10" s="595"/>
      <c r="Z10" s="595"/>
      <c r="AB10" s="205"/>
    </row>
    <row r="11" spans="1:28" s="204" customFormat="1" ht="27" customHeight="1" thickBot="1" x14ac:dyDescent="0.25">
      <c r="B11" s="796" t="s">
        <v>84</v>
      </c>
      <c r="C11" s="797"/>
      <c r="D11" s="797"/>
      <c r="E11" s="797"/>
      <c r="F11" s="797"/>
      <c r="G11" s="797"/>
      <c r="H11" s="797"/>
      <c r="I11" s="797"/>
      <c r="J11" s="797"/>
      <c r="K11" s="797"/>
      <c r="L11" s="797"/>
      <c r="M11" s="797"/>
      <c r="N11" s="797"/>
      <c r="O11" s="797"/>
      <c r="P11" s="797"/>
      <c r="Q11" s="797"/>
      <c r="R11" s="797"/>
      <c r="S11" s="797"/>
      <c r="T11" s="797"/>
      <c r="U11" s="797"/>
      <c r="V11" s="797"/>
      <c r="W11" s="797"/>
      <c r="X11" s="797"/>
      <c r="Y11" s="797"/>
      <c r="Z11" s="797"/>
      <c r="AA11" s="797"/>
      <c r="AB11" s="798"/>
    </row>
    <row r="12" spans="1:28" s="211" customFormat="1" ht="48.75" customHeight="1" thickBot="1" x14ac:dyDescent="0.25">
      <c r="A12" s="210"/>
      <c r="B12" s="241" t="s">
        <v>47</v>
      </c>
      <c r="C12" s="242" t="s">
        <v>85</v>
      </c>
      <c r="D12" s="242" t="s">
        <v>86</v>
      </c>
      <c r="E12" s="242" t="s">
        <v>87</v>
      </c>
      <c r="F12" s="242" t="s">
        <v>88</v>
      </c>
      <c r="G12" s="242" t="s">
        <v>89</v>
      </c>
      <c r="H12" s="242" t="s">
        <v>90</v>
      </c>
      <c r="I12" s="242" t="s">
        <v>91</v>
      </c>
      <c r="J12" s="242" t="s">
        <v>92</v>
      </c>
      <c r="K12" s="242" t="s">
        <v>93</v>
      </c>
      <c r="L12" s="242" t="s">
        <v>94</v>
      </c>
      <c r="M12" s="242" t="s">
        <v>95</v>
      </c>
      <c r="N12" s="242" t="s">
        <v>96</v>
      </c>
      <c r="O12" s="242" t="s">
        <v>97</v>
      </c>
      <c r="P12" s="242" t="s">
        <v>98</v>
      </c>
      <c r="Q12" s="242" t="s">
        <v>99</v>
      </c>
      <c r="R12" s="621" t="s">
        <v>100</v>
      </c>
      <c r="S12" s="621" t="s">
        <v>101</v>
      </c>
      <c r="T12" s="621" t="s">
        <v>102</v>
      </c>
      <c r="U12" s="621" t="s">
        <v>103</v>
      </c>
      <c r="V12" s="621" t="s">
        <v>308</v>
      </c>
      <c r="W12" s="621" t="s">
        <v>104</v>
      </c>
      <c r="X12" s="599" t="s">
        <v>105</v>
      </c>
      <c r="Y12" s="621" t="s">
        <v>106</v>
      </c>
      <c r="Z12" s="621" t="s">
        <v>107</v>
      </c>
      <c r="AA12" s="242" t="s">
        <v>108</v>
      </c>
      <c r="AB12" s="243" t="s">
        <v>109</v>
      </c>
    </row>
    <row r="13" spans="1:28" s="213" customFormat="1" ht="40.5" customHeight="1" thickBot="1" x14ac:dyDescent="0.25">
      <c r="A13" s="212"/>
      <c r="B13" s="576">
        <v>1</v>
      </c>
      <c r="C13" s="577" t="str">
        <f>'Draft Workplan'!C8</f>
        <v>Component 1:</v>
      </c>
      <c r="D13" s="578" t="str">
        <f>'Draft Workplan'!D8</f>
        <v xml:space="preserve">Environmental Outcomes:
</v>
      </c>
      <c r="E13" s="579">
        <f t="shared" ref="E13:K13" si="0">SUM(E14:E22)</f>
        <v>0</v>
      </c>
      <c r="F13" s="580">
        <f t="shared" si="0"/>
        <v>0</v>
      </c>
      <c r="G13" s="580">
        <f t="shared" si="0"/>
        <v>0</v>
      </c>
      <c r="H13" s="579">
        <f t="shared" si="0"/>
        <v>0</v>
      </c>
      <c r="I13" s="581">
        <f t="shared" si="0"/>
        <v>0</v>
      </c>
      <c r="J13" s="581">
        <f t="shared" si="0"/>
        <v>0</v>
      </c>
      <c r="K13" s="579">
        <f t="shared" si="0"/>
        <v>0</v>
      </c>
      <c r="L13" s="581">
        <f t="shared" ref="L13:R13" si="1">SUM(L14:L22)</f>
        <v>0</v>
      </c>
      <c r="M13" s="581">
        <f t="shared" si="1"/>
        <v>0</v>
      </c>
      <c r="N13" s="581">
        <f t="shared" si="1"/>
        <v>0</v>
      </c>
      <c r="O13" s="581">
        <f t="shared" si="1"/>
        <v>0</v>
      </c>
      <c r="P13" s="581">
        <f t="shared" si="1"/>
        <v>0</v>
      </c>
      <c r="Q13" s="581">
        <f t="shared" si="1"/>
        <v>0</v>
      </c>
      <c r="R13" s="600">
        <f t="shared" si="1"/>
        <v>0</v>
      </c>
      <c r="S13" s="600"/>
      <c r="T13" s="600">
        <f>SUM(T14:T22)</f>
        <v>0</v>
      </c>
      <c r="U13" s="600"/>
      <c r="V13" s="600"/>
      <c r="W13" s="600">
        <f t="shared" ref="W13:AB13" si="2">SUM(W14:W22)</f>
        <v>0</v>
      </c>
      <c r="X13" s="600">
        <f t="shared" si="2"/>
        <v>0</v>
      </c>
      <c r="Y13" s="600">
        <f t="shared" si="2"/>
        <v>0</v>
      </c>
      <c r="Z13" s="601">
        <f t="shared" si="2"/>
        <v>0</v>
      </c>
      <c r="AA13" s="588">
        <f t="shared" si="2"/>
        <v>0</v>
      </c>
      <c r="AB13" s="589">
        <f t="shared" si="2"/>
        <v>0</v>
      </c>
    </row>
    <row r="14" spans="1:28" s="213" customFormat="1" ht="31.5" customHeight="1" x14ac:dyDescent="0.2">
      <c r="A14" s="212"/>
      <c r="B14" s="94">
        <v>1.1000000000000001</v>
      </c>
      <c r="C14" s="95" t="str">
        <f>'Draft Workplan'!C9</f>
        <v>Activity Descriptions</v>
      </c>
      <c r="D14" s="95" t="str">
        <f>'Draft Workplan'!D9</f>
        <v>Outputs:
Deliverables:</v>
      </c>
      <c r="E14" s="571"/>
      <c r="F14" s="96">
        <f>ROUND((E14*$G$4),0)</f>
        <v>0</v>
      </c>
      <c r="G14" s="96">
        <f>ROUND((F14*$I$4),0)</f>
        <v>0</v>
      </c>
      <c r="H14" s="571"/>
      <c r="I14" s="96">
        <f>ROUND((H14*$G$5),0)</f>
        <v>0</v>
      </c>
      <c r="J14" s="96">
        <f>ROUND((I14*$I$5),0)</f>
        <v>0</v>
      </c>
      <c r="K14" s="571"/>
      <c r="L14" s="96">
        <f>ROUND((K14*$G$6),0)</f>
        <v>0</v>
      </c>
      <c r="M14" s="96">
        <f>ROUND((L14*$I$6),0)</f>
        <v>0</v>
      </c>
      <c r="N14" s="575"/>
      <c r="O14" s="96">
        <f>ROUND((N14*$G$7),0)</f>
        <v>0</v>
      </c>
      <c r="P14" s="96">
        <f>ROUND((O14*$I$7),0)</f>
        <v>0</v>
      </c>
      <c r="Q14" s="96">
        <f>SUM(F14:G14,I14:J14,L14:M14,O14:P14)</f>
        <v>0</v>
      </c>
      <c r="R14" s="619"/>
      <c r="S14" s="619"/>
      <c r="T14" s="619"/>
      <c r="U14" s="619"/>
      <c r="V14" s="619"/>
      <c r="W14" s="619"/>
      <c r="X14" s="602">
        <f>SUM(Q14:W14)*H$4</f>
        <v>0</v>
      </c>
      <c r="Y14" s="619"/>
      <c r="Z14" s="619"/>
      <c r="AA14" s="586">
        <f>SUM(E14,H14,K14,N14)/2080</f>
        <v>0</v>
      </c>
      <c r="AB14" s="587">
        <f>SUM(Q14:Z14)</f>
        <v>0</v>
      </c>
    </row>
    <row r="15" spans="1:28" s="213" customFormat="1" ht="27" customHeight="1" x14ac:dyDescent="0.2">
      <c r="A15" s="212"/>
      <c r="B15" s="94">
        <v>1.2</v>
      </c>
      <c r="C15" s="95">
        <f>'Draft Workplan'!C10</f>
        <v>0</v>
      </c>
      <c r="D15" s="95">
        <f>'Draft Workplan'!D10</f>
        <v>0</v>
      </c>
      <c r="E15" s="571"/>
      <c r="F15" s="96">
        <f>ROUND((E15*$G$4),0)</f>
        <v>0</v>
      </c>
      <c r="G15" s="96">
        <f>ROUND((F15*$I$4),0)</f>
        <v>0</v>
      </c>
      <c r="H15" s="571"/>
      <c r="I15" s="96">
        <f>ROUND((H15*$G$5),0)</f>
        <v>0</v>
      </c>
      <c r="J15" s="96">
        <f>ROUND((I15*$I$5),0)</f>
        <v>0</v>
      </c>
      <c r="K15" s="571"/>
      <c r="L15" s="96">
        <f>ROUND((K15*$G$6),0)</f>
        <v>0</v>
      </c>
      <c r="M15" s="96">
        <f>ROUND((L15*$I$6),0)</f>
        <v>0</v>
      </c>
      <c r="N15" s="575"/>
      <c r="O15" s="96">
        <f>ROUND((N15*$G$7),0)</f>
        <v>0</v>
      </c>
      <c r="P15" s="96">
        <f>ROUND((O15*$I$7),0)</f>
        <v>0</v>
      </c>
      <c r="Q15" s="96">
        <f t="shared" ref="Q15:Q31" si="3">SUM(F15:G15,I15:J15,L15:M15,O15:P15)</f>
        <v>0</v>
      </c>
      <c r="R15" s="619"/>
      <c r="S15" s="619"/>
      <c r="T15" s="619"/>
      <c r="U15" s="619"/>
      <c r="V15" s="619"/>
      <c r="W15" s="619"/>
      <c r="X15" s="602">
        <f t="shared" ref="X15:X78" si="4">SUM(Q15:W15)*H$4</f>
        <v>0</v>
      </c>
      <c r="Y15" s="619"/>
      <c r="Z15" s="619"/>
      <c r="AA15" s="526">
        <f t="shared" ref="AA15:AA21" si="5">SUM(E15,H15,K15,N15)/2080</f>
        <v>0</v>
      </c>
      <c r="AB15" s="527">
        <f t="shared" ref="AB15:AB32" si="6">SUM(Q15:Z15)</f>
        <v>0</v>
      </c>
    </row>
    <row r="16" spans="1:28" s="213" customFormat="1" ht="15.75" x14ac:dyDescent="0.2">
      <c r="A16" s="212"/>
      <c r="B16" s="94">
        <v>1.3</v>
      </c>
      <c r="C16" s="95">
        <f>'Draft Workplan'!C11</f>
        <v>0</v>
      </c>
      <c r="D16" s="95">
        <f>'Draft Workplan'!D11</f>
        <v>0</v>
      </c>
      <c r="E16" s="571"/>
      <c r="F16" s="96">
        <f t="shared" ref="F16:F21" si="7">ROUND((E16*$G$4),0)</f>
        <v>0</v>
      </c>
      <c r="G16" s="96">
        <f t="shared" ref="G16:G22" si="8">ROUND((F16*$I$4),0)</f>
        <v>0</v>
      </c>
      <c r="H16" s="571"/>
      <c r="I16" s="96">
        <f t="shared" ref="I16:I22" si="9">ROUND((H16*$G$5),0)</f>
        <v>0</v>
      </c>
      <c r="J16" s="96">
        <f t="shared" ref="J16:J22" si="10">ROUND((I16*$I$5),0)</f>
        <v>0</v>
      </c>
      <c r="K16" s="571"/>
      <c r="L16" s="96">
        <f t="shared" ref="L16:L22" si="11">ROUND((K16*$G$6),0)</f>
        <v>0</v>
      </c>
      <c r="M16" s="96">
        <f t="shared" ref="M16:M22" si="12">ROUND((L16*$I$6),0)</f>
        <v>0</v>
      </c>
      <c r="N16" s="575"/>
      <c r="O16" s="96">
        <f t="shared" ref="O16:O22" si="13">ROUND((N16*$G$7),0)</f>
        <v>0</v>
      </c>
      <c r="P16" s="96">
        <f t="shared" ref="P16:P22" si="14">ROUND((O16*$I$7),0)</f>
        <v>0</v>
      </c>
      <c r="Q16" s="96">
        <f t="shared" si="3"/>
        <v>0</v>
      </c>
      <c r="R16" s="619"/>
      <c r="S16" s="619"/>
      <c r="T16" s="619"/>
      <c r="U16" s="619"/>
      <c r="V16" s="619"/>
      <c r="W16" s="619"/>
      <c r="X16" s="602">
        <f t="shared" si="4"/>
        <v>0</v>
      </c>
      <c r="Y16" s="619"/>
      <c r="Z16" s="619"/>
      <c r="AA16" s="526">
        <f t="shared" si="5"/>
        <v>0</v>
      </c>
      <c r="AB16" s="527">
        <f t="shared" si="6"/>
        <v>0</v>
      </c>
    </row>
    <row r="17" spans="1:30" s="213" customFormat="1" ht="15.75" x14ac:dyDescent="0.2">
      <c r="A17" s="212"/>
      <c r="B17" s="94">
        <v>1.4</v>
      </c>
      <c r="C17" s="95">
        <f>'Draft Workplan'!C12</f>
        <v>0</v>
      </c>
      <c r="D17" s="95">
        <f>'Draft Workplan'!D12</f>
        <v>0</v>
      </c>
      <c r="E17" s="571"/>
      <c r="F17" s="96">
        <f t="shared" si="7"/>
        <v>0</v>
      </c>
      <c r="G17" s="96">
        <f t="shared" si="8"/>
        <v>0</v>
      </c>
      <c r="H17" s="571"/>
      <c r="I17" s="96">
        <f t="shared" si="9"/>
        <v>0</v>
      </c>
      <c r="J17" s="96">
        <f t="shared" si="10"/>
        <v>0</v>
      </c>
      <c r="K17" s="571"/>
      <c r="L17" s="96">
        <f t="shared" si="11"/>
        <v>0</v>
      </c>
      <c r="M17" s="96">
        <f t="shared" si="12"/>
        <v>0</v>
      </c>
      <c r="N17" s="575"/>
      <c r="O17" s="96">
        <f t="shared" si="13"/>
        <v>0</v>
      </c>
      <c r="P17" s="96">
        <f t="shared" si="14"/>
        <v>0</v>
      </c>
      <c r="Q17" s="96">
        <f t="shared" si="3"/>
        <v>0</v>
      </c>
      <c r="R17" s="619"/>
      <c r="S17" s="619"/>
      <c r="T17" s="619"/>
      <c r="U17" s="619"/>
      <c r="V17" s="619"/>
      <c r="W17" s="619"/>
      <c r="X17" s="602">
        <f t="shared" si="4"/>
        <v>0</v>
      </c>
      <c r="Y17" s="619"/>
      <c r="Z17" s="619"/>
      <c r="AA17" s="526">
        <f t="shared" si="5"/>
        <v>0</v>
      </c>
      <c r="AB17" s="527">
        <f t="shared" si="6"/>
        <v>0</v>
      </c>
    </row>
    <row r="18" spans="1:30" s="213" customFormat="1" ht="15.75" x14ac:dyDescent="0.2">
      <c r="A18" s="212"/>
      <c r="B18" s="94">
        <v>1.5</v>
      </c>
      <c r="C18" s="95">
        <f>'Draft Workplan'!C13</f>
        <v>0</v>
      </c>
      <c r="D18" s="95">
        <f>'Draft Workplan'!D13</f>
        <v>0</v>
      </c>
      <c r="E18" s="571"/>
      <c r="F18" s="96">
        <f t="shared" si="7"/>
        <v>0</v>
      </c>
      <c r="G18" s="96">
        <f t="shared" si="8"/>
        <v>0</v>
      </c>
      <c r="H18" s="571"/>
      <c r="I18" s="96">
        <f t="shared" si="9"/>
        <v>0</v>
      </c>
      <c r="J18" s="96">
        <f t="shared" si="10"/>
        <v>0</v>
      </c>
      <c r="K18" s="574"/>
      <c r="L18" s="96">
        <f t="shared" si="11"/>
        <v>0</v>
      </c>
      <c r="M18" s="96">
        <f t="shared" si="12"/>
        <v>0</v>
      </c>
      <c r="N18" s="575"/>
      <c r="O18" s="96">
        <f t="shared" si="13"/>
        <v>0</v>
      </c>
      <c r="P18" s="96">
        <f t="shared" si="14"/>
        <v>0</v>
      </c>
      <c r="Q18" s="96">
        <f t="shared" si="3"/>
        <v>0</v>
      </c>
      <c r="R18" s="619"/>
      <c r="S18" s="619"/>
      <c r="T18" s="619"/>
      <c r="U18" s="619"/>
      <c r="V18" s="619"/>
      <c r="W18" s="619"/>
      <c r="X18" s="602">
        <f t="shared" si="4"/>
        <v>0</v>
      </c>
      <c r="Y18" s="619"/>
      <c r="Z18" s="619"/>
      <c r="AA18" s="526">
        <f t="shared" si="5"/>
        <v>0</v>
      </c>
      <c r="AB18" s="527">
        <f t="shared" si="6"/>
        <v>0</v>
      </c>
    </row>
    <row r="19" spans="1:30" s="213" customFormat="1" ht="15.75" x14ac:dyDescent="0.2">
      <c r="A19" s="212"/>
      <c r="B19" s="94">
        <v>1.6</v>
      </c>
      <c r="C19" s="95">
        <f>'Draft Workplan'!C14</f>
        <v>0</v>
      </c>
      <c r="D19" s="95">
        <f>'Draft Workplan'!D14</f>
        <v>0</v>
      </c>
      <c r="E19" s="571"/>
      <c r="F19" s="96">
        <f t="shared" si="7"/>
        <v>0</v>
      </c>
      <c r="G19" s="96">
        <f t="shared" si="8"/>
        <v>0</v>
      </c>
      <c r="H19" s="571"/>
      <c r="I19" s="96">
        <f t="shared" si="9"/>
        <v>0</v>
      </c>
      <c r="J19" s="96">
        <f t="shared" si="10"/>
        <v>0</v>
      </c>
      <c r="K19" s="574"/>
      <c r="L19" s="96">
        <f t="shared" si="11"/>
        <v>0</v>
      </c>
      <c r="M19" s="96">
        <f t="shared" si="12"/>
        <v>0</v>
      </c>
      <c r="N19" s="575"/>
      <c r="O19" s="96">
        <f t="shared" si="13"/>
        <v>0</v>
      </c>
      <c r="P19" s="96">
        <f t="shared" si="14"/>
        <v>0</v>
      </c>
      <c r="Q19" s="96">
        <f t="shared" si="3"/>
        <v>0</v>
      </c>
      <c r="R19" s="619"/>
      <c r="S19" s="619"/>
      <c r="T19" s="619"/>
      <c r="U19" s="619"/>
      <c r="V19" s="619"/>
      <c r="W19" s="619"/>
      <c r="X19" s="602">
        <f t="shared" si="4"/>
        <v>0</v>
      </c>
      <c r="Y19" s="619"/>
      <c r="Z19" s="619"/>
      <c r="AA19" s="526">
        <f t="shared" si="5"/>
        <v>0</v>
      </c>
      <c r="AB19" s="527">
        <f t="shared" si="6"/>
        <v>0</v>
      </c>
    </row>
    <row r="20" spans="1:30" s="213" customFormat="1" ht="15.75" x14ac:dyDescent="0.2">
      <c r="A20" s="212"/>
      <c r="B20" s="94">
        <v>1.7</v>
      </c>
      <c r="C20" s="95">
        <f>'Draft Workplan'!C15</f>
        <v>0</v>
      </c>
      <c r="D20" s="95">
        <f>'Draft Workplan'!D15</f>
        <v>0</v>
      </c>
      <c r="E20" s="571"/>
      <c r="F20" s="96">
        <f t="shared" si="7"/>
        <v>0</v>
      </c>
      <c r="G20" s="96">
        <f t="shared" si="8"/>
        <v>0</v>
      </c>
      <c r="H20" s="571"/>
      <c r="I20" s="96">
        <f t="shared" si="9"/>
        <v>0</v>
      </c>
      <c r="J20" s="96">
        <f t="shared" si="10"/>
        <v>0</v>
      </c>
      <c r="K20" s="574"/>
      <c r="L20" s="96">
        <f t="shared" si="11"/>
        <v>0</v>
      </c>
      <c r="M20" s="96">
        <f t="shared" si="12"/>
        <v>0</v>
      </c>
      <c r="N20" s="575"/>
      <c r="O20" s="96">
        <f t="shared" si="13"/>
        <v>0</v>
      </c>
      <c r="P20" s="96">
        <f t="shared" si="14"/>
        <v>0</v>
      </c>
      <c r="Q20" s="96">
        <f t="shared" si="3"/>
        <v>0</v>
      </c>
      <c r="R20" s="619"/>
      <c r="S20" s="619"/>
      <c r="T20" s="619"/>
      <c r="U20" s="619"/>
      <c r="V20" s="619"/>
      <c r="W20" s="619"/>
      <c r="X20" s="602">
        <f t="shared" si="4"/>
        <v>0</v>
      </c>
      <c r="Y20" s="619"/>
      <c r="Z20" s="619"/>
      <c r="AA20" s="526">
        <f t="shared" si="5"/>
        <v>0</v>
      </c>
      <c r="AB20" s="527">
        <f t="shared" si="6"/>
        <v>0</v>
      </c>
    </row>
    <row r="21" spans="1:30" s="213" customFormat="1" ht="15.75" x14ac:dyDescent="0.2">
      <c r="A21" s="212"/>
      <c r="B21" s="94">
        <v>1.8</v>
      </c>
      <c r="C21" s="95">
        <f>'Draft Workplan'!C16</f>
        <v>0</v>
      </c>
      <c r="D21" s="95">
        <f>'Draft Workplan'!D16</f>
        <v>0</v>
      </c>
      <c r="E21" s="571"/>
      <c r="F21" s="96">
        <f t="shared" si="7"/>
        <v>0</v>
      </c>
      <c r="G21" s="96">
        <f t="shared" si="8"/>
        <v>0</v>
      </c>
      <c r="H21" s="571"/>
      <c r="I21" s="96">
        <f t="shared" si="9"/>
        <v>0</v>
      </c>
      <c r="J21" s="96">
        <f t="shared" si="10"/>
        <v>0</v>
      </c>
      <c r="K21" s="574"/>
      <c r="L21" s="96">
        <f t="shared" si="11"/>
        <v>0</v>
      </c>
      <c r="M21" s="96">
        <f t="shared" si="12"/>
        <v>0</v>
      </c>
      <c r="N21" s="575"/>
      <c r="O21" s="96">
        <f t="shared" si="13"/>
        <v>0</v>
      </c>
      <c r="P21" s="96">
        <f t="shared" si="14"/>
        <v>0</v>
      </c>
      <c r="Q21" s="96">
        <f t="shared" si="3"/>
        <v>0</v>
      </c>
      <c r="R21" s="619"/>
      <c r="S21" s="619"/>
      <c r="T21" s="619"/>
      <c r="U21" s="619"/>
      <c r="V21" s="619"/>
      <c r="W21" s="619"/>
      <c r="X21" s="602">
        <f t="shared" si="4"/>
        <v>0</v>
      </c>
      <c r="Y21" s="619"/>
      <c r="Z21" s="619"/>
      <c r="AA21" s="526">
        <f t="shared" si="5"/>
        <v>0</v>
      </c>
      <c r="AB21" s="527">
        <f t="shared" si="6"/>
        <v>0</v>
      </c>
      <c r="AD21" s="213" t="s">
        <v>110</v>
      </c>
    </row>
    <row r="22" spans="1:30" s="213" customFormat="1" ht="16.5" thickBot="1" x14ac:dyDescent="0.3">
      <c r="A22" s="212"/>
      <c r="B22" s="97">
        <v>1.9</v>
      </c>
      <c r="C22" s="95">
        <f>'Draft Workplan'!C17</f>
        <v>0</v>
      </c>
      <c r="D22" s="95">
        <f>'Draft Workplan'!D17</f>
        <v>0</v>
      </c>
      <c r="E22" s="571"/>
      <c r="F22" s="96">
        <f>ROUND((E22*$G$4),0)</f>
        <v>0</v>
      </c>
      <c r="G22" s="96">
        <f t="shared" si="8"/>
        <v>0</v>
      </c>
      <c r="H22" s="571"/>
      <c r="I22" s="96">
        <f t="shared" si="9"/>
        <v>0</v>
      </c>
      <c r="J22" s="96">
        <f t="shared" si="10"/>
        <v>0</v>
      </c>
      <c r="K22" s="573"/>
      <c r="L22" s="96">
        <f t="shared" si="11"/>
        <v>0</v>
      </c>
      <c r="M22" s="96">
        <f t="shared" si="12"/>
        <v>0</v>
      </c>
      <c r="N22" s="575"/>
      <c r="O22" s="96">
        <f t="shared" si="13"/>
        <v>0</v>
      </c>
      <c r="P22" s="96">
        <f t="shared" si="14"/>
        <v>0</v>
      </c>
      <c r="Q22" s="96">
        <f t="shared" si="3"/>
        <v>0</v>
      </c>
      <c r="R22" s="620"/>
      <c r="S22" s="620"/>
      <c r="T22" s="620"/>
      <c r="U22" s="620"/>
      <c r="V22" s="620"/>
      <c r="W22" s="620"/>
      <c r="X22" s="602">
        <f t="shared" si="4"/>
        <v>0</v>
      </c>
      <c r="Y22" s="620"/>
      <c r="Z22" s="620"/>
      <c r="AA22" s="610">
        <f>SUM(E22,H22,K22,N22)/2080</f>
        <v>0</v>
      </c>
      <c r="AB22" s="612">
        <f t="shared" si="6"/>
        <v>0</v>
      </c>
    </row>
    <row r="23" spans="1:30" ht="31.5" customHeight="1" thickBot="1" x14ac:dyDescent="0.3">
      <c r="B23" s="582">
        <v>2</v>
      </c>
      <c r="C23" s="577" t="str">
        <f>'Draft Workplan'!C18</f>
        <v>Component #2:</v>
      </c>
      <c r="D23" s="578">
        <f>'Draft Workplan'!D18</f>
        <v>0</v>
      </c>
      <c r="E23" s="583">
        <f>SUM(E24:E32)</f>
        <v>0</v>
      </c>
      <c r="F23" s="580">
        <f t="shared" ref="F23:G23" si="15">SUM(F24:F32)</f>
        <v>0</v>
      </c>
      <c r="G23" s="580">
        <f t="shared" si="15"/>
        <v>0</v>
      </c>
      <c r="H23" s="583">
        <f t="shared" ref="H23:Z23" si="16">SUM(H24:H32)</f>
        <v>0</v>
      </c>
      <c r="I23" s="581">
        <f t="shared" si="16"/>
        <v>0</v>
      </c>
      <c r="J23" s="581">
        <f t="shared" si="16"/>
        <v>0</v>
      </c>
      <c r="K23" s="583">
        <f t="shared" si="16"/>
        <v>0</v>
      </c>
      <c r="L23" s="579">
        <f t="shared" ref="L23" si="17">K23*20</f>
        <v>0</v>
      </c>
      <c r="M23" s="581">
        <f t="shared" ref="M23" si="18">SUM(M24:M32)</f>
        <v>0</v>
      </c>
      <c r="N23" s="584"/>
      <c r="O23" s="581">
        <f t="shared" ref="O23:P23" si="19">SUM(O24:O32)</f>
        <v>0</v>
      </c>
      <c r="P23" s="581">
        <f t="shared" si="19"/>
        <v>0</v>
      </c>
      <c r="Q23" s="563">
        <f>SUM(Q24:Q32)</f>
        <v>0</v>
      </c>
      <c r="R23" s="603">
        <f t="shared" si="16"/>
        <v>0</v>
      </c>
      <c r="S23" s="603"/>
      <c r="T23" s="603">
        <f t="shared" si="16"/>
        <v>0</v>
      </c>
      <c r="U23" s="603"/>
      <c r="V23" s="603"/>
      <c r="W23" s="603">
        <f t="shared" si="16"/>
        <v>0</v>
      </c>
      <c r="X23" s="604">
        <f t="shared" si="16"/>
        <v>0</v>
      </c>
      <c r="Y23" s="603">
        <f t="shared" si="16"/>
        <v>0</v>
      </c>
      <c r="Z23" s="609">
        <f t="shared" si="16"/>
        <v>0</v>
      </c>
      <c r="AA23" s="611">
        <f>SUM(AA24:AA32)</f>
        <v>0</v>
      </c>
      <c r="AB23" s="613">
        <f>SUM(AB24:AB32)</f>
        <v>0</v>
      </c>
    </row>
    <row r="24" spans="1:30" ht="15.75" x14ac:dyDescent="0.25">
      <c r="B24" s="98">
        <v>2.1</v>
      </c>
      <c r="C24" s="95">
        <f>'Draft Workplan'!C19</f>
        <v>0</v>
      </c>
      <c r="D24" s="95">
        <f>'Draft Workplan'!D19</f>
        <v>0</v>
      </c>
      <c r="E24" s="571"/>
      <c r="F24" s="96">
        <f t="shared" ref="F24:F87" si="20">ROUND((E24*$G$4),0)</f>
        <v>0</v>
      </c>
      <c r="G24" s="96">
        <f t="shared" ref="G24:G87" si="21">ROUND((F24*$I$4),0)</f>
        <v>0</v>
      </c>
      <c r="H24" s="571"/>
      <c r="I24" s="96">
        <f t="shared" ref="I24:I87" si="22">ROUND((H24*$G$5),0)</f>
        <v>0</v>
      </c>
      <c r="J24" s="96">
        <f t="shared" ref="J24:J87" si="23">ROUND((I24*$I$5),0)</f>
        <v>0</v>
      </c>
      <c r="K24" s="571"/>
      <c r="L24" s="96">
        <f t="shared" ref="L24:L87" si="24">ROUND((K24*$G$6),0)</f>
        <v>0</v>
      </c>
      <c r="M24" s="96">
        <f t="shared" ref="M24:M87" si="25">ROUND((L24*$I$6),0)</f>
        <v>0</v>
      </c>
      <c r="N24" s="575"/>
      <c r="O24" s="96">
        <f t="shared" ref="O24:O87" si="26">ROUND((N24*$G$7),0)</f>
        <v>0</v>
      </c>
      <c r="P24" s="96">
        <f t="shared" ref="P24:P87" si="27">ROUND((O24*$I$7),0)</f>
        <v>0</v>
      </c>
      <c r="Q24" s="96">
        <f t="shared" si="3"/>
        <v>0</v>
      </c>
      <c r="R24" s="620"/>
      <c r="S24" s="620"/>
      <c r="T24" s="620"/>
      <c r="U24" s="620"/>
      <c r="V24" s="620"/>
      <c r="W24" s="620"/>
      <c r="X24" s="602">
        <f t="shared" si="4"/>
        <v>0</v>
      </c>
      <c r="Y24" s="620"/>
      <c r="Z24" s="620"/>
      <c r="AA24" s="586">
        <f t="shared" ref="AA24:AA31" si="28">SUM(E24,H24,K24,N24)/2080</f>
        <v>0</v>
      </c>
      <c r="AB24" s="587">
        <f>SUM(Q24:Z24)</f>
        <v>0</v>
      </c>
    </row>
    <row r="25" spans="1:30" ht="18.75" customHeight="1" x14ac:dyDescent="0.25">
      <c r="B25" s="98">
        <v>2.2000000000000002</v>
      </c>
      <c r="C25" s="95">
        <f>'Draft Workplan'!C20</f>
        <v>0</v>
      </c>
      <c r="D25" s="95">
        <f>'Draft Workplan'!D20</f>
        <v>0</v>
      </c>
      <c r="E25" s="571"/>
      <c r="F25" s="96">
        <f t="shared" si="20"/>
        <v>0</v>
      </c>
      <c r="G25" s="96">
        <f t="shared" si="21"/>
        <v>0</v>
      </c>
      <c r="H25" s="571"/>
      <c r="I25" s="96">
        <f t="shared" si="22"/>
        <v>0</v>
      </c>
      <c r="J25" s="96">
        <f t="shared" si="23"/>
        <v>0</v>
      </c>
      <c r="K25" s="571"/>
      <c r="L25" s="96">
        <f t="shared" si="24"/>
        <v>0</v>
      </c>
      <c r="M25" s="96">
        <f t="shared" si="25"/>
        <v>0</v>
      </c>
      <c r="N25" s="575"/>
      <c r="O25" s="96">
        <f t="shared" si="26"/>
        <v>0</v>
      </c>
      <c r="P25" s="96">
        <f t="shared" si="27"/>
        <v>0</v>
      </c>
      <c r="Q25" s="96">
        <f t="shared" si="3"/>
        <v>0</v>
      </c>
      <c r="R25" s="620"/>
      <c r="S25" s="620"/>
      <c r="T25" s="620"/>
      <c r="U25" s="620"/>
      <c r="V25" s="620"/>
      <c r="W25" s="620"/>
      <c r="X25" s="602">
        <f t="shared" si="4"/>
        <v>0</v>
      </c>
      <c r="Y25" s="620"/>
      <c r="Z25" s="620"/>
      <c r="AA25" s="526">
        <f t="shared" si="28"/>
        <v>0</v>
      </c>
      <c r="AB25" s="527">
        <f t="shared" si="6"/>
        <v>0</v>
      </c>
    </row>
    <row r="26" spans="1:30" ht="15.75" x14ac:dyDescent="0.25">
      <c r="B26" s="98">
        <v>2.2999999999999998</v>
      </c>
      <c r="C26" s="95">
        <f>'Draft Workplan'!C21</f>
        <v>0</v>
      </c>
      <c r="D26" s="95">
        <f>'Draft Workplan'!D21</f>
        <v>0</v>
      </c>
      <c r="E26" s="571"/>
      <c r="F26" s="96">
        <f t="shared" si="20"/>
        <v>0</v>
      </c>
      <c r="G26" s="96">
        <f t="shared" si="21"/>
        <v>0</v>
      </c>
      <c r="H26" s="571"/>
      <c r="I26" s="96">
        <f t="shared" si="22"/>
        <v>0</v>
      </c>
      <c r="J26" s="96">
        <f t="shared" si="23"/>
        <v>0</v>
      </c>
      <c r="K26" s="571"/>
      <c r="L26" s="96">
        <f t="shared" si="24"/>
        <v>0</v>
      </c>
      <c r="M26" s="96">
        <f t="shared" si="25"/>
        <v>0</v>
      </c>
      <c r="N26" s="575"/>
      <c r="O26" s="96">
        <f t="shared" si="26"/>
        <v>0</v>
      </c>
      <c r="P26" s="96">
        <f t="shared" si="27"/>
        <v>0</v>
      </c>
      <c r="Q26" s="96">
        <f t="shared" si="3"/>
        <v>0</v>
      </c>
      <c r="R26" s="620"/>
      <c r="S26" s="620"/>
      <c r="T26" s="620"/>
      <c r="U26" s="620"/>
      <c r="V26" s="620"/>
      <c r="W26" s="620"/>
      <c r="X26" s="602">
        <f t="shared" si="4"/>
        <v>0</v>
      </c>
      <c r="Y26" s="620"/>
      <c r="Z26" s="620"/>
      <c r="AA26" s="526">
        <f t="shared" si="28"/>
        <v>0</v>
      </c>
      <c r="AB26" s="527">
        <f t="shared" si="6"/>
        <v>0</v>
      </c>
    </row>
    <row r="27" spans="1:30" ht="15.75" x14ac:dyDescent="0.25">
      <c r="B27" s="98">
        <v>2.4</v>
      </c>
      <c r="C27" s="95">
        <f>'Draft Workplan'!C22</f>
        <v>0</v>
      </c>
      <c r="D27" s="95">
        <f>'Draft Workplan'!D22</f>
        <v>0</v>
      </c>
      <c r="E27" s="571"/>
      <c r="F27" s="96">
        <f t="shared" si="20"/>
        <v>0</v>
      </c>
      <c r="G27" s="96">
        <f t="shared" si="21"/>
        <v>0</v>
      </c>
      <c r="H27" s="571"/>
      <c r="I27" s="96">
        <f t="shared" si="22"/>
        <v>0</v>
      </c>
      <c r="J27" s="96">
        <f t="shared" si="23"/>
        <v>0</v>
      </c>
      <c r="K27" s="571"/>
      <c r="L27" s="96">
        <f t="shared" si="24"/>
        <v>0</v>
      </c>
      <c r="M27" s="96">
        <f t="shared" si="25"/>
        <v>0</v>
      </c>
      <c r="N27" s="575"/>
      <c r="O27" s="96">
        <f t="shared" si="26"/>
        <v>0</v>
      </c>
      <c r="P27" s="96">
        <f t="shared" si="27"/>
        <v>0</v>
      </c>
      <c r="Q27" s="96">
        <f t="shared" si="3"/>
        <v>0</v>
      </c>
      <c r="R27" s="620"/>
      <c r="S27" s="620"/>
      <c r="T27" s="620"/>
      <c r="U27" s="620"/>
      <c r="V27" s="620"/>
      <c r="W27" s="620"/>
      <c r="X27" s="602">
        <f t="shared" si="4"/>
        <v>0</v>
      </c>
      <c r="Y27" s="620"/>
      <c r="Z27" s="620"/>
      <c r="AA27" s="526">
        <f t="shared" si="28"/>
        <v>0</v>
      </c>
      <c r="AB27" s="527">
        <f t="shared" si="6"/>
        <v>0</v>
      </c>
    </row>
    <row r="28" spans="1:30" ht="15.75" x14ac:dyDescent="0.25">
      <c r="B28" s="98">
        <v>2.5</v>
      </c>
      <c r="C28" s="95">
        <f>'Draft Workplan'!C23</f>
        <v>0</v>
      </c>
      <c r="D28" s="95">
        <f>'Draft Workplan'!D23</f>
        <v>0</v>
      </c>
      <c r="E28" s="571"/>
      <c r="F28" s="96">
        <f t="shared" si="20"/>
        <v>0</v>
      </c>
      <c r="G28" s="96">
        <f t="shared" si="21"/>
        <v>0</v>
      </c>
      <c r="H28" s="571"/>
      <c r="I28" s="96">
        <f t="shared" si="22"/>
        <v>0</v>
      </c>
      <c r="J28" s="96">
        <f t="shared" si="23"/>
        <v>0</v>
      </c>
      <c r="K28" s="571"/>
      <c r="L28" s="96">
        <f t="shared" si="24"/>
        <v>0</v>
      </c>
      <c r="M28" s="96">
        <f t="shared" si="25"/>
        <v>0</v>
      </c>
      <c r="N28" s="575"/>
      <c r="O28" s="96">
        <f t="shared" si="26"/>
        <v>0</v>
      </c>
      <c r="P28" s="96">
        <f t="shared" si="27"/>
        <v>0</v>
      </c>
      <c r="Q28" s="96">
        <f t="shared" si="3"/>
        <v>0</v>
      </c>
      <c r="R28" s="620"/>
      <c r="S28" s="620"/>
      <c r="T28" s="620"/>
      <c r="U28" s="620"/>
      <c r="V28" s="620"/>
      <c r="W28" s="620"/>
      <c r="X28" s="602">
        <f t="shared" si="4"/>
        <v>0</v>
      </c>
      <c r="Y28" s="620"/>
      <c r="Z28" s="620"/>
      <c r="AA28" s="526">
        <f t="shared" si="28"/>
        <v>0</v>
      </c>
      <c r="AB28" s="527">
        <f t="shared" si="6"/>
        <v>0</v>
      </c>
    </row>
    <row r="29" spans="1:30" ht="15.75" x14ac:dyDescent="0.25">
      <c r="B29" s="98">
        <v>2.6</v>
      </c>
      <c r="C29" s="95">
        <f>'Draft Workplan'!C24</f>
        <v>0</v>
      </c>
      <c r="D29" s="95">
        <f>'Draft Workplan'!D24</f>
        <v>0</v>
      </c>
      <c r="E29" s="571"/>
      <c r="F29" s="96">
        <f t="shared" si="20"/>
        <v>0</v>
      </c>
      <c r="G29" s="96">
        <f t="shared" si="21"/>
        <v>0</v>
      </c>
      <c r="H29" s="571"/>
      <c r="I29" s="96">
        <f t="shared" si="22"/>
        <v>0</v>
      </c>
      <c r="J29" s="96">
        <f t="shared" si="23"/>
        <v>0</v>
      </c>
      <c r="K29" s="571"/>
      <c r="L29" s="96">
        <f t="shared" si="24"/>
        <v>0</v>
      </c>
      <c r="M29" s="96">
        <f t="shared" si="25"/>
        <v>0</v>
      </c>
      <c r="N29" s="575"/>
      <c r="O29" s="96">
        <f t="shared" si="26"/>
        <v>0</v>
      </c>
      <c r="P29" s="96">
        <f t="shared" si="27"/>
        <v>0</v>
      </c>
      <c r="Q29" s="96">
        <f t="shared" si="3"/>
        <v>0</v>
      </c>
      <c r="R29" s="620"/>
      <c r="S29" s="620"/>
      <c r="T29" s="620"/>
      <c r="U29" s="620"/>
      <c r="V29" s="620"/>
      <c r="W29" s="620"/>
      <c r="X29" s="602">
        <f t="shared" si="4"/>
        <v>0</v>
      </c>
      <c r="Y29" s="620"/>
      <c r="Z29" s="620"/>
      <c r="AA29" s="526">
        <f t="shared" si="28"/>
        <v>0</v>
      </c>
      <c r="AB29" s="527">
        <f t="shared" si="6"/>
        <v>0</v>
      </c>
    </row>
    <row r="30" spans="1:30" ht="15.75" x14ac:dyDescent="0.25">
      <c r="B30" s="98">
        <v>2.7</v>
      </c>
      <c r="C30" s="95">
        <f>'Draft Workplan'!C25</f>
        <v>0</v>
      </c>
      <c r="D30" s="95">
        <f>'Draft Workplan'!D25</f>
        <v>0</v>
      </c>
      <c r="E30" s="571"/>
      <c r="F30" s="96">
        <f t="shared" si="20"/>
        <v>0</v>
      </c>
      <c r="G30" s="96">
        <f t="shared" si="21"/>
        <v>0</v>
      </c>
      <c r="H30" s="571"/>
      <c r="I30" s="96">
        <f t="shared" si="22"/>
        <v>0</v>
      </c>
      <c r="J30" s="96">
        <f t="shared" si="23"/>
        <v>0</v>
      </c>
      <c r="K30" s="571"/>
      <c r="L30" s="96">
        <f t="shared" si="24"/>
        <v>0</v>
      </c>
      <c r="M30" s="96">
        <f t="shared" si="25"/>
        <v>0</v>
      </c>
      <c r="N30" s="575"/>
      <c r="O30" s="96">
        <f t="shared" si="26"/>
        <v>0</v>
      </c>
      <c r="P30" s="96">
        <f t="shared" si="27"/>
        <v>0</v>
      </c>
      <c r="Q30" s="96">
        <f t="shared" si="3"/>
        <v>0</v>
      </c>
      <c r="R30" s="620"/>
      <c r="S30" s="620"/>
      <c r="T30" s="620"/>
      <c r="U30" s="620"/>
      <c r="V30" s="620"/>
      <c r="W30" s="620"/>
      <c r="X30" s="602">
        <f t="shared" si="4"/>
        <v>0</v>
      </c>
      <c r="Y30" s="620"/>
      <c r="Z30" s="620"/>
      <c r="AA30" s="526">
        <f t="shared" si="28"/>
        <v>0</v>
      </c>
      <c r="AB30" s="527">
        <f t="shared" si="6"/>
        <v>0</v>
      </c>
    </row>
    <row r="31" spans="1:30" ht="15.75" x14ac:dyDescent="0.25">
      <c r="B31" s="98">
        <v>2.8</v>
      </c>
      <c r="C31" s="95">
        <f>'Draft Workplan'!C26</f>
        <v>0</v>
      </c>
      <c r="D31" s="95">
        <f>'Draft Workplan'!D26</f>
        <v>0</v>
      </c>
      <c r="E31" s="571"/>
      <c r="F31" s="96">
        <f t="shared" si="20"/>
        <v>0</v>
      </c>
      <c r="G31" s="96">
        <f t="shared" si="21"/>
        <v>0</v>
      </c>
      <c r="H31" s="571"/>
      <c r="I31" s="96">
        <f t="shared" si="22"/>
        <v>0</v>
      </c>
      <c r="J31" s="96">
        <f t="shared" si="23"/>
        <v>0</v>
      </c>
      <c r="K31" s="571"/>
      <c r="L31" s="96">
        <f t="shared" si="24"/>
        <v>0</v>
      </c>
      <c r="M31" s="96">
        <f t="shared" si="25"/>
        <v>0</v>
      </c>
      <c r="N31" s="575"/>
      <c r="O31" s="96">
        <f t="shared" si="26"/>
        <v>0</v>
      </c>
      <c r="P31" s="96">
        <f t="shared" si="27"/>
        <v>0</v>
      </c>
      <c r="Q31" s="96">
        <f t="shared" si="3"/>
        <v>0</v>
      </c>
      <c r="R31" s="620"/>
      <c r="S31" s="620"/>
      <c r="T31" s="620"/>
      <c r="U31" s="620"/>
      <c r="V31" s="620"/>
      <c r="W31" s="620"/>
      <c r="X31" s="602">
        <f t="shared" si="4"/>
        <v>0</v>
      </c>
      <c r="Y31" s="620"/>
      <c r="Z31" s="620"/>
      <c r="AA31" s="526">
        <f t="shared" si="28"/>
        <v>0</v>
      </c>
      <c r="AB31" s="527">
        <f t="shared" si="6"/>
        <v>0</v>
      </c>
    </row>
    <row r="32" spans="1:30" ht="16.5" thickBot="1" x14ac:dyDescent="0.3">
      <c r="B32" s="98">
        <v>2.9</v>
      </c>
      <c r="C32" s="95">
        <f>'Draft Workplan'!C27</f>
        <v>0</v>
      </c>
      <c r="D32" s="95">
        <f>'Draft Workplan'!D27</f>
        <v>0</v>
      </c>
      <c r="E32" s="571"/>
      <c r="F32" s="96">
        <f t="shared" si="20"/>
        <v>0</v>
      </c>
      <c r="G32" s="96">
        <f t="shared" si="21"/>
        <v>0</v>
      </c>
      <c r="H32" s="571"/>
      <c r="I32" s="96">
        <f t="shared" si="22"/>
        <v>0</v>
      </c>
      <c r="J32" s="96">
        <f t="shared" si="23"/>
        <v>0</v>
      </c>
      <c r="K32" s="571"/>
      <c r="L32" s="96">
        <f t="shared" si="24"/>
        <v>0</v>
      </c>
      <c r="M32" s="96">
        <f t="shared" si="25"/>
        <v>0</v>
      </c>
      <c r="N32" s="575"/>
      <c r="O32" s="96">
        <f t="shared" si="26"/>
        <v>0</v>
      </c>
      <c r="P32" s="96">
        <f t="shared" si="27"/>
        <v>0</v>
      </c>
      <c r="Q32" s="96">
        <f>SUM(F32:G32,I32:J32,L32:M32,O32:P32)</f>
        <v>0</v>
      </c>
      <c r="R32" s="620"/>
      <c r="S32" s="620"/>
      <c r="T32" s="620"/>
      <c r="U32" s="620"/>
      <c r="V32" s="620"/>
      <c r="W32" s="620"/>
      <c r="X32" s="602">
        <f t="shared" si="4"/>
        <v>0</v>
      </c>
      <c r="Y32" s="620"/>
      <c r="Z32" s="620"/>
      <c r="AA32" s="610">
        <f>SUM(E32,H32,K32,N32)/2080</f>
        <v>0</v>
      </c>
      <c r="AB32" s="612">
        <f t="shared" si="6"/>
        <v>0</v>
      </c>
    </row>
    <row r="33" spans="2:28" ht="16.5" thickBot="1" x14ac:dyDescent="0.3">
      <c r="B33" s="558">
        <v>3</v>
      </c>
      <c r="C33" s="559" t="str">
        <f>'Draft Workplan'!C28</f>
        <v xml:space="preserve">Component #3: </v>
      </c>
      <c r="D33" s="560">
        <f>'Draft Workplan'!D28</f>
        <v>0</v>
      </c>
      <c r="E33" s="583">
        <f t="shared" ref="E33:AB33" si="29">SUM(E34:E42)</f>
        <v>0</v>
      </c>
      <c r="F33" s="580">
        <f t="shared" si="29"/>
        <v>0</v>
      </c>
      <c r="G33" s="580">
        <f t="shared" si="29"/>
        <v>0</v>
      </c>
      <c r="H33" s="583">
        <f t="shared" si="29"/>
        <v>0</v>
      </c>
      <c r="I33" s="581">
        <f t="shared" si="29"/>
        <v>0</v>
      </c>
      <c r="J33" s="581">
        <f t="shared" si="29"/>
        <v>0</v>
      </c>
      <c r="K33" s="583">
        <f t="shared" si="29"/>
        <v>0</v>
      </c>
      <c r="L33" s="579">
        <f t="shared" ref="L33" si="30">K33*20</f>
        <v>0</v>
      </c>
      <c r="M33" s="581">
        <f t="shared" ref="M33" si="31">SUM(M34:M42)</f>
        <v>0</v>
      </c>
      <c r="N33" s="584"/>
      <c r="O33" s="581">
        <f t="shared" ref="O33:P33" si="32">SUM(O34:O42)</f>
        <v>0</v>
      </c>
      <c r="P33" s="581">
        <f t="shared" si="32"/>
        <v>0</v>
      </c>
      <c r="Q33" s="563">
        <f t="shared" si="29"/>
        <v>0</v>
      </c>
      <c r="R33" s="603">
        <f t="shared" si="29"/>
        <v>0</v>
      </c>
      <c r="S33" s="603"/>
      <c r="T33" s="603">
        <f t="shared" si="29"/>
        <v>0</v>
      </c>
      <c r="U33" s="603"/>
      <c r="V33" s="603"/>
      <c r="W33" s="603">
        <f t="shared" si="29"/>
        <v>0</v>
      </c>
      <c r="X33" s="604">
        <f t="shared" si="29"/>
        <v>0</v>
      </c>
      <c r="Y33" s="603">
        <f t="shared" si="29"/>
        <v>0</v>
      </c>
      <c r="Z33" s="609">
        <f t="shared" si="29"/>
        <v>0</v>
      </c>
      <c r="AA33" s="611">
        <f>SUM(AA34:AA42)</f>
        <v>0</v>
      </c>
      <c r="AB33" s="613">
        <f t="shared" si="29"/>
        <v>0</v>
      </c>
    </row>
    <row r="34" spans="2:28" ht="15.75" x14ac:dyDescent="0.25">
      <c r="B34" s="98">
        <v>3.1</v>
      </c>
      <c r="C34" s="95">
        <f>'Draft Workplan'!C29</f>
        <v>0</v>
      </c>
      <c r="D34" s="95">
        <f>'Draft Workplan'!D29</f>
        <v>0</v>
      </c>
      <c r="E34" s="571"/>
      <c r="F34" s="96">
        <f t="shared" ref="F34:F35" si="33">ROUND((E34*$G$4),0)</f>
        <v>0</v>
      </c>
      <c r="G34" s="96">
        <f t="shared" ref="G34:G35" si="34">ROUND((F34*$I$4),0)</f>
        <v>0</v>
      </c>
      <c r="H34" s="571"/>
      <c r="I34" s="96">
        <f t="shared" ref="I34:I35" si="35">ROUND((H34*$G$5),0)</f>
        <v>0</v>
      </c>
      <c r="J34" s="96">
        <f t="shared" ref="J34:J35" si="36">ROUND((I34*$I$5),0)</f>
        <v>0</v>
      </c>
      <c r="K34" s="571"/>
      <c r="L34" s="96">
        <f t="shared" ref="L34:L35" si="37">ROUND((K34*$G$6),0)</f>
        <v>0</v>
      </c>
      <c r="M34" s="96">
        <f t="shared" ref="M34:M35" si="38">ROUND((L34*$I$6),0)</f>
        <v>0</v>
      </c>
      <c r="N34" s="575"/>
      <c r="O34" s="96">
        <f t="shared" ref="O34:O35" si="39">ROUND((N34*$G$7),0)</f>
        <v>0</v>
      </c>
      <c r="P34" s="96">
        <f t="shared" ref="P34:P35" si="40">ROUND((O34*$I$7),0)</f>
        <v>0</v>
      </c>
      <c r="Q34" s="96">
        <f t="shared" ref="Q34:Q71" si="41">SUM(F34:G34,I34:J34,L34:M34,O34:P34)</f>
        <v>0</v>
      </c>
      <c r="R34" s="620"/>
      <c r="S34" s="620"/>
      <c r="T34" s="620"/>
      <c r="U34" s="620"/>
      <c r="V34" s="620"/>
      <c r="W34" s="620"/>
      <c r="X34" s="602">
        <f t="shared" si="4"/>
        <v>0</v>
      </c>
      <c r="Y34" s="620"/>
      <c r="Z34" s="620"/>
      <c r="AA34" s="586">
        <f t="shared" ref="AA34:AA41" si="42">SUM(E34,H34,K34,N34)/2080</f>
        <v>0</v>
      </c>
      <c r="AB34" s="587">
        <f t="shared" ref="AB34:AB42" si="43">SUM(Q34:Z34)</f>
        <v>0</v>
      </c>
    </row>
    <row r="35" spans="2:28" ht="15.75" x14ac:dyDescent="0.25">
      <c r="B35" s="98">
        <v>3.2</v>
      </c>
      <c r="C35" s="95">
        <f>'Draft Workplan'!C30</f>
        <v>0</v>
      </c>
      <c r="D35" s="95">
        <f>'Draft Workplan'!D30</f>
        <v>0</v>
      </c>
      <c r="E35" s="571"/>
      <c r="F35" s="96">
        <f t="shared" si="33"/>
        <v>0</v>
      </c>
      <c r="G35" s="96">
        <f t="shared" si="34"/>
        <v>0</v>
      </c>
      <c r="H35" s="571"/>
      <c r="I35" s="96">
        <f t="shared" si="35"/>
        <v>0</v>
      </c>
      <c r="J35" s="96">
        <f t="shared" si="36"/>
        <v>0</v>
      </c>
      <c r="K35" s="571"/>
      <c r="L35" s="96">
        <f t="shared" si="37"/>
        <v>0</v>
      </c>
      <c r="M35" s="96">
        <f t="shared" si="38"/>
        <v>0</v>
      </c>
      <c r="N35" s="575"/>
      <c r="O35" s="96">
        <f t="shared" si="39"/>
        <v>0</v>
      </c>
      <c r="P35" s="96">
        <f t="shared" si="40"/>
        <v>0</v>
      </c>
      <c r="Q35" s="96">
        <f t="shared" si="41"/>
        <v>0</v>
      </c>
      <c r="R35" s="620"/>
      <c r="S35" s="620"/>
      <c r="T35" s="620"/>
      <c r="U35" s="620"/>
      <c r="V35" s="620"/>
      <c r="W35" s="620"/>
      <c r="X35" s="602">
        <f t="shared" si="4"/>
        <v>0</v>
      </c>
      <c r="Y35" s="620"/>
      <c r="Z35" s="620"/>
      <c r="AA35" s="526">
        <f t="shared" si="42"/>
        <v>0</v>
      </c>
      <c r="AB35" s="527">
        <f t="shared" si="43"/>
        <v>0</v>
      </c>
    </row>
    <row r="36" spans="2:28" ht="15.75" x14ac:dyDescent="0.25">
      <c r="B36" s="98">
        <v>3.3</v>
      </c>
      <c r="C36" s="95">
        <f>'Draft Workplan'!C31</f>
        <v>0</v>
      </c>
      <c r="D36" s="95">
        <f>'Draft Workplan'!D31</f>
        <v>0</v>
      </c>
      <c r="E36" s="571"/>
      <c r="F36" s="96">
        <f t="shared" si="20"/>
        <v>0</v>
      </c>
      <c r="G36" s="96">
        <f t="shared" si="21"/>
        <v>0</v>
      </c>
      <c r="H36" s="571"/>
      <c r="I36" s="96">
        <f t="shared" si="22"/>
        <v>0</v>
      </c>
      <c r="J36" s="96">
        <f t="shared" si="23"/>
        <v>0</v>
      </c>
      <c r="K36" s="571"/>
      <c r="L36" s="96">
        <f t="shared" si="24"/>
        <v>0</v>
      </c>
      <c r="M36" s="96">
        <f t="shared" si="25"/>
        <v>0</v>
      </c>
      <c r="N36" s="575"/>
      <c r="O36" s="96">
        <f t="shared" si="26"/>
        <v>0</v>
      </c>
      <c r="P36" s="96">
        <f t="shared" si="27"/>
        <v>0</v>
      </c>
      <c r="Q36" s="96">
        <f t="shared" si="41"/>
        <v>0</v>
      </c>
      <c r="R36" s="620"/>
      <c r="S36" s="620"/>
      <c r="T36" s="620"/>
      <c r="U36" s="620"/>
      <c r="V36" s="620"/>
      <c r="W36" s="620"/>
      <c r="X36" s="602">
        <f t="shared" si="4"/>
        <v>0</v>
      </c>
      <c r="Y36" s="620"/>
      <c r="Z36" s="620"/>
      <c r="AA36" s="526">
        <f t="shared" si="42"/>
        <v>0</v>
      </c>
      <c r="AB36" s="527">
        <f t="shared" si="43"/>
        <v>0</v>
      </c>
    </row>
    <row r="37" spans="2:28" ht="15.75" x14ac:dyDescent="0.25">
      <c r="B37" s="98">
        <v>3.4</v>
      </c>
      <c r="C37" s="95">
        <f>'Draft Workplan'!C32</f>
        <v>0</v>
      </c>
      <c r="D37" s="95">
        <f>'Draft Workplan'!D32</f>
        <v>0</v>
      </c>
      <c r="E37" s="571"/>
      <c r="F37" s="96">
        <f t="shared" si="20"/>
        <v>0</v>
      </c>
      <c r="G37" s="96">
        <f t="shared" si="21"/>
        <v>0</v>
      </c>
      <c r="H37" s="571"/>
      <c r="I37" s="96">
        <f t="shared" si="22"/>
        <v>0</v>
      </c>
      <c r="J37" s="96">
        <f t="shared" si="23"/>
        <v>0</v>
      </c>
      <c r="K37" s="571"/>
      <c r="L37" s="96">
        <f t="shared" si="24"/>
        <v>0</v>
      </c>
      <c r="M37" s="96">
        <f t="shared" si="25"/>
        <v>0</v>
      </c>
      <c r="N37" s="575"/>
      <c r="O37" s="96">
        <f t="shared" si="26"/>
        <v>0</v>
      </c>
      <c r="P37" s="96">
        <f t="shared" si="27"/>
        <v>0</v>
      </c>
      <c r="Q37" s="96">
        <f t="shared" si="41"/>
        <v>0</v>
      </c>
      <c r="R37" s="620"/>
      <c r="S37" s="620"/>
      <c r="T37" s="620"/>
      <c r="U37" s="620"/>
      <c r="V37" s="620"/>
      <c r="W37" s="620"/>
      <c r="X37" s="602">
        <f t="shared" si="4"/>
        <v>0</v>
      </c>
      <c r="Y37" s="620"/>
      <c r="Z37" s="620"/>
      <c r="AA37" s="526">
        <f t="shared" si="42"/>
        <v>0</v>
      </c>
      <c r="AB37" s="527">
        <f t="shared" si="43"/>
        <v>0</v>
      </c>
    </row>
    <row r="38" spans="2:28" ht="15.75" x14ac:dyDescent="0.25">
      <c r="B38" s="98">
        <v>3.5</v>
      </c>
      <c r="C38" s="95">
        <f>'Draft Workplan'!C33</f>
        <v>0</v>
      </c>
      <c r="D38" s="95">
        <f>'Draft Workplan'!D33</f>
        <v>0</v>
      </c>
      <c r="E38" s="571"/>
      <c r="F38" s="96">
        <f t="shared" si="20"/>
        <v>0</v>
      </c>
      <c r="G38" s="96">
        <f t="shared" si="21"/>
        <v>0</v>
      </c>
      <c r="H38" s="571"/>
      <c r="I38" s="96">
        <f t="shared" si="22"/>
        <v>0</v>
      </c>
      <c r="J38" s="96">
        <f t="shared" si="23"/>
        <v>0</v>
      </c>
      <c r="K38" s="571"/>
      <c r="L38" s="96">
        <f t="shared" si="24"/>
        <v>0</v>
      </c>
      <c r="M38" s="96">
        <f t="shared" si="25"/>
        <v>0</v>
      </c>
      <c r="N38" s="575"/>
      <c r="O38" s="96">
        <f t="shared" si="26"/>
        <v>0</v>
      </c>
      <c r="P38" s="96">
        <f t="shared" si="27"/>
        <v>0</v>
      </c>
      <c r="Q38" s="96">
        <f t="shared" si="41"/>
        <v>0</v>
      </c>
      <c r="R38" s="620"/>
      <c r="S38" s="620"/>
      <c r="T38" s="620"/>
      <c r="U38" s="620"/>
      <c r="V38" s="620"/>
      <c r="W38" s="620"/>
      <c r="X38" s="602">
        <f t="shared" si="4"/>
        <v>0</v>
      </c>
      <c r="Y38" s="620"/>
      <c r="Z38" s="620"/>
      <c r="AA38" s="526">
        <f t="shared" si="42"/>
        <v>0</v>
      </c>
      <c r="AB38" s="527">
        <f t="shared" si="43"/>
        <v>0</v>
      </c>
    </row>
    <row r="39" spans="2:28" ht="15.75" x14ac:dyDescent="0.25">
      <c r="B39" s="98">
        <v>3.6</v>
      </c>
      <c r="C39" s="95">
        <f>'Draft Workplan'!C34</f>
        <v>0</v>
      </c>
      <c r="D39" s="95">
        <f>'Draft Workplan'!D34</f>
        <v>0</v>
      </c>
      <c r="E39" s="571"/>
      <c r="F39" s="96">
        <f t="shared" si="20"/>
        <v>0</v>
      </c>
      <c r="G39" s="96">
        <f t="shared" si="21"/>
        <v>0</v>
      </c>
      <c r="H39" s="571"/>
      <c r="I39" s="96">
        <f t="shared" si="22"/>
        <v>0</v>
      </c>
      <c r="J39" s="96">
        <f t="shared" si="23"/>
        <v>0</v>
      </c>
      <c r="K39" s="571"/>
      <c r="L39" s="96">
        <f t="shared" si="24"/>
        <v>0</v>
      </c>
      <c r="M39" s="96">
        <f t="shared" si="25"/>
        <v>0</v>
      </c>
      <c r="N39" s="575"/>
      <c r="O39" s="96">
        <f t="shared" si="26"/>
        <v>0</v>
      </c>
      <c r="P39" s="96">
        <f t="shared" si="27"/>
        <v>0</v>
      </c>
      <c r="Q39" s="96">
        <f t="shared" si="41"/>
        <v>0</v>
      </c>
      <c r="R39" s="620"/>
      <c r="S39" s="620"/>
      <c r="T39" s="620"/>
      <c r="U39" s="620"/>
      <c r="V39" s="620"/>
      <c r="W39" s="620"/>
      <c r="X39" s="602">
        <f t="shared" si="4"/>
        <v>0</v>
      </c>
      <c r="Y39" s="620"/>
      <c r="Z39" s="620"/>
      <c r="AA39" s="526">
        <f t="shared" si="42"/>
        <v>0</v>
      </c>
      <c r="AB39" s="527">
        <f t="shared" si="43"/>
        <v>0</v>
      </c>
    </row>
    <row r="40" spans="2:28" ht="15.75" x14ac:dyDescent="0.25">
      <c r="B40" s="98">
        <v>3.7</v>
      </c>
      <c r="C40" s="95">
        <f>'Draft Workplan'!C35</f>
        <v>0</v>
      </c>
      <c r="D40" s="95">
        <f>'Draft Workplan'!D35</f>
        <v>0</v>
      </c>
      <c r="E40" s="571"/>
      <c r="F40" s="96">
        <f t="shared" si="20"/>
        <v>0</v>
      </c>
      <c r="G40" s="96">
        <f t="shared" si="21"/>
        <v>0</v>
      </c>
      <c r="H40" s="571"/>
      <c r="I40" s="96">
        <f t="shared" si="22"/>
        <v>0</v>
      </c>
      <c r="J40" s="96">
        <f t="shared" si="23"/>
        <v>0</v>
      </c>
      <c r="K40" s="571"/>
      <c r="L40" s="96">
        <f t="shared" si="24"/>
        <v>0</v>
      </c>
      <c r="M40" s="96">
        <f t="shared" si="25"/>
        <v>0</v>
      </c>
      <c r="N40" s="575"/>
      <c r="O40" s="96">
        <f t="shared" si="26"/>
        <v>0</v>
      </c>
      <c r="P40" s="96">
        <f t="shared" si="27"/>
        <v>0</v>
      </c>
      <c r="Q40" s="96">
        <f t="shared" si="41"/>
        <v>0</v>
      </c>
      <c r="R40" s="620"/>
      <c r="S40" s="620"/>
      <c r="T40" s="620"/>
      <c r="U40" s="620"/>
      <c r="V40" s="620"/>
      <c r="W40" s="620"/>
      <c r="X40" s="602">
        <f t="shared" si="4"/>
        <v>0</v>
      </c>
      <c r="Y40" s="620"/>
      <c r="Z40" s="620"/>
      <c r="AA40" s="526">
        <f t="shared" si="42"/>
        <v>0</v>
      </c>
      <c r="AB40" s="527">
        <f t="shared" si="43"/>
        <v>0</v>
      </c>
    </row>
    <row r="41" spans="2:28" ht="15.75" x14ac:dyDescent="0.25">
      <c r="B41" s="98">
        <v>3.8</v>
      </c>
      <c r="C41" s="95">
        <f>'Draft Workplan'!C36</f>
        <v>0</v>
      </c>
      <c r="D41" s="95">
        <f>'Draft Workplan'!D36</f>
        <v>0</v>
      </c>
      <c r="E41" s="571"/>
      <c r="F41" s="96">
        <f t="shared" si="20"/>
        <v>0</v>
      </c>
      <c r="G41" s="96">
        <f t="shared" si="21"/>
        <v>0</v>
      </c>
      <c r="H41" s="571"/>
      <c r="I41" s="96">
        <f t="shared" si="22"/>
        <v>0</v>
      </c>
      <c r="J41" s="96">
        <f t="shared" si="23"/>
        <v>0</v>
      </c>
      <c r="K41" s="571"/>
      <c r="L41" s="96">
        <f t="shared" si="24"/>
        <v>0</v>
      </c>
      <c r="M41" s="96">
        <f t="shared" si="25"/>
        <v>0</v>
      </c>
      <c r="N41" s="575"/>
      <c r="O41" s="96">
        <f t="shared" si="26"/>
        <v>0</v>
      </c>
      <c r="P41" s="96">
        <f t="shared" si="27"/>
        <v>0</v>
      </c>
      <c r="Q41" s="96">
        <f t="shared" si="41"/>
        <v>0</v>
      </c>
      <c r="R41" s="620"/>
      <c r="S41" s="620"/>
      <c r="T41" s="620"/>
      <c r="U41" s="620"/>
      <c r="V41" s="620"/>
      <c r="W41" s="620"/>
      <c r="X41" s="602">
        <f t="shared" si="4"/>
        <v>0</v>
      </c>
      <c r="Y41" s="620"/>
      <c r="Z41" s="620"/>
      <c r="AA41" s="526">
        <f t="shared" si="42"/>
        <v>0</v>
      </c>
      <c r="AB41" s="527">
        <f t="shared" si="43"/>
        <v>0</v>
      </c>
    </row>
    <row r="42" spans="2:28" ht="16.5" thickBot="1" x14ac:dyDescent="0.3">
      <c r="B42" s="98">
        <v>3.9</v>
      </c>
      <c r="C42" s="95">
        <f>'Draft Workplan'!C37</f>
        <v>0</v>
      </c>
      <c r="D42" s="95">
        <f>'Draft Workplan'!D37</f>
        <v>0</v>
      </c>
      <c r="E42" s="571"/>
      <c r="F42" s="96">
        <f t="shared" si="20"/>
        <v>0</v>
      </c>
      <c r="G42" s="96">
        <f t="shared" si="21"/>
        <v>0</v>
      </c>
      <c r="H42" s="571"/>
      <c r="I42" s="96">
        <f t="shared" si="22"/>
        <v>0</v>
      </c>
      <c r="J42" s="96">
        <f t="shared" si="23"/>
        <v>0</v>
      </c>
      <c r="K42" s="571"/>
      <c r="L42" s="96">
        <f t="shared" si="24"/>
        <v>0</v>
      </c>
      <c r="M42" s="96">
        <f t="shared" si="25"/>
        <v>0</v>
      </c>
      <c r="N42" s="575"/>
      <c r="O42" s="96">
        <f t="shared" si="26"/>
        <v>0</v>
      </c>
      <c r="P42" s="96">
        <f t="shared" si="27"/>
        <v>0</v>
      </c>
      <c r="Q42" s="96">
        <f t="shared" si="41"/>
        <v>0</v>
      </c>
      <c r="R42" s="620"/>
      <c r="S42" s="620"/>
      <c r="T42" s="620"/>
      <c r="U42" s="620"/>
      <c r="V42" s="620"/>
      <c r="W42" s="620"/>
      <c r="X42" s="602">
        <f t="shared" si="4"/>
        <v>0</v>
      </c>
      <c r="Y42" s="620"/>
      <c r="Z42" s="620"/>
      <c r="AA42" s="610">
        <f>SUM(E42,H42,K42,N42)/2080</f>
        <v>0</v>
      </c>
      <c r="AB42" s="612">
        <f t="shared" si="43"/>
        <v>0</v>
      </c>
    </row>
    <row r="43" spans="2:28" ht="16.5" thickBot="1" x14ac:dyDescent="0.3">
      <c r="B43" s="558">
        <v>4</v>
      </c>
      <c r="C43" s="559" t="str">
        <f>'Draft Workplan'!C38</f>
        <v xml:space="preserve">Component #4: </v>
      </c>
      <c r="D43" s="560">
        <f>'Draft Workplan'!D38</f>
        <v>0</v>
      </c>
      <c r="E43" s="583">
        <f t="shared" ref="E43:AB43" si="44">SUM(E44:E52)</f>
        <v>0</v>
      </c>
      <c r="F43" s="580">
        <f t="shared" si="44"/>
        <v>0</v>
      </c>
      <c r="G43" s="580">
        <f t="shared" si="44"/>
        <v>0</v>
      </c>
      <c r="H43" s="583">
        <f t="shared" si="44"/>
        <v>0</v>
      </c>
      <c r="I43" s="581">
        <f t="shared" si="44"/>
        <v>0</v>
      </c>
      <c r="J43" s="581">
        <f t="shared" si="44"/>
        <v>0</v>
      </c>
      <c r="K43" s="583">
        <f t="shared" si="44"/>
        <v>0</v>
      </c>
      <c r="L43" s="579">
        <f t="shared" ref="L43" si="45">K43*20</f>
        <v>0</v>
      </c>
      <c r="M43" s="581">
        <f t="shared" ref="M43" si="46">SUM(M44:M52)</f>
        <v>0</v>
      </c>
      <c r="N43" s="584"/>
      <c r="O43" s="581">
        <f t="shared" ref="O43:P43" si="47">SUM(O44:O52)</f>
        <v>0</v>
      </c>
      <c r="P43" s="581">
        <f t="shared" si="47"/>
        <v>0</v>
      </c>
      <c r="Q43" s="563">
        <f t="shared" si="44"/>
        <v>0</v>
      </c>
      <c r="R43" s="603">
        <f t="shared" si="44"/>
        <v>0</v>
      </c>
      <c r="S43" s="603"/>
      <c r="T43" s="603">
        <f t="shared" si="44"/>
        <v>0</v>
      </c>
      <c r="U43" s="603"/>
      <c r="V43" s="603"/>
      <c r="W43" s="603">
        <f t="shared" si="44"/>
        <v>0</v>
      </c>
      <c r="X43" s="604">
        <f t="shared" si="44"/>
        <v>0</v>
      </c>
      <c r="Y43" s="603">
        <f t="shared" si="44"/>
        <v>0</v>
      </c>
      <c r="Z43" s="609">
        <f t="shared" si="44"/>
        <v>0</v>
      </c>
      <c r="AA43" s="611">
        <f>SUM(AA44:AA52)</f>
        <v>0</v>
      </c>
      <c r="AB43" s="613">
        <f t="shared" si="44"/>
        <v>0</v>
      </c>
    </row>
    <row r="44" spans="2:28" ht="15.75" x14ac:dyDescent="0.25">
      <c r="B44" s="98">
        <v>4.0999999999999996</v>
      </c>
      <c r="C44" s="95">
        <f>'Draft Workplan'!C39</f>
        <v>0</v>
      </c>
      <c r="D44" s="95">
        <f>'Draft Workplan'!D39</f>
        <v>0</v>
      </c>
      <c r="E44" s="571"/>
      <c r="F44" s="96">
        <f t="shared" ref="F44:F45" si="48">ROUND((E44*$G$4),0)</f>
        <v>0</v>
      </c>
      <c r="G44" s="96">
        <f t="shared" ref="G44:G45" si="49">ROUND((F44*$I$4),0)</f>
        <v>0</v>
      </c>
      <c r="H44" s="571"/>
      <c r="I44" s="96">
        <f t="shared" ref="I44:I45" si="50">ROUND((H44*$G$5),0)</f>
        <v>0</v>
      </c>
      <c r="J44" s="96">
        <f t="shared" ref="J44:J45" si="51">ROUND((I44*$I$5),0)</f>
        <v>0</v>
      </c>
      <c r="K44" s="571"/>
      <c r="L44" s="96">
        <f t="shared" ref="L44:L45" si="52">ROUND((K44*$G$6),0)</f>
        <v>0</v>
      </c>
      <c r="M44" s="96">
        <f t="shared" ref="M44:M45" si="53">ROUND((L44*$I$6),0)</f>
        <v>0</v>
      </c>
      <c r="N44" s="575"/>
      <c r="O44" s="96">
        <f t="shared" ref="O44:O45" si="54">ROUND((N44*$G$7),0)</f>
        <v>0</v>
      </c>
      <c r="P44" s="96">
        <f t="shared" ref="P44:P45" si="55">ROUND((O44*$I$7),0)</f>
        <v>0</v>
      </c>
      <c r="Q44" s="96">
        <f t="shared" si="41"/>
        <v>0</v>
      </c>
      <c r="R44" s="620"/>
      <c r="S44" s="620"/>
      <c r="T44" s="620"/>
      <c r="U44" s="620"/>
      <c r="V44" s="620"/>
      <c r="W44" s="620"/>
      <c r="X44" s="602">
        <f t="shared" si="4"/>
        <v>0</v>
      </c>
      <c r="Y44" s="620"/>
      <c r="Z44" s="620"/>
      <c r="AA44" s="586">
        <f>SUM(E44,H44,K44,N44)/2080</f>
        <v>0</v>
      </c>
      <c r="AB44" s="587">
        <f t="shared" ref="AB44:AB52" si="56">SUM(Q44:Z44)</f>
        <v>0</v>
      </c>
    </row>
    <row r="45" spans="2:28" ht="15.75" x14ac:dyDescent="0.25">
      <c r="B45" s="98">
        <v>4.2</v>
      </c>
      <c r="C45" s="95">
        <f>'Draft Workplan'!C40</f>
        <v>0</v>
      </c>
      <c r="D45" s="95">
        <f>'Draft Workplan'!D40</f>
        <v>0</v>
      </c>
      <c r="E45" s="571"/>
      <c r="F45" s="96">
        <f t="shared" si="48"/>
        <v>0</v>
      </c>
      <c r="G45" s="96">
        <f t="shared" si="49"/>
        <v>0</v>
      </c>
      <c r="H45" s="571"/>
      <c r="I45" s="96">
        <f t="shared" si="50"/>
        <v>0</v>
      </c>
      <c r="J45" s="96">
        <f t="shared" si="51"/>
        <v>0</v>
      </c>
      <c r="K45" s="571"/>
      <c r="L45" s="96">
        <f t="shared" si="52"/>
        <v>0</v>
      </c>
      <c r="M45" s="96">
        <f t="shared" si="53"/>
        <v>0</v>
      </c>
      <c r="N45" s="575"/>
      <c r="O45" s="96">
        <f t="shared" si="54"/>
        <v>0</v>
      </c>
      <c r="P45" s="96">
        <f t="shared" si="55"/>
        <v>0</v>
      </c>
      <c r="Q45" s="96">
        <f t="shared" si="41"/>
        <v>0</v>
      </c>
      <c r="R45" s="620"/>
      <c r="S45" s="620"/>
      <c r="T45" s="620"/>
      <c r="U45" s="620"/>
      <c r="V45" s="620"/>
      <c r="W45" s="620"/>
      <c r="X45" s="602">
        <f t="shared" si="4"/>
        <v>0</v>
      </c>
      <c r="Y45" s="620"/>
      <c r="Z45" s="620"/>
      <c r="AA45" s="526">
        <f t="shared" ref="AA45:AA52" si="57">SUM(E45,H45,K45,N45)/2080</f>
        <v>0</v>
      </c>
      <c r="AB45" s="527">
        <f t="shared" si="56"/>
        <v>0</v>
      </c>
    </row>
    <row r="46" spans="2:28" ht="15.75" x14ac:dyDescent="0.25">
      <c r="B46" s="98">
        <v>4.3</v>
      </c>
      <c r="C46" s="95">
        <f>'Draft Workplan'!C41</f>
        <v>0</v>
      </c>
      <c r="D46" s="95">
        <f>'Draft Workplan'!D41</f>
        <v>0</v>
      </c>
      <c r="E46" s="571"/>
      <c r="F46" s="96">
        <f t="shared" si="20"/>
        <v>0</v>
      </c>
      <c r="G46" s="96">
        <f t="shared" si="21"/>
        <v>0</v>
      </c>
      <c r="H46" s="571"/>
      <c r="I46" s="96">
        <f t="shared" si="22"/>
        <v>0</v>
      </c>
      <c r="J46" s="96">
        <f t="shared" si="23"/>
        <v>0</v>
      </c>
      <c r="K46" s="571"/>
      <c r="L46" s="96">
        <f t="shared" si="24"/>
        <v>0</v>
      </c>
      <c r="M46" s="96">
        <f t="shared" si="25"/>
        <v>0</v>
      </c>
      <c r="N46" s="575"/>
      <c r="O46" s="96">
        <f t="shared" si="26"/>
        <v>0</v>
      </c>
      <c r="P46" s="96">
        <f t="shared" si="27"/>
        <v>0</v>
      </c>
      <c r="Q46" s="96">
        <f t="shared" si="41"/>
        <v>0</v>
      </c>
      <c r="R46" s="620"/>
      <c r="S46" s="620"/>
      <c r="T46" s="620"/>
      <c r="U46" s="620"/>
      <c r="V46" s="620"/>
      <c r="W46" s="620"/>
      <c r="X46" s="602">
        <f t="shared" si="4"/>
        <v>0</v>
      </c>
      <c r="Y46" s="620"/>
      <c r="Z46" s="620"/>
      <c r="AA46" s="526">
        <f t="shared" si="57"/>
        <v>0</v>
      </c>
      <c r="AB46" s="527">
        <f t="shared" si="56"/>
        <v>0</v>
      </c>
    </row>
    <row r="47" spans="2:28" ht="15.75" x14ac:dyDescent="0.25">
      <c r="B47" s="98">
        <v>4.4000000000000004</v>
      </c>
      <c r="C47" s="95">
        <f>'Draft Workplan'!C42</f>
        <v>0</v>
      </c>
      <c r="D47" s="95">
        <f>'Draft Workplan'!D42</f>
        <v>0</v>
      </c>
      <c r="E47" s="571"/>
      <c r="F47" s="96">
        <f t="shared" si="20"/>
        <v>0</v>
      </c>
      <c r="G47" s="96">
        <f t="shared" si="21"/>
        <v>0</v>
      </c>
      <c r="H47" s="571"/>
      <c r="I47" s="96">
        <f t="shared" si="22"/>
        <v>0</v>
      </c>
      <c r="J47" s="96">
        <f t="shared" si="23"/>
        <v>0</v>
      </c>
      <c r="K47" s="571"/>
      <c r="L47" s="96">
        <f t="shared" si="24"/>
        <v>0</v>
      </c>
      <c r="M47" s="96">
        <f t="shared" si="25"/>
        <v>0</v>
      </c>
      <c r="N47" s="575"/>
      <c r="O47" s="96">
        <f t="shared" si="26"/>
        <v>0</v>
      </c>
      <c r="P47" s="96">
        <f t="shared" si="27"/>
        <v>0</v>
      </c>
      <c r="Q47" s="96">
        <f t="shared" si="41"/>
        <v>0</v>
      </c>
      <c r="R47" s="620"/>
      <c r="S47" s="620"/>
      <c r="T47" s="620"/>
      <c r="U47" s="620"/>
      <c r="V47" s="620"/>
      <c r="W47" s="620"/>
      <c r="X47" s="602">
        <f t="shared" si="4"/>
        <v>0</v>
      </c>
      <c r="Y47" s="620"/>
      <c r="Z47" s="620"/>
      <c r="AA47" s="526">
        <f t="shared" si="57"/>
        <v>0</v>
      </c>
      <c r="AB47" s="527">
        <f t="shared" si="56"/>
        <v>0</v>
      </c>
    </row>
    <row r="48" spans="2:28" ht="15.75" x14ac:dyDescent="0.25">
      <c r="B48" s="98">
        <v>4.5</v>
      </c>
      <c r="C48" s="95">
        <f>'Draft Workplan'!C43</f>
        <v>0</v>
      </c>
      <c r="D48" s="95">
        <f>'Draft Workplan'!D43</f>
        <v>0</v>
      </c>
      <c r="E48" s="571"/>
      <c r="F48" s="96">
        <f t="shared" si="20"/>
        <v>0</v>
      </c>
      <c r="G48" s="96">
        <f t="shared" si="21"/>
        <v>0</v>
      </c>
      <c r="H48" s="571"/>
      <c r="I48" s="96">
        <f t="shared" si="22"/>
        <v>0</v>
      </c>
      <c r="J48" s="96">
        <f t="shared" si="23"/>
        <v>0</v>
      </c>
      <c r="K48" s="571"/>
      <c r="L48" s="96">
        <f t="shared" si="24"/>
        <v>0</v>
      </c>
      <c r="M48" s="96">
        <f t="shared" si="25"/>
        <v>0</v>
      </c>
      <c r="N48" s="575"/>
      <c r="O48" s="96">
        <f t="shared" si="26"/>
        <v>0</v>
      </c>
      <c r="P48" s="96">
        <f t="shared" si="27"/>
        <v>0</v>
      </c>
      <c r="Q48" s="96">
        <f t="shared" si="41"/>
        <v>0</v>
      </c>
      <c r="R48" s="620"/>
      <c r="S48" s="620"/>
      <c r="T48" s="620"/>
      <c r="U48" s="620"/>
      <c r="V48" s="620"/>
      <c r="W48" s="620"/>
      <c r="X48" s="602">
        <f t="shared" si="4"/>
        <v>0</v>
      </c>
      <c r="Y48" s="620"/>
      <c r="Z48" s="620"/>
      <c r="AA48" s="526">
        <f t="shared" si="57"/>
        <v>0</v>
      </c>
      <c r="AB48" s="527">
        <f t="shared" si="56"/>
        <v>0</v>
      </c>
    </row>
    <row r="49" spans="2:28" ht="15.75" x14ac:dyDescent="0.25">
      <c r="B49" s="98">
        <v>4.5999999999999996</v>
      </c>
      <c r="C49" s="95">
        <f>'Draft Workplan'!C44</f>
        <v>0</v>
      </c>
      <c r="D49" s="95">
        <f>'Draft Workplan'!D44</f>
        <v>0</v>
      </c>
      <c r="E49" s="571"/>
      <c r="F49" s="96">
        <f t="shared" si="20"/>
        <v>0</v>
      </c>
      <c r="G49" s="96">
        <f t="shared" si="21"/>
        <v>0</v>
      </c>
      <c r="H49" s="571"/>
      <c r="I49" s="96">
        <f t="shared" si="22"/>
        <v>0</v>
      </c>
      <c r="J49" s="96">
        <f t="shared" si="23"/>
        <v>0</v>
      </c>
      <c r="K49" s="571"/>
      <c r="L49" s="96">
        <f t="shared" si="24"/>
        <v>0</v>
      </c>
      <c r="M49" s="96">
        <f t="shared" si="25"/>
        <v>0</v>
      </c>
      <c r="N49" s="575"/>
      <c r="O49" s="96">
        <f t="shared" si="26"/>
        <v>0</v>
      </c>
      <c r="P49" s="96">
        <f t="shared" si="27"/>
        <v>0</v>
      </c>
      <c r="Q49" s="96">
        <f t="shared" si="41"/>
        <v>0</v>
      </c>
      <c r="R49" s="620"/>
      <c r="S49" s="620"/>
      <c r="T49" s="620"/>
      <c r="U49" s="620"/>
      <c r="V49" s="620"/>
      <c r="W49" s="620"/>
      <c r="X49" s="602">
        <f t="shared" si="4"/>
        <v>0</v>
      </c>
      <c r="Y49" s="620"/>
      <c r="Z49" s="620"/>
      <c r="AA49" s="526">
        <f t="shared" si="57"/>
        <v>0</v>
      </c>
      <c r="AB49" s="527">
        <f t="shared" si="56"/>
        <v>0</v>
      </c>
    </row>
    <row r="50" spans="2:28" ht="15.75" x14ac:dyDescent="0.25">
      <c r="B50" s="98">
        <v>4.7</v>
      </c>
      <c r="C50" s="95">
        <f>'Draft Workplan'!C45</f>
        <v>0</v>
      </c>
      <c r="D50" s="95">
        <f>'Draft Workplan'!D45</f>
        <v>0</v>
      </c>
      <c r="E50" s="571"/>
      <c r="F50" s="96">
        <f t="shared" si="20"/>
        <v>0</v>
      </c>
      <c r="G50" s="96">
        <f t="shared" si="21"/>
        <v>0</v>
      </c>
      <c r="H50" s="571"/>
      <c r="I50" s="96">
        <f t="shared" si="22"/>
        <v>0</v>
      </c>
      <c r="J50" s="96">
        <f t="shared" si="23"/>
        <v>0</v>
      </c>
      <c r="K50" s="571"/>
      <c r="L50" s="96">
        <f t="shared" si="24"/>
        <v>0</v>
      </c>
      <c r="M50" s="96">
        <f t="shared" si="25"/>
        <v>0</v>
      </c>
      <c r="N50" s="575"/>
      <c r="O50" s="96">
        <f t="shared" si="26"/>
        <v>0</v>
      </c>
      <c r="P50" s="96">
        <f t="shared" si="27"/>
        <v>0</v>
      </c>
      <c r="Q50" s="96">
        <f t="shared" si="41"/>
        <v>0</v>
      </c>
      <c r="R50" s="620"/>
      <c r="S50" s="620"/>
      <c r="T50" s="620"/>
      <c r="U50" s="620"/>
      <c r="V50" s="620"/>
      <c r="W50" s="620"/>
      <c r="X50" s="602">
        <f t="shared" si="4"/>
        <v>0</v>
      </c>
      <c r="Y50" s="620"/>
      <c r="Z50" s="620"/>
      <c r="AA50" s="526">
        <f t="shared" si="57"/>
        <v>0</v>
      </c>
      <c r="AB50" s="527">
        <f t="shared" si="56"/>
        <v>0</v>
      </c>
    </row>
    <row r="51" spans="2:28" ht="15.75" x14ac:dyDescent="0.25">
      <c r="B51" s="98">
        <v>4.8</v>
      </c>
      <c r="C51" s="95">
        <f>'Draft Workplan'!C46</f>
        <v>0</v>
      </c>
      <c r="D51" s="95">
        <f>'Draft Workplan'!D46</f>
        <v>0</v>
      </c>
      <c r="E51" s="571"/>
      <c r="F51" s="96">
        <f t="shared" si="20"/>
        <v>0</v>
      </c>
      <c r="G51" s="96">
        <f t="shared" si="21"/>
        <v>0</v>
      </c>
      <c r="H51" s="571"/>
      <c r="I51" s="96">
        <f t="shared" si="22"/>
        <v>0</v>
      </c>
      <c r="J51" s="96">
        <f t="shared" si="23"/>
        <v>0</v>
      </c>
      <c r="K51" s="571"/>
      <c r="L51" s="96">
        <f t="shared" si="24"/>
        <v>0</v>
      </c>
      <c r="M51" s="96">
        <f t="shared" si="25"/>
        <v>0</v>
      </c>
      <c r="N51" s="575"/>
      <c r="O51" s="96">
        <f t="shared" si="26"/>
        <v>0</v>
      </c>
      <c r="P51" s="96">
        <f t="shared" si="27"/>
        <v>0</v>
      </c>
      <c r="Q51" s="96">
        <f t="shared" si="41"/>
        <v>0</v>
      </c>
      <c r="R51" s="620"/>
      <c r="S51" s="620"/>
      <c r="T51" s="620"/>
      <c r="U51" s="620"/>
      <c r="V51" s="620"/>
      <c r="W51" s="620"/>
      <c r="X51" s="602">
        <f t="shared" si="4"/>
        <v>0</v>
      </c>
      <c r="Y51" s="620"/>
      <c r="Z51" s="620"/>
      <c r="AA51" s="526">
        <f t="shared" si="57"/>
        <v>0</v>
      </c>
      <c r="AB51" s="527">
        <f t="shared" si="56"/>
        <v>0</v>
      </c>
    </row>
    <row r="52" spans="2:28" ht="16.5" thickBot="1" x14ac:dyDescent="0.3">
      <c r="B52" s="98">
        <v>4.9000000000000004</v>
      </c>
      <c r="C52" s="95">
        <f>'Draft Workplan'!C47</f>
        <v>0</v>
      </c>
      <c r="D52" s="95">
        <f>'Draft Workplan'!D47</f>
        <v>0</v>
      </c>
      <c r="E52" s="571"/>
      <c r="F52" s="96">
        <f t="shared" si="20"/>
        <v>0</v>
      </c>
      <c r="G52" s="96">
        <f t="shared" si="21"/>
        <v>0</v>
      </c>
      <c r="H52" s="571"/>
      <c r="I52" s="96">
        <f t="shared" si="22"/>
        <v>0</v>
      </c>
      <c r="J52" s="96">
        <f t="shared" si="23"/>
        <v>0</v>
      </c>
      <c r="K52" s="571"/>
      <c r="L52" s="96">
        <f t="shared" si="24"/>
        <v>0</v>
      </c>
      <c r="M52" s="96">
        <f t="shared" si="25"/>
        <v>0</v>
      </c>
      <c r="N52" s="575"/>
      <c r="O52" s="96">
        <f t="shared" si="26"/>
        <v>0</v>
      </c>
      <c r="P52" s="96">
        <f t="shared" si="27"/>
        <v>0</v>
      </c>
      <c r="Q52" s="96">
        <f t="shared" si="41"/>
        <v>0</v>
      </c>
      <c r="R52" s="620"/>
      <c r="S52" s="620"/>
      <c r="T52" s="620"/>
      <c r="U52" s="620"/>
      <c r="V52" s="620"/>
      <c r="W52" s="620"/>
      <c r="X52" s="602">
        <f t="shared" si="4"/>
        <v>0</v>
      </c>
      <c r="Y52" s="620"/>
      <c r="Z52" s="620"/>
      <c r="AA52" s="610">
        <f t="shared" si="57"/>
        <v>0</v>
      </c>
      <c r="AB52" s="612">
        <f t="shared" si="56"/>
        <v>0</v>
      </c>
    </row>
    <row r="53" spans="2:28" ht="16.5" thickBot="1" x14ac:dyDescent="0.3">
      <c r="B53" s="562">
        <v>5</v>
      </c>
      <c r="C53" s="559" t="str">
        <f>'Draft Workplan'!C48</f>
        <v xml:space="preserve">Component #5: </v>
      </c>
      <c r="D53" s="560">
        <f>'Draft Workplan'!D48</f>
        <v>0</v>
      </c>
      <c r="E53" s="591">
        <f t="shared" ref="E53:AB53" si="58">SUM(E54:E62)</f>
        <v>0</v>
      </c>
      <c r="F53" s="580">
        <f t="shared" si="58"/>
        <v>0</v>
      </c>
      <c r="G53" s="580">
        <f t="shared" si="58"/>
        <v>0</v>
      </c>
      <c r="H53" s="591">
        <f t="shared" si="58"/>
        <v>0</v>
      </c>
      <c r="I53" s="581">
        <f t="shared" si="58"/>
        <v>0</v>
      </c>
      <c r="J53" s="581">
        <f t="shared" si="58"/>
        <v>0</v>
      </c>
      <c r="K53" s="591">
        <f t="shared" si="58"/>
        <v>0</v>
      </c>
      <c r="L53" s="579">
        <f t="shared" ref="L53" si="59">K53*20</f>
        <v>0</v>
      </c>
      <c r="M53" s="581">
        <f t="shared" ref="M53" si="60">SUM(M54:M62)</f>
        <v>0</v>
      </c>
      <c r="N53" s="592"/>
      <c r="O53" s="581">
        <f t="shared" ref="O53:P53" si="61">SUM(O54:O62)</f>
        <v>0</v>
      </c>
      <c r="P53" s="581">
        <f t="shared" si="61"/>
        <v>0</v>
      </c>
      <c r="Q53" s="561">
        <f t="shared" si="58"/>
        <v>0</v>
      </c>
      <c r="R53" s="605">
        <f t="shared" si="58"/>
        <v>0</v>
      </c>
      <c r="S53" s="605"/>
      <c r="T53" s="605">
        <f t="shared" si="58"/>
        <v>0</v>
      </c>
      <c r="U53" s="605"/>
      <c r="V53" s="605"/>
      <c r="W53" s="605">
        <f t="shared" si="58"/>
        <v>0</v>
      </c>
      <c r="X53" s="606">
        <f t="shared" si="58"/>
        <v>0</v>
      </c>
      <c r="Y53" s="605">
        <f t="shared" si="58"/>
        <v>0</v>
      </c>
      <c r="Z53" s="614">
        <f t="shared" si="58"/>
        <v>0</v>
      </c>
      <c r="AA53" s="615">
        <f>SUM(AA54:AA62)</f>
        <v>0</v>
      </c>
      <c r="AB53" s="616">
        <f t="shared" si="58"/>
        <v>0</v>
      </c>
    </row>
    <row r="54" spans="2:28" ht="15.75" x14ac:dyDescent="0.25">
      <c r="B54" s="98">
        <v>5.0999999999999996</v>
      </c>
      <c r="C54" s="95">
        <f>'Draft Workplan'!C49</f>
        <v>0</v>
      </c>
      <c r="D54" s="95">
        <f>'Draft Workplan'!D49</f>
        <v>0</v>
      </c>
      <c r="E54" s="571"/>
      <c r="F54" s="96">
        <f t="shared" ref="F54:F55" si="62">ROUND((E54*$G$4),0)</f>
        <v>0</v>
      </c>
      <c r="G54" s="96">
        <f t="shared" ref="G54:G55" si="63">ROUND((F54*$I$4),0)</f>
        <v>0</v>
      </c>
      <c r="H54" s="571"/>
      <c r="I54" s="96">
        <f t="shared" ref="I54:I55" si="64">ROUND((H54*$G$5),0)</f>
        <v>0</v>
      </c>
      <c r="J54" s="96">
        <f t="shared" ref="J54:J55" si="65">ROUND((I54*$I$5),0)</f>
        <v>0</v>
      </c>
      <c r="K54" s="571"/>
      <c r="L54" s="96">
        <f t="shared" ref="L54:L55" si="66">ROUND((K54*$G$6),0)</f>
        <v>0</v>
      </c>
      <c r="M54" s="96">
        <f t="shared" ref="M54:M55" si="67">ROUND((L54*$I$6),0)</f>
        <v>0</v>
      </c>
      <c r="N54" s="575"/>
      <c r="O54" s="96">
        <f t="shared" ref="O54:O55" si="68">ROUND((N54*$G$7),0)</f>
        <v>0</v>
      </c>
      <c r="P54" s="96">
        <f t="shared" ref="P54:P55" si="69">ROUND((O54*$I$7),0)</f>
        <v>0</v>
      </c>
      <c r="Q54" s="96">
        <f t="shared" si="41"/>
        <v>0</v>
      </c>
      <c r="R54" s="620"/>
      <c r="S54" s="620"/>
      <c r="T54" s="620"/>
      <c r="U54" s="620"/>
      <c r="V54" s="620"/>
      <c r="W54" s="620"/>
      <c r="X54" s="602">
        <f t="shared" si="4"/>
        <v>0</v>
      </c>
      <c r="Y54" s="620"/>
      <c r="Z54" s="620"/>
      <c r="AA54" s="586">
        <f>SUM(E54,H54,K54,N54)/2080</f>
        <v>0</v>
      </c>
      <c r="AB54" s="587">
        <f t="shared" ref="AB54:AB62" si="70">SUM(Q54:Z54)</f>
        <v>0</v>
      </c>
    </row>
    <row r="55" spans="2:28" ht="15.75" x14ac:dyDescent="0.25">
      <c r="B55" s="98">
        <v>5.2</v>
      </c>
      <c r="C55" s="95">
        <f>'Draft Workplan'!C50</f>
        <v>0</v>
      </c>
      <c r="D55" s="95">
        <f>'Draft Workplan'!D50</f>
        <v>0</v>
      </c>
      <c r="E55" s="571"/>
      <c r="F55" s="96">
        <f t="shared" si="62"/>
        <v>0</v>
      </c>
      <c r="G55" s="96">
        <f t="shared" si="63"/>
        <v>0</v>
      </c>
      <c r="H55" s="571"/>
      <c r="I55" s="96">
        <f t="shared" si="64"/>
        <v>0</v>
      </c>
      <c r="J55" s="96">
        <f t="shared" si="65"/>
        <v>0</v>
      </c>
      <c r="K55" s="571"/>
      <c r="L55" s="96">
        <f t="shared" si="66"/>
        <v>0</v>
      </c>
      <c r="M55" s="96">
        <f t="shared" si="67"/>
        <v>0</v>
      </c>
      <c r="N55" s="575"/>
      <c r="O55" s="96">
        <f t="shared" si="68"/>
        <v>0</v>
      </c>
      <c r="P55" s="96">
        <f t="shared" si="69"/>
        <v>0</v>
      </c>
      <c r="Q55" s="96">
        <f t="shared" si="41"/>
        <v>0</v>
      </c>
      <c r="R55" s="620"/>
      <c r="S55" s="620"/>
      <c r="T55" s="620"/>
      <c r="U55" s="620"/>
      <c r="V55" s="620"/>
      <c r="W55" s="620"/>
      <c r="X55" s="602">
        <f t="shared" si="4"/>
        <v>0</v>
      </c>
      <c r="Y55" s="620"/>
      <c r="Z55" s="620"/>
      <c r="AA55" s="526">
        <f t="shared" ref="AA55:AA62" si="71">SUM(E55,H55,K55,N55)/2080</f>
        <v>0</v>
      </c>
      <c r="AB55" s="527">
        <f t="shared" si="70"/>
        <v>0</v>
      </c>
    </row>
    <row r="56" spans="2:28" ht="15.75" x14ac:dyDescent="0.25">
      <c r="B56" s="98">
        <v>5.3</v>
      </c>
      <c r="C56" s="95">
        <f>'Draft Workplan'!C51</f>
        <v>0</v>
      </c>
      <c r="D56" s="95">
        <f>'Draft Workplan'!D51</f>
        <v>0</v>
      </c>
      <c r="E56" s="571"/>
      <c r="F56" s="96">
        <f t="shared" si="20"/>
        <v>0</v>
      </c>
      <c r="G56" s="96">
        <f t="shared" si="21"/>
        <v>0</v>
      </c>
      <c r="H56" s="571"/>
      <c r="I56" s="96">
        <f t="shared" si="22"/>
        <v>0</v>
      </c>
      <c r="J56" s="96">
        <f t="shared" si="23"/>
        <v>0</v>
      </c>
      <c r="K56" s="571"/>
      <c r="L56" s="96">
        <f t="shared" si="24"/>
        <v>0</v>
      </c>
      <c r="M56" s="96">
        <f t="shared" si="25"/>
        <v>0</v>
      </c>
      <c r="N56" s="575"/>
      <c r="O56" s="96">
        <f t="shared" si="26"/>
        <v>0</v>
      </c>
      <c r="P56" s="96">
        <f t="shared" si="27"/>
        <v>0</v>
      </c>
      <c r="Q56" s="96">
        <f t="shared" si="41"/>
        <v>0</v>
      </c>
      <c r="R56" s="620"/>
      <c r="S56" s="620"/>
      <c r="T56" s="620"/>
      <c r="U56" s="620"/>
      <c r="V56" s="620"/>
      <c r="W56" s="620"/>
      <c r="X56" s="602">
        <f t="shared" si="4"/>
        <v>0</v>
      </c>
      <c r="Y56" s="620"/>
      <c r="Z56" s="620"/>
      <c r="AA56" s="526">
        <f t="shared" si="71"/>
        <v>0</v>
      </c>
      <c r="AB56" s="527">
        <f t="shared" si="70"/>
        <v>0</v>
      </c>
    </row>
    <row r="57" spans="2:28" ht="15.75" x14ac:dyDescent="0.25">
      <c r="B57" s="98">
        <v>5.4</v>
      </c>
      <c r="C57" s="95">
        <f>'Draft Workplan'!C52</f>
        <v>0</v>
      </c>
      <c r="D57" s="95">
        <f>'Draft Workplan'!D52</f>
        <v>0</v>
      </c>
      <c r="E57" s="571"/>
      <c r="F57" s="96">
        <f t="shared" si="20"/>
        <v>0</v>
      </c>
      <c r="G57" s="96">
        <f t="shared" si="21"/>
        <v>0</v>
      </c>
      <c r="H57" s="571"/>
      <c r="I57" s="96">
        <f t="shared" si="22"/>
        <v>0</v>
      </c>
      <c r="J57" s="96">
        <f t="shared" si="23"/>
        <v>0</v>
      </c>
      <c r="K57" s="571"/>
      <c r="L57" s="96">
        <f t="shared" si="24"/>
        <v>0</v>
      </c>
      <c r="M57" s="96">
        <f t="shared" si="25"/>
        <v>0</v>
      </c>
      <c r="N57" s="575"/>
      <c r="O57" s="96">
        <f t="shared" si="26"/>
        <v>0</v>
      </c>
      <c r="P57" s="96">
        <f t="shared" si="27"/>
        <v>0</v>
      </c>
      <c r="Q57" s="96">
        <f t="shared" si="41"/>
        <v>0</v>
      </c>
      <c r="R57" s="620"/>
      <c r="S57" s="620"/>
      <c r="T57" s="620"/>
      <c r="U57" s="620"/>
      <c r="V57" s="620"/>
      <c r="W57" s="620"/>
      <c r="X57" s="602">
        <f t="shared" si="4"/>
        <v>0</v>
      </c>
      <c r="Y57" s="620"/>
      <c r="Z57" s="620"/>
      <c r="AA57" s="526">
        <f t="shared" si="71"/>
        <v>0</v>
      </c>
      <c r="AB57" s="527">
        <f t="shared" si="70"/>
        <v>0</v>
      </c>
    </row>
    <row r="58" spans="2:28" ht="15.75" x14ac:dyDescent="0.25">
      <c r="B58" s="98">
        <v>5.5</v>
      </c>
      <c r="C58" s="95">
        <f>'Draft Workplan'!C53</f>
        <v>0</v>
      </c>
      <c r="D58" s="95">
        <f>'Draft Workplan'!D53</f>
        <v>0</v>
      </c>
      <c r="E58" s="571"/>
      <c r="F58" s="96">
        <f t="shared" si="20"/>
        <v>0</v>
      </c>
      <c r="G58" s="96">
        <f t="shared" si="21"/>
        <v>0</v>
      </c>
      <c r="H58" s="571"/>
      <c r="I58" s="96">
        <f t="shared" si="22"/>
        <v>0</v>
      </c>
      <c r="J58" s="96">
        <f t="shared" si="23"/>
        <v>0</v>
      </c>
      <c r="K58" s="571"/>
      <c r="L58" s="96">
        <f t="shared" si="24"/>
        <v>0</v>
      </c>
      <c r="M58" s="96">
        <f t="shared" si="25"/>
        <v>0</v>
      </c>
      <c r="N58" s="575"/>
      <c r="O58" s="96">
        <f t="shared" si="26"/>
        <v>0</v>
      </c>
      <c r="P58" s="96">
        <f t="shared" si="27"/>
        <v>0</v>
      </c>
      <c r="Q58" s="96">
        <f t="shared" si="41"/>
        <v>0</v>
      </c>
      <c r="R58" s="620"/>
      <c r="S58" s="620"/>
      <c r="T58" s="620"/>
      <c r="U58" s="620"/>
      <c r="V58" s="620"/>
      <c r="W58" s="620"/>
      <c r="X58" s="602">
        <f t="shared" si="4"/>
        <v>0</v>
      </c>
      <c r="Y58" s="620"/>
      <c r="Z58" s="620"/>
      <c r="AA58" s="526">
        <f t="shared" si="71"/>
        <v>0</v>
      </c>
      <c r="AB58" s="527">
        <f t="shared" si="70"/>
        <v>0</v>
      </c>
    </row>
    <row r="59" spans="2:28" ht="15.75" x14ac:dyDescent="0.25">
      <c r="B59" s="98">
        <v>5.6</v>
      </c>
      <c r="C59" s="95">
        <f>'Draft Workplan'!C54</f>
        <v>0</v>
      </c>
      <c r="D59" s="95">
        <f>'Draft Workplan'!D54</f>
        <v>0</v>
      </c>
      <c r="E59" s="571"/>
      <c r="F59" s="96">
        <f t="shared" si="20"/>
        <v>0</v>
      </c>
      <c r="G59" s="96">
        <f t="shared" si="21"/>
        <v>0</v>
      </c>
      <c r="H59" s="571"/>
      <c r="I59" s="96">
        <f t="shared" si="22"/>
        <v>0</v>
      </c>
      <c r="J59" s="96">
        <f t="shared" si="23"/>
        <v>0</v>
      </c>
      <c r="K59" s="571"/>
      <c r="L59" s="96">
        <f t="shared" si="24"/>
        <v>0</v>
      </c>
      <c r="M59" s="96">
        <f t="shared" si="25"/>
        <v>0</v>
      </c>
      <c r="N59" s="575"/>
      <c r="O59" s="96">
        <f t="shared" si="26"/>
        <v>0</v>
      </c>
      <c r="P59" s="96">
        <f t="shared" si="27"/>
        <v>0</v>
      </c>
      <c r="Q59" s="96">
        <f t="shared" si="41"/>
        <v>0</v>
      </c>
      <c r="R59" s="620"/>
      <c r="S59" s="620"/>
      <c r="T59" s="620"/>
      <c r="U59" s="620"/>
      <c r="V59" s="620"/>
      <c r="W59" s="620"/>
      <c r="X59" s="602">
        <f t="shared" si="4"/>
        <v>0</v>
      </c>
      <c r="Y59" s="620"/>
      <c r="Z59" s="620"/>
      <c r="AA59" s="526">
        <f t="shared" si="71"/>
        <v>0</v>
      </c>
      <c r="AB59" s="527">
        <f t="shared" si="70"/>
        <v>0</v>
      </c>
    </row>
    <row r="60" spans="2:28" ht="15.75" x14ac:dyDescent="0.25">
      <c r="B60" s="98">
        <v>5.7</v>
      </c>
      <c r="C60" s="95">
        <f>'Draft Workplan'!C55</f>
        <v>0</v>
      </c>
      <c r="D60" s="95">
        <f>'Draft Workplan'!D55</f>
        <v>0</v>
      </c>
      <c r="E60" s="571"/>
      <c r="F60" s="96">
        <f t="shared" si="20"/>
        <v>0</v>
      </c>
      <c r="G60" s="96">
        <f t="shared" si="21"/>
        <v>0</v>
      </c>
      <c r="H60" s="571"/>
      <c r="I60" s="96">
        <f t="shared" si="22"/>
        <v>0</v>
      </c>
      <c r="J60" s="96">
        <f t="shared" si="23"/>
        <v>0</v>
      </c>
      <c r="K60" s="571"/>
      <c r="L60" s="96">
        <f t="shared" si="24"/>
        <v>0</v>
      </c>
      <c r="M60" s="96">
        <f t="shared" si="25"/>
        <v>0</v>
      </c>
      <c r="N60" s="575"/>
      <c r="O60" s="96">
        <f t="shared" si="26"/>
        <v>0</v>
      </c>
      <c r="P60" s="96">
        <f t="shared" si="27"/>
        <v>0</v>
      </c>
      <c r="Q60" s="96">
        <f t="shared" si="41"/>
        <v>0</v>
      </c>
      <c r="R60" s="620"/>
      <c r="S60" s="620"/>
      <c r="T60" s="620"/>
      <c r="U60" s="620"/>
      <c r="V60" s="620"/>
      <c r="W60" s="620"/>
      <c r="X60" s="602">
        <f t="shared" si="4"/>
        <v>0</v>
      </c>
      <c r="Y60" s="620"/>
      <c r="Z60" s="620"/>
      <c r="AA60" s="526">
        <f t="shared" si="71"/>
        <v>0</v>
      </c>
      <c r="AB60" s="527">
        <f t="shared" si="70"/>
        <v>0</v>
      </c>
    </row>
    <row r="61" spans="2:28" ht="15.75" x14ac:dyDescent="0.25">
      <c r="B61" s="98">
        <v>5.8</v>
      </c>
      <c r="C61" s="95">
        <f>'Draft Workplan'!C56</f>
        <v>0</v>
      </c>
      <c r="D61" s="95">
        <f>'Draft Workplan'!D56</f>
        <v>0</v>
      </c>
      <c r="E61" s="571"/>
      <c r="F61" s="96">
        <f t="shared" si="20"/>
        <v>0</v>
      </c>
      <c r="G61" s="96">
        <f t="shared" si="21"/>
        <v>0</v>
      </c>
      <c r="H61" s="571"/>
      <c r="I61" s="96">
        <f t="shared" si="22"/>
        <v>0</v>
      </c>
      <c r="J61" s="96">
        <f t="shared" si="23"/>
        <v>0</v>
      </c>
      <c r="K61" s="571"/>
      <c r="L61" s="96">
        <f t="shared" si="24"/>
        <v>0</v>
      </c>
      <c r="M61" s="96">
        <f t="shared" si="25"/>
        <v>0</v>
      </c>
      <c r="N61" s="575"/>
      <c r="O61" s="96">
        <f t="shared" si="26"/>
        <v>0</v>
      </c>
      <c r="P61" s="96">
        <f t="shared" si="27"/>
        <v>0</v>
      </c>
      <c r="Q61" s="96">
        <f t="shared" si="41"/>
        <v>0</v>
      </c>
      <c r="R61" s="620"/>
      <c r="S61" s="620"/>
      <c r="T61" s="620"/>
      <c r="U61" s="620"/>
      <c r="V61" s="620"/>
      <c r="W61" s="620"/>
      <c r="X61" s="602">
        <f t="shared" si="4"/>
        <v>0</v>
      </c>
      <c r="Y61" s="620"/>
      <c r="Z61" s="620"/>
      <c r="AA61" s="526">
        <f t="shared" si="71"/>
        <v>0</v>
      </c>
      <c r="AB61" s="527">
        <f t="shared" si="70"/>
        <v>0</v>
      </c>
    </row>
    <row r="62" spans="2:28" ht="16.5" thickBot="1" x14ac:dyDescent="0.3">
      <c r="B62" s="98">
        <v>5.9</v>
      </c>
      <c r="C62" s="95">
        <f>'Draft Workplan'!C57</f>
        <v>0</v>
      </c>
      <c r="D62" s="95">
        <f>'Draft Workplan'!D57</f>
        <v>0</v>
      </c>
      <c r="E62" s="572"/>
      <c r="F62" s="96">
        <f t="shared" si="20"/>
        <v>0</v>
      </c>
      <c r="G62" s="96">
        <f t="shared" si="21"/>
        <v>0</v>
      </c>
      <c r="H62" s="571"/>
      <c r="I62" s="96">
        <f t="shared" si="22"/>
        <v>0</v>
      </c>
      <c r="J62" s="96">
        <f t="shared" si="23"/>
        <v>0</v>
      </c>
      <c r="K62" s="571"/>
      <c r="L62" s="96">
        <f t="shared" si="24"/>
        <v>0</v>
      </c>
      <c r="M62" s="96">
        <f t="shared" si="25"/>
        <v>0</v>
      </c>
      <c r="N62" s="575"/>
      <c r="O62" s="96">
        <f t="shared" si="26"/>
        <v>0</v>
      </c>
      <c r="P62" s="96">
        <f t="shared" si="27"/>
        <v>0</v>
      </c>
      <c r="Q62" s="96">
        <f t="shared" si="41"/>
        <v>0</v>
      </c>
      <c r="R62" s="620"/>
      <c r="S62" s="620"/>
      <c r="T62" s="620"/>
      <c r="U62" s="620"/>
      <c r="V62" s="620"/>
      <c r="W62" s="620"/>
      <c r="X62" s="602">
        <f t="shared" si="4"/>
        <v>0</v>
      </c>
      <c r="Y62" s="620"/>
      <c r="Z62" s="620"/>
      <c r="AA62" s="610">
        <f t="shared" si="71"/>
        <v>0</v>
      </c>
      <c r="AB62" s="612">
        <f t="shared" si="70"/>
        <v>0</v>
      </c>
    </row>
    <row r="63" spans="2:28" ht="16.5" thickBot="1" x14ac:dyDescent="0.3">
      <c r="B63" s="558">
        <v>6</v>
      </c>
      <c r="C63" s="559" t="str">
        <f>'Draft Workplan'!C58</f>
        <v xml:space="preserve">Component #6: </v>
      </c>
      <c r="D63" s="560">
        <f>'Draft Workplan'!D58</f>
        <v>0</v>
      </c>
      <c r="E63" s="593">
        <f t="shared" ref="E63:AB63" si="72">SUM(E64:E72)</f>
        <v>0</v>
      </c>
      <c r="F63" s="580">
        <f t="shared" si="72"/>
        <v>0</v>
      </c>
      <c r="G63" s="580">
        <f t="shared" si="72"/>
        <v>0</v>
      </c>
      <c r="H63" s="593">
        <f t="shared" si="72"/>
        <v>0</v>
      </c>
      <c r="I63" s="581">
        <f t="shared" si="72"/>
        <v>0</v>
      </c>
      <c r="J63" s="581">
        <f t="shared" si="72"/>
        <v>0</v>
      </c>
      <c r="K63" s="593">
        <f t="shared" si="72"/>
        <v>0</v>
      </c>
      <c r="L63" s="579">
        <f t="shared" ref="L63" si="73">K63*20</f>
        <v>0</v>
      </c>
      <c r="M63" s="581">
        <f t="shared" ref="M63" si="74">SUM(M64:M72)</f>
        <v>0</v>
      </c>
      <c r="N63" s="592"/>
      <c r="O63" s="581">
        <f t="shared" ref="O63:P63" si="75">SUM(O64:O72)</f>
        <v>0</v>
      </c>
      <c r="P63" s="581">
        <f t="shared" si="75"/>
        <v>0</v>
      </c>
      <c r="Q63" s="561">
        <f t="shared" si="72"/>
        <v>0</v>
      </c>
      <c r="R63" s="605">
        <f t="shared" si="72"/>
        <v>0</v>
      </c>
      <c r="S63" s="605"/>
      <c r="T63" s="605">
        <f t="shared" si="72"/>
        <v>0</v>
      </c>
      <c r="U63" s="605"/>
      <c r="V63" s="605"/>
      <c r="W63" s="605">
        <f t="shared" si="72"/>
        <v>0</v>
      </c>
      <c r="X63" s="606">
        <f t="shared" si="72"/>
        <v>0</v>
      </c>
      <c r="Y63" s="605">
        <f t="shared" si="72"/>
        <v>0</v>
      </c>
      <c r="Z63" s="614">
        <f t="shared" si="72"/>
        <v>0</v>
      </c>
      <c r="AA63" s="615">
        <f>SUM(AA64:AA72)</f>
        <v>0</v>
      </c>
      <c r="AB63" s="616">
        <f t="shared" si="72"/>
        <v>0</v>
      </c>
    </row>
    <row r="64" spans="2:28" ht="15.75" x14ac:dyDescent="0.25">
      <c r="B64" s="98">
        <v>6.1</v>
      </c>
      <c r="C64" s="95">
        <f>'Draft Workplan'!C59</f>
        <v>0</v>
      </c>
      <c r="D64" s="95">
        <f>'Draft Workplan'!D59</f>
        <v>0</v>
      </c>
      <c r="E64" s="572"/>
      <c r="F64" s="96">
        <f t="shared" ref="F64:F65" si="76">ROUND((E64*$G$4),0)</f>
        <v>0</v>
      </c>
      <c r="G64" s="96">
        <f t="shared" ref="G64:G65" si="77">ROUND((F64*$I$4),0)</f>
        <v>0</v>
      </c>
      <c r="H64" s="572"/>
      <c r="I64" s="96">
        <f t="shared" ref="I64:I65" si="78">ROUND((H64*$G$5),0)</f>
        <v>0</v>
      </c>
      <c r="J64" s="96">
        <f t="shared" ref="J64:J65" si="79">ROUND((I64*$I$5),0)</f>
        <v>0</v>
      </c>
      <c r="K64" s="572"/>
      <c r="L64" s="96">
        <f t="shared" ref="L64:L65" si="80">ROUND((K64*$G$6),0)</f>
        <v>0</v>
      </c>
      <c r="M64" s="96">
        <f t="shared" ref="M64:M65" si="81">ROUND((L64*$I$6),0)</f>
        <v>0</v>
      </c>
      <c r="N64" s="575"/>
      <c r="O64" s="96">
        <f t="shared" ref="O64:O65" si="82">ROUND((N64*$G$7),0)</f>
        <v>0</v>
      </c>
      <c r="P64" s="96">
        <f t="shared" ref="P64:P65" si="83">ROUND((O64*$I$7),0)</f>
        <v>0</v>
      </c>
      <c r="Q64" s="96">
        <f t="shared" si="41"/>
        <v>0</v>
      </c>
      <c r="R64" s="620"/>
      <c r="S64" s="620"/>
      <c r="T64" s="620"/>
      <c r="U64" s="620"/>
      <c r="V64" s="620"/>
      <c r="W64" s="620"/>
      <c r="X64" s="602">
        <f t="shared" si="4"/>
        <v>0</v>
      </c>
      <c r="Y64" s="620"/>
      <c r="Z64" s="620"/>
      <c r="AA64" s="586">
        <f>SUM(E64,H64,K64,N64)/2080</f>
        <v>0</v>
      </c>
      <c r="AB64" s="587">
        <f t="shared" ref="AB64:AB72" si="84">SUM(Q64:Z64)</f>
        <v>0</v>
      </c>
    </row>
    <row r="65" spans="2:28" ht="15.75" x14ac:dyDescent="0.25">
      <c r="B65" s="98">
        <v>6.2</v>
      </c>
      <c r="C65" s="95">
        <f>'Draft Workplan'!C60</f>
        <v>0</v>
      </c>
      <c r="D65" s="95">
        <f>'Draft Workplan'!D60</f>
        <v>0</v>
      </c>
      <c r="E65" s="572"/>
      <c r="F65" s="96">
        <f t="shared" si="76"/>
        <v>0</v>
      </c>
      <c r="G65" s="96">
        <f t="shared" si="77"/>
        <v>0</v>
      </c>
      <c r="H65" s="572"/>
      <c r="I65" s="96">
        <f t="shared" si="78"/>
        <v>0</v>
      </c>
      <c r="J65" s="96">
        <f t="shared" si="79"/>
        <v>0</v>
      </c>
      <c r="K65" s="572"/>
      <c r="L65" s="96">
        <f t="shared" si="80"/>
        <v>0</v>
      </c>
      <c r="M65" s="96">
        <f t="shared" si="81"/>
        <v>0</v>
      </c>
      <c r="N65" s="575"/>
      <c r="O65" s="96">
        <f t="shared" si="82"/>
        <v>0</v>
      </c>
      <c r="P65" s="96">
        <f t="shared" si="83"/>
        <v>0</v>
      </c>
      <c r="Q65" s="96">
        <f t="shared" si="41"/>
        <v>0</v>
      </c>
      <c r="R65" s="620"/>
      <c r="S65" s="620"/>
      <c r="T65" s="620"/>
      <c r="U65" s="620"/>
      <c r="V65" s="620"/>
      <c r="W65" s="620"/>
      <c r="X65" s="602">
        <f t="shared" si="4"/>
        <v>0</v>
      </c>
      <c r="Y65" s="620"/>
      <c r="Z65" s="620"/>
      <c r="AA65" s="526">
        <f t="shared" ref="AA65:AA72" si="85">SUM(E65,H65,K65,N65)/2080</f>
        <v>0</v>
      </c>
      <c r="AB65" s="527">
        <f t="shared" si="84"/>
        <v>0</v>
      </c>
    </row>
    <row r="66" spans="2:28" ht="15.75" x14ac:dyDescent="0.25">
      <c r="B66" s="98">
        <v>6.3</v>
      </c>
      <c r="C66" s="95">
        <f>'Draft Workplan'!C61</f>
        <v>0</v>
      </c>
      <c r="D66" s="95">
        <f>'Draft Workplan'!D61</f>
        <v>0</v>
      </c>
      <c r="E66" s="572"/>
      <c r="F66" s="96">
        <f t="shared" si="20"/>
        <v>0</v>
      </c>
      <c r="G66" s="96">
        <f t="shared" si="21"/>
        <v>0</v>
      </c>
      <c r="H66" s="572"/>
      <c r="I66" s="96">
        <f t="shared" si="22"/>
        <v>0</v>
      </c>
      <c r="J66" s="96">
        <f t="shared" si="23"/>
        <v>0</v>
      </c>
      <c r="K66" s="572"/>
      <c r="L66" s="96">
        <f t="shared" si="24"/>
        <v>0</v>
      </c>
      <c r="M66" s="96">
        <f t="shared" si="25"/>
        <v>0</v>
      </c>
      <c r="N66" s="575"/>
      <c r="O66" s="96">
        <f t="shared" si="26"/>
        <v>0</v>
      </c>
      <c r="P66" s="96">
        <f t="shared" si="27"/>
        <v>0</v>
      </c>
      <c r="Q66" s="96">
        <f t="shared" si="41"/>
        <v>0</v>
      </c>
      <c r="R66" s="620"/>
      <c r="S66" s="620"/>
      <c r="T66" s="620"/>
      <c r="U66" s="620"/>
      <c r="V66" s="620"/>
      <c r="W66" s="620"/>
      <c r="X66" s="602">
        <f t="shared" si="4"/>
        <v>0</v>
      </c>
      <c r="Y66" s="620"/>
      <c r="Z66" s="620"/>
      <c r="AA66" s="526">
        <f t="shared" si="85"/>
        <v>0</v>
      </c>
      <c r="AB66" s="527">
        <f t="shared" si="84"/>
        <v>0</v>
      </c>
    </row>
    <row r="67" spans="2:28" ht="15.75" x14ac:dyDescent="0.25">
      <c r="B67" s="98">
        <v>6.4</v>
      </c>
      <c r="C67" s="95">
        <f>'Draft Workplan'!C62</f>
        <v>0</v>
      </c>
      <c r="D67" s="95">
        <f>'Draft Workplan'!D62</f>
        <v>0</v>
      </c>
      <c r="E67" s="572"/>
      <c r="F67" s="96">
        <f t="shared" si="20"/>
        <v>0</v>
      </c>
      <c r="G67" s="96">
        <f t="shared" si="21"/>
        <v>0</v>
      </c>
      <c r="H67" s="572"/>
      <c r="I67" s="96">
        <f t="shared" si="22"/>
        <v>0</v>
      </c>
      <c r="J67" s="96">
        <f t="shared" si="23"/>
        <v>0</v>
      </c>
      <c r="K67" s="572"/>
      <c r="L67" s="96">
        <f t="shared" si="24"/>
        <v>0</v>
      </c>
      <c r="M67" s="96">
        <f t="shared" si="25"/>
        <v>0</v>
      </c>
      <c r="N67" s="575"/>
      <c r="O67" s="96">
        <f t="shared" si="26"/>
        <v>0</v>
      </c>
      <c r="P67" s="96">
        <f t="shared" si="27"/>
        <v>0</v>
      </c>
      <c r="Q67" s="96">
        <f t="shared" si="41"/>
        <v>0</v>
      </c>
      <c r="R67" s="620"/>
      <c r="S67" s="620"/>
      <c r="T67" s="620"/>
      <c r="U67" s="620"/>
      <c r="V67" s="620"/>
      <c r="W67" s="620"/>
      <c r="X67" s="602">
        <f t="shared" si="4"/>
        <v>0</v>
      </c>
      <c r="Y67" s="620"/>
      <c r="Z67" s="620"/>
      <c r="AA67" s="526">
        <f t="shared" si="85"/>
        <v>0</v>
      </c>
      <c r="AB67" s="527">
        <f t="shared" si="84"/>
        <v>0</v>
      </c>
    </row>
    <row r="68" spans="2:28" ht="15.75" x14ac:dyDescent="0.25">
      <c r="B68" s="98">
        <v>6.5</v>
      </c>
      <c r="C68" s="95">
        <f>'Draft Workplan'!C63</f>
        <v>0</v>
      </c>
      <c r="D68" s="95">
        <f>'Draft Workplan'!D63</f>
        <v>0</v>
      </c>
      <c r="E68" s="572"/>
      <c r="F68" s="96">
        <f t="shared" si="20"/>
        <v>0</v>
      </c>
      <c r="G68" s="96">
        <f t="shared" si="21"/>
        <v>0</v>
      </c>
      <c r="H68" s="572"/>
      <c r="I68" s="96">
        <f t="shared" si="22"/>
        <v>0</v>
      </c>
      <c r="J68" s="96">
        <f t="shared" si="23"/>
        <v>0</v>
      </c>
      <c r="K68" s="572"/>
      <c r="L68" s="96">
        <f t="shared" si="24"/>
        <v>0</v>
      </c>
      <c r="M68" s="96">
        <f t="shared" si="25"/>
        <v>0</v>
      </c>
      <c r="N68" s="575"/>
      <c r="O68" s="96">
        <f t="shared" si="26"/>
        <v>0</v>
      </c>
      <c r="P68" s="96">
        <f t="shared" si="27"/>
        <v>0</v>
      </c>
      <c r="Q68" s="96">
        <f t="shared" si="41"/>
        <v>0</v>
      </c>
      <c r="R68" s="620"/>
      <c r="S68" s="620"/>
      <c r="T68" s="620"/>
      <c r="U68" s="620"/>
      <c r="V68" s="620"/>
      <c r="W68" s="620"/>
      <c r="X68" s="602">
        <f t="shared" si="4"/>
        <v>0</v>
      </c>
      <c r="Y68" s="620"/>
      <c r="Z68" s="620"/>
      <c r="AA68" s="526">
        <f t="shared" si="85"/>
        <v>0</v>
      </c>
      <c r="AB68" s="527">
        <f t="shared" si="84"/>
        <v>0</v>
      </c>
    </row>
    <row r="69" spans="2:28" ht="15.75" x14ac:dyDescent="0.25">
      <c r="B69" s="98">
        <v>6.6</v>
      </c>
      <c r="C69" s="95">
        <f>'Draft Workplan'!C64</f>
        <v>0</v>
      </c>
      <c r="D69" s="95">
        <f>'Draft Workplan'!D64</f>
        <v>0</v>
      </c>
      <c r="E69" s="572"/>
      <c r="F69" s="96">
        <f t="shared" si="20"/>
        <v>0</v>
      </c>
      <c r="G69" s="96">
        <f t="shared" si="21"/>
        <v>0</v>
      </c>
      <c r="H69" s="572"/>
      <c r="I69" s="96">
        <f t="shared" si="22"/>
        <v>0</v>
      </c>
      <c r="J69" s="96">
        <f t="shared" si="23"/>
        <v>0</v>
      </c>
      <c r="K69" s="572"/>
      <c r="L69" s="96">
        <f t="shared" si="24"/>
        <v>0</v>
      </c>
      <c r="M69" s="96">
        <f t="shared" si="25"/>
        <v>0</v>
      </c>
      <c r="N69" s="575"/>
      <c r="O69" s="96">
        <f t="shared" si="26"/>
        <v>0</v>
      </c>
      <c r="P69" s="96">
        <f t="shared" si="27"/>
        <v>0</v>
      </c>
      <c r="Q69" s="96">
        <f t="shared" si="41"/>
        <v>0</v>
      </c>
      <c r="R69" s="620"/>
      <c r="S69" s="620"/>
      <c r="T69" s="620"/>
      <c r="U69" s="620"/>
      <c r="V69" s="620"/>
      <c r="W69" s="620"/>
      <c r="X69" s="602">
        <f t="shared" si="4"/>
        <v>0</v>
      </c>
      <c r="Y69" s="620"/>
      <c r="Z69" s="620"/>
      <c r="AA69" s="526">
        <f t="shared" si="85"/>
        <v>0</v>
      </c>
      <c r="AB69" s="527">
        <f t="shared" si="84"/>
        <v>0</v>
      </c>
    </row>
    <row r="70" spans="2:28" ht="15.75" x14ac:dyDescent="0.25">
      <c r="B70" s="98">
        <v>6.7</v>
      </c>
      <c r="C70" s="95">
        <f>'Draft Workplan'!C65</f>
        <v>0</v>
      </c>
      <c r="D70" s="95">
        <f>'Draft Workplan'!D65</f>
        <v>0</v>
      </c>
      <c r="E70" s="572"/>
      <c r="F70" s="96">
        <f t="shared" si="20"/>
        <v>0</v>
      </c>
      <c r="G70" s="96">
        <f t="shared" si="21"/>
        <v>0</v>
      </c>
      <c r="H70" s="572"/>
      <c r="I70" s="96">
        <f t="shared" si="22"/>
        <v>0</v>
      </c>
      <c r="J70" s="96">
        <f t="shared" si="23"/>
        <v>0</v>
      </c>
      <c r="K70" s="572"/>
      <c r="L70" s="96">
        <f t="shared" si="24"/>
        <v>0</v>
      </c>
      <c r="M70" s="96">
        <f t="shared" si="25"/>
        <v>0</v>
      </c>
      <c r="N70" s="575"/>
      <c r="O70" s="96">
        <f t="shared" si="26"/>
        <v>0</v>
      </c>
      <c r="P70" s="96">
        <f t="shared" si="27"/>
        <v>0</v>
      </c>
      <c r="Q70" s="96">
        <f t="shared" si="41"/>
        <v>0</v>
      </c>
      <c r="R70" s="620"/>
      <c r="S70" s="620"/>
      <c r="T70" s="620"/>
      <c r="U70" s="620"/>
      <c r="V70" s="620"/>
      <c r="W70" s="620"/>
      <c r="X70" s="602">
        <f t="shared" si="4"/>
        <v>0</v>
      </c>
      <c r="Y70" s="620"/>
      <c r="Z70" s="620"/>
      <c r="AA70" s="526">
        <f t="shared" si="85"/>
        <v>0</v>
      </c>
      <c r="AB70" s="527">
        <f t="shared" si="84"/>
        <v>0</v>
      </c>
    </row>
    <row r="71" spans="2:28" ht="15.75" x14ac:dyDescent="0.25">
      <c r="B71" s="98">
        <v>6.8</v>
      </c>
      <c r="C71" s="95">
        <f>'Draft Workplan'!C66</f>
        <v>0</v>
      </c>
      <c r="D71" s="95">
        <f>'Draft Workplan'!D66</f>
        <v>0</v>
      </c>
      <c r="E71" s="572"/>
      <c r="F71" s="96">
        <f t="shared" si="20"/>
        <v>0</v>
      </c>
      <c r="G71" s="96">
        <f t="shared" si="21"/>
        <v>0</v>
      </c>
      <c r="H71" s="572"/>
      <c r="I71" s="96">
        <f t="shared" si="22"/>
        <v>0</v>
      </c>
      <c r="J71" s="96">
        <f t="shared" si="23"/>
        <v>0</v>
      </c>
      <c r="K71" s="572"/>
      <c r="L71" s="96">
        <f t="shared" si="24"/>
        <v>0</v>
      </c>
      <c r="M71" s="96">
        <f t="shared" si="25"/>
        <v>0</v>
      </c>
      <c r="N71" s="575"/>
      <c r="O71" s="96">
        <f t="shared" si="26"/>
        <v>0</v>
      </c>
      <c r="P71" s="96">
        <f t="shared" si="27"/>
        <v>0</v>
      </c>
      <c r="Q71" s="96">
        <f t="shared" si="41"/>
        <v>0</v>
      </c>
      <c r="R71" s="620"/>
      <c r="S71" s="620"/>
      <c r="T71" s="620"/>
      <c r="U71" s="620"/>
      <c r="V71" s="620"/>
      <c r="W71" s="620"/>
      <c r="X71" s="602">
        <f t="shared" si="4"/>
        <v>0</v>
      </c>
      <c r="Y71" s="620"/>
      <c r="Z71" s="620"/>
      <c r="AA71" s="526">
        <f t="shared" si="85"/>
        <v>0</v>
      </c>
      <c r="AB71" s="527">
        <f t="shared" si="84"/>
        <v>0</v>
      </c>
    </row>
    <row r="72" spans="2:28" ht="16.5" thickBot="1" x14ac:dyDescent="0.3">
      <c r="B72" s="98">
        <v>6.9</v>
      </c>
      <c r="C72" s="95">
        <f>'Draft Workplan'!C67</f>
        <v>0</v>
      </c>
      <c r="D72" s="95">
        <f>'Draft Workplan'!D67</f>
        <v>0</v>
      </c>
      <c r="E72" s="572"/>
      <c r="F72" s="96">
        <f t="shared" si="20"/>
        <v>0</v>
      </c>
      <c r="G72" s="96">
        <f t="shared" si="21"/>
        <v>0</v>
      </c>
      <c r="H72" s="572"/>
      <c r="I72" s="96">
        <f t="shared" si="22"/>
        <v>0</v>
      </c>
      <c r="J72" s="96">
        <f t="shared" si="23"/>
        <v>0</v>
      </c>
      <c r="K72" s="572"/>
      <c r="L72" s="96">
        <f t="shared" si="24"/>
        <v>0</v>
      </c>
      <c r="M72" s="96">
        <f t="shared" si="25"/>
        <v>0</v>
      </c>
      <c r="N72" s="575"/>
      <c r="O72" s="96">
        <f t="shared" si="26"/>
        <v>0</v>
      </c>
      <c r="P72" s="96">
        <f t="shared" si="27"/>
        <v>0</v>
      </c>
      <c r="Q72" s="96">
        <f>SUM(F72:G72,I72:J72,L72:M72,O72:P72)</f>
        <v>0</v>
      </c>
      <c r="R72" s="620"/>
      <c r="S72" s="620"/>
      <c r="T72" s="620"/>
      <c r="U72" s="620"/>
      <c r="V72" s="620"/>
      <c r="W72" s="620"/>
      <c r="X72" s="602">
        <f t="shared" si="4"/>
        <v>0</v>
      </c>
      <c r="Y72" s="620"/>
      <c r="Z72" s="620"/>
      <c r="AA72" s="610">
        <f t="shared" si="85"/>
        <v>0</v>
      </c>
      <c r="AB72" s="612">
        <f t="shared" si="84"/>
        <v>0</v>
      </c>
    </row>
    <row r="73" spans="2:28" ht="16.5" thickBot="1" x14ac:dyDescent="0.3">
      <c r="B73" s="558">
        <v>7</v>
      </c>
      <c r="C73" s="559" t="str">
        <f>'Draft Workplan'!C68</f>
        <v xml:space="preserve">Component #7: </v>
      </c>
      <c r="D73" s="560">
        <f>'Draft Workplan'!D68</f>
        <v>0</v>
      </c>
      <c r="E73" s="594">
        <f t="shared" ref="E73:AB73" si="86">SUM(E74:E82)</f>
        <v>0</v>
      </c>
      <c r="F73" s="580">
        <f t="shared" si="86"/>
        <v>0</v>
      </c>
      <c r="G73" s="580">
        <f t="shared" si="86"/>
        <v>0</v>
      </c>
      <c r="H73" s="594">
        <f t="shared" si="86"/>
        <v>0</v>
      </c>
      <c r="I73" s="581">
        <f t="shared" si="86"/>
        <v>0</v>
      </c>
      <c r="J73" s="581">
        <f t="shared" si="86"/>
        <v>0</v>
      </c>
      <c r="K73" s="594">
        <f t="shared" si="86"/>
        <v>0</v>
      </c>
      <c r="L73" s="579">
        <f t="shared" ref="L73" si="87">K73*20</f>
        <v>0</v>
      </c>
      <c r="M73" s="581">
        <f t="shared" ref="M73" si="88">SUM(M74:M82)</f>
        <v>0</v>
      </c>
      <c r="N73" s="592"/>
      <c r="O73" s="581">
        <f t="shared" ref="O73:P73" si="89">SUM(O74:O82)</f>
        <v>0</v>
      </c>
      <c r="P73" s="581">
        <f t="shared" si="89"/>
        <v>0</v>
      </c>
      <c r="Q73" s="561">
        <f t="shared" si="86"/>
        <v>0</v>
      </c>
      <c r="R73" s="605">
        <f t="shared" si="86"/>
        <v>0</v>
      </c>
      <c r="S73" s="605"/>
      <c r="T73" s="605">
        <f t="shared" si="86"/>
        <v>0</v>
      </c>
      <c r="U73" s="605"/>
      <c r="V73" s="605"/>
      <c r="W73" s="605">
        <f t="shared" si="86"/>
        <v>0</v>
      </c>
      <c r="X73" s="606">
        <f t="shared" si="86"/>
        <v>0</v>
      </c>
      <c r="Y73" s="605">
        <f t="shared" si="86"/>
        <v>0</v>
      </c>
      <c r="Z73" s="614">
        <f t="shared" si="86"/>
        <v>0</v>
      </c>
      <c r="AA73" s="615">
        <f>SUM(AA74:AA82)</f>
        <v>0</v>
      </c>
      <c r="AB73" s="616">
        <f t="shared" si="86"/>
        <v>0</v>
      </c>
    </row>
    <row r="74" spans="2:28" ht="15.75" x14ac:dyDescent="0.25">
      <c r="B74" s="98">
        <v>7.1</v>
      </c>
      <c r="C74" s="95">
        <f>'Draft Workplan'!C69</f>
        <v>0</v>
      </c>
      <c r="D74" s="95">
        <f>'Draft Workplan'!D69</f>
        <v>0</v>
      </c>
      <c r="E74" s="571"/>
      <c r="F74" s="96">
        <f t="shared" ref="F74:F75" si="90">ROUND((E74*$G$4),0)</f>
        <v>0</v>
      </c>
      <c r="G74" s="96">
        <f t="shared" ref="G74:G75" si="91">ROUND((F74*$I$4),0)</f>
        <v>0</v>
      </c>
      <c r="H74" s="571"/>
      <c r="I74" s="96">
        <f t="shared" ref="I74:I75" si="92">ROUND((H74*$G$5),0)</f>
        <v>0</v>
      </c>
      <c r="J74" s="96">
        <f t="shared" ref="J74:J75" si="93">ROUND((I74*$I$5),0)</f>
        <v>0</v>
      </c>
      <c r="K74" s="571"/>
      <c r="L74" s="96">
        <f t="shared" ref="L74:L75" si="94">ROUND((K74*$G$6),0)</f>
        <v>0</v>
      </c>
      <c r="M74" s="96">
        <f t="shared" ref="M74:M75" si="95">ROUND((L74*$I$6),0)</f>
        <v>0</v>
      </c>
      <c r="N74" s="575"/>
      <c r="O74" s="96">
        <f t="shared" ref="O74:O75" si="96">ROUND((N74*$G$7),0)</f>
        <v>0</v>
      </c>
      <c r="P74" s="96">
        <f t="shared" ref="P74:P75" si="97">ROUND((O74*$I$7),0)</f>
        <v>0</v>
      </c>
      <c r="Q74" s="96">
        <f t="shared" ref="Q74:Q102" si="98">SUM(F74:G74,I74:J74,L74:M74,O74:P74)</f>
        <v>0</v>
      </c>
      <c r="R74" s="620"/>
      <c r="S74" s="620"/>
      <c r="T74" s="620"/>
      <c r="U74" s="620"/>
      <c r="V74" s="620"/>
      <c r="W74" s="620"/>
      <c r="X74" s="602">
        <f t="shared" si="4"/>
        <v>0</v>
      </c>
      <c r="Y74" s="620"/>
      <c r="Z74" s="620"/>
      <c r="AA74" s="586">
        <f>SUM(E74,H74,K74,N74)/2080</f>
        <v>0</v>
      </c>
      <c r="AB74" s="587">
        <f t="shared" ref="AB74:AB82" si="99">SUM(Q74:Z74)</f>
        <v>0</v>
      </c>
    </row>
    <row r="75" spans="2:28" ht="15.75" x14ac:dyDescent="0.25">
      <c r="B75" s="98">
        <v>7.2</v>
      </c>
      <c r="C75" s="95">
        <f>'Draft Workplan'!C70</f>
        <v>0</v>
      </c>
      <c r="D75" s="95">
        <f>'Draft Workplan'!D70</f>
        <v>0</v>
      </c>
      <c r="E75" s="571"/>
      <c r="F75" s="96">
        <f t="shared" si="90"/>
        <v>0</v>
      </c>
      <c r="G75" s="96">
        <f t="shared" si="91"/>
        <v>0</v>
      </c>
      <c r="H75" s="571"/>
      <c r="I75" s="96">
        <f t="shared" si="92"/>
        <v>0</v>
      </c>
      <c r="J75" s="96">
        <f t="shared" si="93"/>
        <v>0</v>
      </c>
      <c r="K75" s="571"/>
      <c r="L75" s="96">
        <f t="shared" si="94"/>
        <v>0</v>
      </c>
      <c r="M75" s="96">
        <f t="shared" si="95"/>
        <v>0</v>
      </c>
      <c r="N75" s="575"/>
      <c r="O75" s="96">
        <f t="shared" si="96"/>
        <v>0</v>
      </c>
      <c r="P75" s="96">
        <f t="shared" si="97"/>
        <v>0</v>
      </c>
      <c r="Q75" s="96">
        <f t="shared" si="98"/>
        <v>0</v>
      </c>
      <c r="R75" s="620"/>
      <c r="S75" s="620"/>
      <c r="T75" s="620"/>
      <c r="U75" s="620"/>
      <c r="V75" s="620"/>
      <c r="W75" s="620"/>
      <c r="X75" s="602">
        <f t="shared" si="4"/>
        <v>0</v>
      </c>
      <c r="Y75" s="620"/>
      <c r="Z75" s="620"/>
      <c r="AA75" s="526">
        <f t="shared" ref="AA75:AA82" si="100">SUM(E75,H75,K75,N75)/2080</f>
        <v>0</v>
      </c>
      <c r="AB75" s="527">
        <f t="shared" si="99"/>
        <v>0</v>
      </c>
    </row>
    <row r="76" spans="2:28" ht="15.75" x14ac:dyDescent="0.25">
      <c r="B76" s="98">
        <v>7.3</v>
      </c>
      <c r="C76" s="95">
        <f>'Draft Workplan'!C71</f>
        <v>0</v>
      </c>
      <c r="D76" s="95">
        <f>'Draft Workplan'!D71</f>
        <v>0</v>
      </c>
      <c r="E76" s="571"/>
      <c r="F76" s="96">
        <f t="shared" si="20"/>
        <v>0</v>
      </c>
      <c r="G76" s="96">
        <f t="shared" si="21"/>
        <v>0</v>
      </c>
      <c r="H76" s="571"/>
      <c r="I76" s="96">
        <f t="shared" si="22"/>
        <v>0</v>
      </c>
      <c r="J76" s="96">
        <f t="shared" si="23"/>
        <v>0</v>
      </c>
      <c r="K76" s="571"/>
      <c r="L76" s="96">
        <f t="shared" si="24"/>
        <v>0</v>
      </c>
      <c r="M76" s="96">
        <f t="shared" si="25"/>
        <v>0</v>
      </c>
      <c r="N76" s="575"/>
      <c r="O76" s="96">
        <f t="shared" si="26"/>
        <v>0</v>
      </c>
      <c r="P76" s="96">
        <f t="shared" si="27"/>
        <v>0</v>
      </c>
      <c r="Q76" s="96">
        <f t="shared" si="98"/>
        <v>0</v>
      </c>
      <c r="R76" s="620"/>
      <c r="S76" s="620"/>
      <c r="T76" s="620"/>
      <c r="U76" s="620"/>
      <c r="V76" s="620"/>
      <c r="W76" s="620"/>
      <c r="X76" s="602">
        <f t="shared" si="4"/>
        <v>0</v>
      </c>
      <c r="Y76" s="620"/>
      <c r="Z76" s="620"/>
      <c r="AA76" s="526">
        <f t="shared" si="100"/>
        <v>0</v>
      </c>
      <c r="AB76" s="527">
        <f t="shared" si="99"/>
        <v>0</v>
      </c>
    </row>
    <row r="77" spans="2:28" ht="15.75" x14ac:dyDescent="0.25">
      <c r="B77" s="98">
        <v>7.4</v>
      </c>
      <c r="C77" s="95">
        <f>'Draft Workplan'!C72</f>
        <v>0</v>
      </c>
      <c r="D77" s="95">
        <f>'Draft Workplan'!D72</f>
        <v>0</v>
      </c>
      <c r="E77" s="571"/>
      <c r="F77" s="96">
        <f t="shared" si="20"/>
        <v>0</v>
      </c>
      <c r="G77" s="96">
        <f t="shared" si="21"/>
        <v>0</v>
      </c>
      <c r="H77" s="571"/>
      <c r="I77" s="96">
        <f t="shared" si="22"/>
        <v>0</v>
      </c>
      <c r="J77" s="96">
        <f t="shared" si="23"/>
        <v>0</v>
      </c>
      <c r="K77" s="571"/>
      <c r="L77" s="96">
        <f t="shared" si="24"/>
        <v>0</v>
      </c>
      <c r="M77" s="96">
        <f t="shared" si="25"/>
        <v>0</v>
      </c>
      <c r="N77" s="575"/>
      <c r="O77" s="96">
        <f t="shared" si="26"/>
        <v>0</v>
      </c>
      <c r="P77" s="96">
        <f t="shared" si="27"/>
        <v>0</v>
      </c>
      <c r="Q77" s="96">
        <f t="shared" si="98"/>
        <v>0</v>
      </c>
      <c r="R77" s="620"/>
      <c r="S77" s="620"/>
      <c r="T77" s="620"/>
      <c r="U77" s="620"/>
      <c r="V77" s="620"/>
      <c r="W77" s="620"/>
      <c r="X77" s="602">
        <f t="shared" si="4"/>
        <v>0</v>
      </c>
      <c r="Y77" s="620"/>
      <c r="Z77" s="620"/>
      <c r="AA77" s="526">
        <f t="shared" si="100"/>
        <v>0</v>
      </c>
      <c r="AB77" s="527">
        <f t="shared" si="99"/>
        <v>0</v>
      </c>
    </row>
    <row r="78" spans="2:28" ht="15.75" x14ac:dyDescent="0.25">
      <c r="B78" s="98">
        <v>7.5</v>
      </c>
      <c r="C78" s="95">
        <f>'Draft Workplan'!C73</f>
        <v>0</v>
      </c>
      <c r="D78" s="95">
        <f>'Draft Workplan'!D73</f>
        <v>0</v>
      </c>
      <c r="E78" s="571"/>
      <c r="F78" s="96">
        <f t="shared" si="20"/>
        <v>0</v>
      </c>
      <c r="G78" s="96">
        <f t="shared" si="21"/>
        <v>0</v>
      </c>
      <c r="H78" s="571"/>
      <c r="I78" s="96">
        <f t="shared" si="22"/>
        <v>0</v>
      </c>
      <c r="J78" s="96">
        <f t="shared" si="23"/>
        <v>0</v>
      </c>
      <c r="K78" s="571"/>
      <c r="L78" s="96">
        <f t="shared" si="24"/>
        <v>0</v>
      </c>
      <c r="M78" s="96">
        <f t="shared" si="25"/>
        <v>0</v>
      </c>
      <c r="N78" s="575"/>
      <c r="O78" s="96">
        <f t="shared" si="26"/>
        <v>0</v>
      </c>
      <c r="P78" s="96">
        <f t="shared" si="27"/>
        <v>0</v>
      </c>
      <c r="Q78" s="96">
        <f t="shared" si="98"/>
        <v>0</v>
      </c>
      <c r="R78" s="620"/>
      <c r="S78" s="620"/>
      <c r="T78" s="620"/>
      <c r="U78" s="620"/>
      <c r="V78" s="620"/>
      <c r="W78" s="620"/>
      <c r="X78" s="602">
        <f t="shared" si="4"/>
        <v>0</v>
      </c>
      <c r="Y78" s="620"/>
      <c r="Z78" s="620"/>
      <c r="AA78" s="526">
        <f t="shared" si="100"/>
        <v>0</v>
      </c>
      <c r="AB78" s="527">
        <f t="shared" si="99"/>
        <v>0</v>
      </c>
    </row>
    <row r="79" spans="2:28" ht="15.75" x14ac:dyDescent="0.25">
      <c r="B79" s="98">
        <v>7.6</v>
      </c>
      <c r="C79" s="95">
        <f>'Draft Workplan'!C74</f>
        <v>0</v>
      </c>
      <c r="D79" s="95">
        <f>'Draft Workplan'!D74</f>
        <v>0</v>
      </c>
      <c r="E79" s="571"/>
      <c r="F79" s="96">
        <f t="shared" si="20"/>
        <v>0</v>
      </c>
      <c r="G79" s="96">
        <f t="shared" si="21"/>
        <v>0</v>
      </c>
      <c r="H79" s="571"/>
      <c r="I79" s="96">
        <f t="shared" si="22"/>
        <v>0</v>
      </c>
      <c r="J79" s="96">
        <f t="shared" si="23"/>
        <v>0</v>
      </c>
      <c r="K79" s="571"/>
      <c r="L79" s="96">
        <f t="shared" si="24"/>
        <v>0</v>
      </c>
      <c r="M79" s="96">
        <f t="shared" si="25"/>
        <v>0</v>
      </c>
      <c r="N79" s="575"/>
      <c r="O79" s="96">
        <f t="shared" si="26"/>
        <v>0</v>
      </c>
      <c r="P79" s="96">
        <f t="shared" si="27"/>
        <v>0</v>
      </c>
      <c r="Q79" s="96">
        <f t="shared" si="98"/>
        <v>0</v>
      </c>
      <c r="R79" s="620"/>
      <c r="S79" s="620"/>
      <c r="T79" s="620"/>
      <c r="U79" s="620"/>
      <c r="V79" s="620"/>
      <c r="W79" s="620"/>
      <c r="X79" s="602">
        <f t="shared" ref="X79:X82" si="101">SUM(Q79:W79)*H$4</f>
        <v>0</v>
      </c>
      <c r="Y79" s="620"/>
      <c r="Z79" s="620"/>
      <c r="AA79" s="526">
        <f t="shared" si="100"/>
        <v>0</v>
      </c>
      <c r="AB79" s="527">
        <f t="shared" si="99"/>
        <v>0</v>
      </c>
    </row>
    <row r="80" spans="2:28" ht="15.75" x14ac:dyDescent="0.25">
      <c r="B80" s="98">
        <v>7.7</v>
      </c>
      <c r="C80" s="95">
        <f>'Draft Workplan'!C75</f>
        <v>0</v>
      </c>
      <c r="D80" s="95">
        <f>'Draft Workplan'!D75</f>
        <v>0</v>
      </c>
      <c r="E80" s="571"/>
      <c r="F80" s="96">
        <f t="shared" si="20"/>
        <v>0</v>
      </c>
      <c r="G80" s="96">
        <f t="shared" si="21"/>
        <v>0</v>
      </c>
      <c r="H80" s="571"/>
      <c r="I80" s="96">
        <f t="shared" si="22"/>
        <v>0</v>
      </c>
      <c r="J80" s="96">
        <f t="shared" si="23"/>
        <v>0</v>
      </c>
      <c r="K80" s="571"/>
      <c r="L80" s="96">
        <f t="shared" si="24"/>
        <v>0</v>
      </c>
      <c r="M80" s="96">
        <f t="shared" si="25"/>
        <v>0</v>
      </c>
      <c r="N80" s="575"/>
      <c r="O80" s="96">
        <f t="shared" si="26"/>
        <v>0</v>
      </c>
      <c r="P80" s="96">
        <f t="shared" si="27"/>
        <v>0</v>
      </c>
      <c r="Q80" s="96">
        <f t="shared" si="98"/>
        <v>0</v>
      </c>
      <c r="R80" s="620"/>
      <c r="S80" s="620"/>
      <c r="T80" s="620"/>
      <c r="U80" s="620"/>
      <c r="V80" s="620"/>
      <c r="W80" s="620"/>
      <c r="X80" s="602">
        <f t="shared" si="101"/>
        <v>0</v>
      </c>
      <c r="Y80" s="620"/>
      <c r="Z80" s="620"/>
      <c r="AA80" s="526">
        <f t="shared" si="100"/>
        <v>0</v>
      </c>
      <c r="AB80" s="527">
        <f t="shared" si="99"/>
        <v>0</v>
      </c>
    </row>
    <row r="81" spans="2:28" ht="15.75" x14ac:dyDescent="0.25">
      <c r="B81" s="98">
        <v>7.8</v>
      </c>
      <c r="C81" s="95">
        <f>'Draft Workplan'!C76</f>
        <v>0</v>
      </c>
      <c r="D81" s="95">
        <f>'Draft Workplan'!D76</f>
        <v>0</v>
      </c>
      <c r="E81" s="571"/>
      <c r="F81" s="96">
        <f t="shared" si="20"/>
        <v>0</v>
      </c>
      <c r="G81" s="96">
        <f t="shared" si="21"/>
        <v>0</v>
      </c>
      <c r="H81" s="571"/>
      <c r="I81" s="96">
        <f t="shared" si="22"/>
        <v>0</v>
      </c>
      <c r="J81" s="96">
        <f t="shared" si="23"/>
        <v>0</v>
      </c>
      <c r="K81" s="571"/>
      <c r="L81" s="96">
        <f t="shared" si="24"/>
        <v>0</v>
      </c>
      <c r="M81" s="96">
        <f t="shared" si="25"/>
        <v>0</v>
      </c>
      <c r="N81" s="575"/>
      <c r="O81" s="96">
        <f t="shared" si="26"/>
        <v>0</v>
      </c>
      <c r="P81" s="96">
        <f t="shared" si="27"/>
        <v>0</v>
      </c>
      <c r="Q81" s="96">
        <f t="shared" si="98"/>
        <v>0</v>
      </c>
      <c r="R81" s="620"/>
      <c r="S81" s="620"/>
      <c r="T81" s="620"/>
      <c r="U81" s="620"/>
      <c r="V81" s="620"/>
      <c r="W81" s="620"/>
      <c r="X81" s="602">
        <f t="shared" si="101"/>
        <v>0</v>
      </c>
      <c r="Y81" s="620"/>
      <c r="Z81" s="620"/>
      <c r="AA81" s="526">
        <f t="shared" si="100"/>
        <v>0</v>
      </c>
      <c r="AB81" s="527">
        <f t="shared" si="99"/>
        <v>0</v>
      </c>
    </row>
    <row r="82" spans="2:28" ht="16.5" thickBot="1" x14ac:dyDescent="0.3">
      <c r="B82" s="98">
        <v>7.9</v>
      </c>
      <c r="C82" s="95">
        <f>'Draft Workplan'!C77</f>
        <v>0</v>
      </c>
      <c r="D82" s="95">
        <f>'Draft Workplan'!D77</f>
        <v>0</v>
      </c>
      <c r="E82" s="571"/>
      <c r="F82" s="96">
        <f t="shared" si="20"/>
        <v>0</v>
      </c>
      <c r="G82" s="96">
        <f t="shared" si="21"/>
        <v>0</v>
      </c>
      <c r="H82" s="571"/>
      <c r="I82" s="96">
        <f t="shared" si="22"/>
        <v>0</v>
      </c>
      <c r="J82" s="96">
        <f t="shared" si="23"/>
        <v>0</v>
      </c>
      <c r="K82" s="571"/>
      <c r="L82" s="96">
        <f t="shared" si="24"/>
        <v>0</v>
      </c>
      <c r="M82" s="96">
        <f t="shared" si="25"/>
        <v>0</v>
      </c>
      <c r="N82" s="575"/>
      <c r="O82" s="96">
        <f t="shared" si="26"/>
        <v>0</v>
      </c>
      <c r="P82" s="96">
        <f t="shared" si="27"/>
        <v>0</v>
      </c>
      <c r="Q82" s="96">
        <f t="shared" si="98"/>
        <v>0</v>
      </c>
      <c r="R82" s="620"/>
      <c r="S82" s="620"/>
      <c r="T82" s="620"/>
      <c r="U82" s="620"/>
      <c r="V82" s="620"/>
      <c r="W82" s="620"/>
      <c r="X82" s="602">
        <f t="shared" si="101"/>
        <v>0</v>
      </c>
      <c r="Y82" s="620"/>
      <c r="Z82" s="620"/>
      <c r="AA82" s="610">
        <f t="shared" si="100"/>
        <v>0</v>
      </c>
      <c r="AB82" s="612">
        <f t="shared" si="99"/>
        <v>0</v>
      </c>
    </row>
    <row r="83" spans="2:28" ht="16.5" thickBot="1" x14ac:dyDescent="0.3">
      <c r="B83" s="558">
        <v>8</v>
      </c>
      <c r="C83" s="559" t="str">
        <f>'Draft Workplan'!C78</f>
        <v xml:space="preserve">Component #8: </v>
      </c>
      <c r="D83" s="560">
        <f>'Draft Workplan'!D78</f>
        <v>0</v>
      </c>
      <c r="E83" s="594">
        <f t="shared" ref="E83:AB83" si="102">SUM(E84:E92)</f>
        <v>0</v>
      </c>
      <c r="F83" s="580">
        <f t="shared" ref="F83:G83" si="103">SUM(F84:F92)</f>
        <v>0</v>
      </c>
      <c r="G83" s="580">
        <f t="shared" si="103"/>
        <v>0</v>
      </c>
      <c r="H83" s="594">
        <f t="shared" si="102"/>
        <v>0</v>
      </c>
      <c r="I83" s="581">
        <f t="shared" ref="I83:J83" si="104">SUM(I84:I92)</f>
        <v>0</v>
      </c>
      <c r="J83" s="581">
        <f t="shared" si="104"/>
        <v>0</v>
      </c>
      <c r="K83" s="594">
        <f t="shared" si="102"/>
        <v>0</v>
      </c>
      <c r="L83" s="579">
        <f t="shared" ref="L83" si="105">K83*20</f>
        <v>0</v>
      </c>
      <c r="M83" s="581">
        <f t="shared" ref="M83" si="106">SUM(M84:M92)</f>
        <v>0</v>
      </c>
      <c r="N83" s="592"/>
      <c r="O83" s="581">
        <f t="shared" ref="O83:P83" si="107">SUM(O84:O92)</f>
        <v>0</v>
      </c>
      <c r="P83" s="581">
        <f t="shared" si="107"/>
        <v>0</v>
      </c>
      <c r="Q83" s="561">
        <f t="shared" si="102"/>
        <v>0</v>
      </c>
      <c r="R83" s="605">
        <f t="shared" si="102"/>
        <v>0</v>
      </c>
      <c r="S83" s="605"/>
      <c r="T83" s="605">
        <f t="shared" si="102"/>
        <v>0</v>
      </c>
      <c r="U83" s="605"/>
      <c r="V83" s="605"/>
      <c r="W83" s="605">
        <f t="shared" si="102"/>
        <v>0</v>
      </c>
      <c r="X83" s="606">
        <f t="shared" si="102"/>
        <v>0</v>
      </c>
      <c r="Y83" s="605">
        <f t="shared" si="102"/>
        <v>0</v>
      </c>
      <c r="Z83" s="614">
        <f t="shared" si="102"/>
        <v>0</v>
      </c>
      <c r="AA83" s="615">
        <f>SUM(AA84:AA92)</f>
        <v>0</v>
      </c>
      <c r="AB83" s="616">
        <f t="shared" si="102"/>
        <v>0</v>
      </c>
    </row>
    <row r="84" spans="2:28" ht="15.75" x14ac:dyDescent="0.25">
      <c r="B84" s="98">
        <v>8.1</v>
      </c>
      <c r="C84" s="95">
        <f>'Draft Workplan'!C79</f>
        <v>0</v>
      </c>
      <c r="D84" s="95">
        <f>'Draft Workplan'!D79</f>
        <v>0</v>
      </c>
      <c r="E84" s="571"/>
      <c r="F84" s="96">
        <f t="shared" ref="F84:F85" si="108">ROUND((E84*$G$4),0)</f>
        <v>0</v>
      </c>
      <c r="G84" s="96">
        <f t="shared" ref="G84:G85" si="109">ROUND((F84*$I$4),0)</f>
        <v>0</v>
      </c>
      <c r="H84" s="571"/>
      <c r="I84" s="96">
        <f t="shared" ref="I84:I85" si="110">ROUND((H84*$G$5),0)</f>
        <v>0</v>
      </c>
      <c r="J84" s="96">
        <f t="shared" ref="J84:J85" si="111">ROUND((I84*$I$5),0)</f>
        <v>0</v>
      </c>
      <c r="K84" s="571"/>
      <c r="L84" s="96">
        <f t="shared" ref="L84:L85" si="112">ROUND((K84*$G$6),0)</f>
        <v>0</v>
      </c>
      <c r="M84" s="96">
        <f t="shared" ref="M84:M85" si="113">ROUND((L84*$I$6),0)</f>
        <v>0</v>
      </c>
      <c r="N84" s="575"/>
      <c r="O84" s="96">
        <f t="shared" ref="O84:O85" si="114">ROUND((N84*$G$7),0)</f>
        <v>0</v>
      </c>
      <c r="P84" s="96">
        <f t="shared" ref="P84:P85" si="115">ROUND((O84*$I$7),0)</f>
        <v>0</v>
      </c>
      <c r="Q84" s="96">
        <f t="shared" si="98"/>
        <v>0</v>
      </c>
      <c r="R84" s="620"/>
      <c r="S84" s="620"/>
      <c r="T84" s="620"/>
      <c r="U84" s="620"/>
      <c r="V84" s="620"/>
      <c r="W84" s="620"/>
      <c r="X84" s="602">
        <f t="shared" ref="X84:X92" si="116">SUM(Q84:W84)*H$4</f>
        <v>0</v>
      </c>
      <c r="Y84" s="620"/>
      <c r="Z84" s="620"/>
      <c r="AA84" s="586">
        <f>SUM(E84,H84,K84,N84)/2080</f>
        <v>0</v>
      </c>
      <c r="AB84" s="587">
        <f t="shared" ref="AB84:AB92" si="117">SUM(Q84:Z84)</f>
        <v>0</v>
      </c>
    </row>
    <row r="85" spans="2:28" ht="15.75" x14ac:dyDescent="0.25">
      <c r="B85" s="98">
        <v>8.1999999999999993</v>
      </c>
      <c r="C85" s="95">
        <f>'Draft Workplan'!C80</f>
        <v>0</v>
      </c>
      <c r="D85" s="95">
        <f>'Draft Workplan'!D80</f>
        <v>0</v>
      </c>
      <c r="E85" s="571"/>
      <c r="F85" s="96">
        <f t="shared" si="108"/>
        <v>0</v>
      </c>
      <c r="G85" s="96">
        <f t="shared" si="109"/>
        <v>0</v>
      </c>
      <c r="H85" s="571"/>
      <c r="I85" s="96">
        <f t="shared" si="110"/>
        <v>0</v>
      </c>
      <c r="J85" s="96">
        <f t="shared" si="111"/>
        <v>0</v>
      </c>
      <c r="K85" s="571"/>
      <c r="L85" s="96">
        <f t="shared" si="112"/>
        <v>0</v>
      </c>
      <c r="M85" s="96">
        <f t="shared" si="113"/>
        <v>0</v>
      </c>
      <c r="N85" s="575"/>
      <c r="O85" s="96">
        <f t="shared" si="114"/>
        <v>0</v>
      </c>
      <c r="P85" s="96">
        <f t="shared" si="115"/>
        <v>0</v>
      </c>
      <c r="Q85" s="96">
        <f t="shared" si="98"/>
        <v>0</v>
      </c>
      <c r="R85" s="620"/>
      <c r="S85" s="620"/>
      <c r="T85" s="620"/>
      <c r="U85" s="620"/>
      <c r="V85" s="620"/>
      <c r="W85" s="620"/>
      <c r="X85" s="602">
        <f t="shared" si="116"/>
        <v>0</v>
      </c>
      <c r="Y85" s="620"/>
      <c r="Z85" s="620"/>
      <c r="AA85" s="526">
        <f t="shared" ref="AA85:AA92" si="118">SUM(E85,H85,K85,N85)/2080</f>
        <v>0</v>
      </c>
      <c r="AB85" s="527">
        <f t="shared" si="117"/>
        <v>0</v>
      </c>
    </row>
    <row r="86" spans="2:28" ht="15.75" x14ac:dyDescent="0.25">
      <c r="B86" s="98">
        <v>8.3000000000000007</v>
      </c>
      <c r="C86" s="95">
        <f>'Draft Workplan'!C81</f>
        <v>0</v>
      </c>
      <c r="D86" s="95">
        <f>'Draft Workplan'!D81</f>
        <v>0</v>
      </c>
      <c r="E86" s="571"/>
      <c r="F86" s="96">
        <f t="shared" si="20"/>
        <v>0</v>
      </c>
      <c r="G86" s="96">
        <f t="shared" si="21"/>
        <v>0</v>
      </c>
      <c r="H86" s="571"/>
      <c r="I86" s="96">
        <f t="shared" si="22"/>
        <v>0</v>
      </c>
      <c r="J86" s="96">
        <f t="shared" si="23"/>
        <v>0</v>
      </c>
      <c r="K86" s="571"/>
      <c r="L86" s="96">
        <f t="shared" si="24"/>
        <v>0</v>
      </c>
      <c r="M86" s="96">
        <f t="shared" si="25"/>
        <v>0</v>
      </c>
      <c r="N86" s="575"/>
      <c r="O86" s="96">
        <f t="shared" si="26"/>
        <v>0</v>
      </c>
      <c r="P86" s="96">
        <f t="shared" si="27"/>
        <v>0</v>
      </c>
      <c r="Q86" s="96">
        <f t="shared" si="98"/>
        <v>0</v>
      </c>
      <c r="R86" s="620"/>
      <c r="S86" s="620"/>
      <c r="T86" s="620"/>
      <c r="U86" s="620"/>
      <c r="V86" s="620"/>
      <c r="W86" s="620"/>
      <c r="X86" s="602">
        <f t="shared" si="116"/>
        <v>0</v>
      </c>
      <c r="Y86" s="620"/>
      <c r="Z86" s="620"/>
      <c r="AA86" s="526">
        <f t="shared" si="118"/>
        <v>0</v>
      </c>
      <c r="AB86" s="527">
        <f t="shared" si="117"/>
        <v>0</v>
      </c>
    </row>
    <row r="87" spans="2:28" ht="15.75" x14ac:dyDescent="0.25">
      <c r="B87" s="98">
        <v>8.4</v>
      </c>
      <c r="C87" s="95">
        <f>'Draft Workplan'!C82</f>
        <v>0</v>
      </c>
      <c r="D87" s="95">
        <f>'Draft Workplan'!D82</f>
        <v>0</v>
      </c>
      <c r="E87" s="571"/>
      <c r="F87" s="96">
        <f t="shared" si="20"/>
        <v>0</v>
      </c>
      <c r="G87" s="96">
        <f t="shared" si="21"/>
        <v>0</v>
      </c>
      <c r="H87" s="571"/>
      <c r="I87" s="96">
        <f t="shared" si="22"/>
        <v>0</v>
      </c>
      <c r="J87" s="96">
        <f t="shared" si="23"/>
        <v>0</v>
      </c>
      <c r="K87" s="571"/>
      <c r="L87" s="96">
        <f t="shared" si="24"/>
        <v>0</v>
      </c>
      <c r="M87" s="96">
        <f t="shared" si="25"/>
        <v>0</v>
      </c>
      <c r="N87" s="575"/>
      <c r="O87" s="96">
        <f t="shared" si="26"/>
        <v>0</v>
      </c>
      <c r="P87" s="96">
        <f t="shared" si="27"/>
        <v>0</v>
      </c>
      <c r="Q87" s="96">
        <f t="shared" si="98"/>
        <v>0</v>
      </c>
      <c r="R87" s="620"/>
      <c r="S87" s="620"/>
      <c r="T87" s="620"/>
      <c r="U87" s="620"/>
      <c r="V87" s="620"/>
      <c r="W87" s="620"/>
      <c r="X87" s="602">
        <f t="shared" si="116"/>
        <v>0</v>
      </c>
      <c r="Y87" s="620"/>
      <c r="Z87" s="620"/>
      <c r="AA87" s="526">
        <f t="shared" si="118"/>
        <v>0</v>
      </c>
      <c r="AB87" s="527">
        <f t="shared" si="117"/>
        <v>0</v>
      </c>
    </row>
    <row r="88" spans="2:28" ht="15.75" x14ac:dyDescent="0.25">
      <c r="B88" s="98">
        <v>8.5</v>
      </c>
      <c r="C88" s="95">
        <f>'Draft Workplan'!C83</f>
        <v>0</v>
      </c>
      <c r="D88" s="95">
        <f>'Draft Workplan'!D83</f>
        <v>0</v>
      </c>
      <c r="E88" s="571"/>
      <c r="F88" s="96">
        <f t="shared" ref="F88:F102" si="119">ROUND((E88*$G$4),0)</f>
        <v>0</v>
      </c>
      <c r="G88" s="96">
        <f t="shared" ref="G88:G102" si="120">ROUND((F88*$I$4),0)</f>
        <v>0</v>
      </c>
      <c r="H88" s="571"/>
      <c r="I88" s="96">
        <f t="shared" ref="I88:I102" si="121">ROUND((H88*$G$5),0)</f>
        <v>0</v>
      </c>
      <c r="J88" s="96">
        <f t="shared" ref="J88:J102" si="122">ROUND((I88*$I$5),0)</f>
        <v>0</v>
      </c>
      <c r="K88" s="571"/>
      <c r="L88" s="96">
        <f t="shared" ref="L88:L102" si="123">ROUND((K88*$G$6),0)</f>
        <v>0</v>
      </c>
      <c r="M88" s="96">
        <f t="shared" ref="M88:M102" si="124">ROUND((L88*$I$6),0)</f>
        <v>0</v>
      </c>
      <c r="N88" s="575"/>
      <c r="O88" s="96">
        <f t="shared" ref="O88:O102" si="125">ROUND((N88*$G$7),0)</f>
        <v>0</v>
      </c>
      <c r="P88" s="96">
        <f t="shared" ref="P88:P102" si="126">ROUND((O88*$I$7),0)</f>
        <v>0</v>
      </c>
      <c r="Q88" s="96">
        <f t="shared" si="98"/>
        <v>0</v>
      </c>
      <c r="R88" s="620"/>
      <c r="S88" s="620"/>
      <c r="T88" s="620"/>
      <c r="U88" s="620"/>
      <c r="V88" s="620"/>
      <c r="W88" s="620"/>
      <c r="X88" s="602">
        <f t="shared" si="116"/>
        <v>0</v>
      </c>
      <c r="Y88" s="620"/>
      <c r="Z88" s="620"/>
      <c r="AA88" s="526">
        <f t="shared" si="118"/>
        <v>0</v>
      </c>
      <c r="AB88" s="527">
        <f t="shared" si="117"/>
        <v>0</v>
      </c>
    </row>
    <row r="89" spans="2:28" ht="15.75" x14ac:dyDescent="0.25">
      <c r="B89" s="98">
        <v>8.6</v>
      </c>
      <c r="C89" s="95">
        <f>'Draft Workplan'!C84</f>
        <v>0</v>
      </c>
      <c r="D89" s="95">
        <f>'Draft Workplan'!D84</f>
        <v>0</v>
      </c>
      <c r="E89" s="571"/>
      <c r="F89" s="96">
        <f t="shared" si="119"/>
        <v>0</v>
      </c>
      <c r="G89" s="96">
        <f t="shared" si="120"/>
        <v>0</v>
      </c>
      <c r="H89" s="571"/>
      <c r="I89" s="96">
        <f t="shared" si="121"/>
        <v>0</v>
      </c>
      <c r="J89" s="96">
        <f t="shared" si="122"/>
        <v>0</v>
      </c>
      <c r="K89" s="571"/>
      <c r="L89" s="96">
        <f t="shared" si="123"/>
        <v>0</v>
      </c>
      <c r="M89" s="96">
        <f t="shared" si="124"/>
        <v>0</v>
      </c>
      <c r="N89" s="575"/>
      <c r="O89" s="96">
        <f t="shared" si="125"/>
        <v>0</v>
      </c>
      <c r="P89" s="96">
        <f t="shared" si="126"/>
        <v>0</v>
      </c>
      <c r="Q89" s="96">
        <f t="shared" si="98"/>
        <v>0</v>
      </c>
      <c r="R89" s="620"/>
      <c r="S89" s="620"/>
      <c r="T89" s="620"/>
      <c r="U89" s="620"/>
      <c r="V89" s="620"/>
      <c r="W89" s="620"/>
      <c r="X89" s="602">
        <f t="shared" si="116"/>
        <v>0</v>
      </c>
      <c r="Y89" s="620"/>
      <c r="Z89" s="620"/>
      <c r="AA89" s="526">
        <f t="shared" si="118"/>
        <v>0</v>
      </c>
      <c r="AB89" s="527">
        <f t="shared" si="117"/>
        <v>0</v>
      </c>
    </row>
    <row r="90" spans="2:28" ht="15.75" x14ac:dyDescent="0.25">
      <c r="B90" s="98">
        <v>8.6999999999999993</v>
      </c>
      <c r="C90" s="95">
        <f>'Draft Workplan'!C85</f>
        <v>0</v>
      </c>
      <c r="D90" s="95">
        <f>'Draft Workplan'!D85</f>
        <v>0</v>
      </c>
      <c r="E90" s="571"/>
      <c r="F90" s="96">
        <f t="shared" si="119"/>
        <v>0</v>
      </c>
      <c r="G90" s="96">
        <f t="shared" si="120"/>
        <v>0</v>
      </c>
      <c r="H90" s="571"/>
      <c r="I90" s="96">
        <f t="shared" si="121"/>
        <v>0</v>
      </c>
      <c r="J90" s="96">
        <f t="shared" si="122"/>
        <v>0</v>
      </c>
      <c r="K90" s="571"/>
      <c r="L90" s="96">
        <f t="shared" si="123"/>
        <v>0</v>
      </c>
      <c r="M90" s="96">
        <f t="shared" si="124"/>
        <v>0</v>
      </c>
      <c r="N90" s="575"/>
      <c r="O90" s="96">
        <f t="shared" si="125"/>
        <v>0</v>
      </c>
      <c r="P90" s="96">
        <f t="shared" si="126"/>
        <v>0</v>
      </c>
      <c r="Q90" s="96">
        <f t="shared" si="98"/>
        <v>0</v>
      </c>
      <c r="R90" s="620"/>
      <c r="S90" s="620"/>
      <c r="T90" s="620"/>
      <c r="U90" s="620"/>
      <c r="V90" s="620"/>
      <c r="W90" s="620"/>
      <c r="X90" s="602">
        <f t="shared" si="116"/>
        <v>0</v>
      </c>
      <c r="Y90" s="620"/>
      <c r="Z90" s="620"/>
      <c r="AA90" s="526">
        <f t="shared" si="118"/>
        <v>0</v>
      </c>
      <c r="AB90" s="527">
        <f t="shared" si="117"/>
        <v>0</v>
      </c>
    </row>
    <row r="91" spans="2:28" ht="15.75" x14ac:dyDescent="0.25">
      <c r="B91" s="98">
        <v>8.8000000000000007</v>
      </c>
      <c r="C91" s="95">
        <f>'Draft Workplan'!C86</f>
        <v>0</v>
      </c>
      <c r="D91" s="95">
        <f>'Draft Workplan'!D86</f>
        <v>0</v>
      </c>
      <c r="E91" s="571"/>
      <c r="F91" s="96">
        <f t="shared" si="119"/>
        <v>0</v>
      </c>
      <c r="G91" s="96">
        <f t="shared" si="120"/>
        <v>0</v>
      </c>
      <c r="H91" s="571"/>
      <c r="I91" s="96">
        <f t="shared" si="121"/>
        <v>0</v>
      </c>
      <c r="J91" s="96">
        <f t="shared" si="122"/>
        <v>0</v>
      </c>
      <c r="K91" s="571"/>
      <c r="L91" s="96">
        <f t="shared" si="123"/>
        <v>0</v>
      </c>
      <c r="M91" s="96">
        <f t="shared" si="124"/>
        <v>0</v>
      </c>
      <c r="N91" s="575"/>
      <c r="O91" s="96">
        <f t="shared" si="125"/>
        <v>0</v>
      </c>
      <c r="P91" s="96">
        <f t="shared" si="126"/>
        <v>0</v>
      </c>
      <c r="Q91" s="96">
        <f t="shared" si="98"/>
        <v>0</v>
      </c>
      <c r="R91" s="620"/>
      <c r="S91" s="620"/>
      <c r="T91" s="620"/>
      <c r="U91" s="620"/>
      <c r="V91" s="620"/>
      <c r="W91" s="620"/>
      <c r="X91" s="602">
        <f t="shared" si="116"/>
        <v>0</v>
      </c>
      <c r="Y91" s="620"/>
      <c r="Z91" s="620"/>
      <c r="AA91" s="526">
        <f t="shared" si="118"/>
        <v>0</v>
      </c>
      <c r="AB91" s="527">
        <f t="shared" si="117"/>
        <v>0</v>
      </c>
    </row>
    <row r="92" spans="2:28" ht="16.5" thickBot="1" x14ac:dyDescent="0.3">
      <c r="B92" s="98">
        <v>8.9</v>
      </c>
      <c r="C92" s="95">
        <f>'Draft Workplan'!C87</f>
        <v>0</v>
      </c>
      <c r="D92" s="95">
        <f>'Draft Workplan'!D87</f>
        <v>0</v>
      </c>
      <c r="E92" s="571"/>
      <c r="F92" s="96">
        <f t="shared" si="119"/>
        <v>0</v>
      </c>
      <c r="G92" s="96">
        <f t="shared" si="120"/>
        <v>0</v>
      </c>
      <c r="H92" s="571"/>
      <c r="I92" s="96">
        <f t="shared" si="121"/>
        <v>0</v>
      </c>
      <c r="J92" s="96">
        <f t="shared" si="122"/>
        <v>0</v>
      </c>
      <c r="K92" s="571"/>
      <c r="L92" s="96">
        <f t="shared" si="123"/>
        <v>0</v>
      </c>
      <c r="M92" s="96">
        <f t="shared" si="124"/>
        <v>0</v>
      </c>
      <c r="N92" s="575"/>
      <c r="O92" s="96">
        <f t="shared" si="125"/>
        <v>0</v>
      </c>
      <c r="P92" s="96">
        <f t="shared" si="126"/>
        <v>0</v>
      </c>
      <c r="Q92" s="96">
        <f t="shared" si="98"/>
        <v>0</v>
      </c>
      <c r="R92" s="620"/>
      <c r="S92" s="620"/>
      <c r="T92" s="620"/>
      <c r="U92" s="620"/>
      <c r="V92" s="620"/>
      <c r="W92" s="620"/>
      <c r="X92" s="602">
        <f t="shared" si="116"/>
        <v>0</v>
      </c>
      <c r="Y92" s="620"/>
      <c r="Z92" s="620"/>
      <c r="AA92" s="610">
        <f t="shared" si="118"/>
        <v>0</v>
      </c>
      <c r="AB92" s="612">
        <f t="shared" si="117"/>
        <v>0</v>
      </c>
    </row>
    <row r="93" spans="2:28" ht="16.5" thickBot="1" x14ac:dyDescent="0.3">
      <c r="B93" s="558">
        <v>9</v>
      </c>
      <c r="C93" s="559" t="str">
        <f>'Draft Workplan'!C88</f>
        <v xml:space="preserve">Component #9: </v>
      </c>
      <c r="D93" s="560">
        <f>'Draft Workplan'!D88</f>
        <v>0</v>
      </c>
      <c r="E93" s="594">
        <f>SUM(E94:E102)</f>
        <v>0</v>
      </c>
      <c r="F93" s="580">
        <f t="shared" ref="F93:G93" si="127">SUM(F94:F102)</f>
        <v>0</v>
      </c>
      <c r="G93" s="580">
        <f t="shared" si="127"/>
        <v>0</v>
      </c>
      <c r="H93" s="594">
        <f t="shared" ref="H93:AB93" si="128">SUM(H94:H102)</f>
        <v>0</v>
      </c>
      <c r="I93" s="581">
        <f t="shared" si="128"/>
        <v>0</v>
      </c>
      <c r="J93" s="581">
        <f t="shared" si="128"/>
        <v>0</v>
      </c>
      <c r="K93" s="594">
        <f t="shared" si="128"/>
        <v>0</v>
      </c>
      <c r="L93" s="579">
        <f t="shared" ref="L93" si="129">K93*20</f>
        <v>0</v>
      </c>
      <c r="M93" s="581">
        <f t="shared" ref="M93" si="130">SUM(M94:M102)</f>
        <v>0</v>
      </c>
      <c r="N93" s="592"/>
      <c r="O93" s="581">
        <f t="shared" ref="O93:P93" si="131">SUM(O94:O102)</f>
        <v>0</v>
      </c>
      <c r="P93" s="581">
        <f t="shared" si="131"/>
        <v>0</v>
      </c>
      <c r="Q93" s="561">
        <f t="shared" si="128"/>
        <v>0</v>
      </c>
      <c r="R93" s="605">
        <f t="shared" si="128"/>
        <v>0</v>
      </c>
      <c r="S93" s="605"/>
      <c r="T93" s="605">
        <f t="shared" si="128"/>
        <v>0</v>
      </c>
      <c r="U93" s="605"/>
      <c r="V93" s="605"/>
      <c r="W93" s="605">
        <f t="shared" si="128"/>
        <v>0</v>
      </c>
      <c r="X93" s="606">
        <f t="shared" si="128"/>
        <v>0</v>
      </c>
      <c r="Y93" s="605">
        <f t="shared" si="128"/>
        <v>0</v>
      </c>
      <c r="Z93" s="614">
        <f t="shared" si="128"/>
        <v>0</v>
      </c>
      <c r="AA93" s="615">
        <f>SUM(AA94:AA102)</f>
        <v>0</v>
      </c>
      <c r="AB93" s="616">
        <f t="shared" si="128"/>
        <v>0</v>
      </c>
    </row>
    <row r="94" spans="2:28" ht="15.75" x14ac:dyDescent="0.25">
      <c r="B94" s="98">
        <v>9.1</v>
      </c>
      <c r="C94" s="95">
        <f>'Draft Workplan'!C89</f>
        <v>0</v>
      </c>
      <c r="D94" s="95">
        <f>'Draft Workplan'!D89</f>
        <v>0</v>
      </c>
      <c r="E94" s="571"/>
      <c r="F94" s="96">
        <f t="shared" ref="F94:F95" si="132">ROUND((E94*$G$4),0)</f>
        <v>0</v>
      </c>
      <c r="G94" s="96">
        <f t="shared" ref="G94:G95" si="133">ROUND((F94*$I$4),0)</f>
        <v>0</v>
      </c>
      <c r="H94" s="571"/>
      <c r="I94" s="96">
        <f t="shared" ref="I94:I95" si="134">ROUND((H94*$G$5),0)</f>
        <v>0</v>
      </c>
      <c r="J94" s="96">
        <f t="shared" ref="J94:J95" si="135">ROUND((I94*$I$5),0)</f>
        <v>0</v>
      </c>
      <c r="K94" s="571"/>
      <c r="L94" s="96">
        <f t="shared" ref="L94:L95" si="136">ROUND((K94*$G$6),0)</f>
        <v>0</v>
      </c>
      <c r="M94" s="96">
        <f t="shared" ref="M94:M95" si="137">ROUND((L94*$I$6),0)</f>
        <v>0</v>
      </c>
      <c r="N94" s="575"/>
      <c r="O94" s="96">
        <f t="shared" ref="O94:O95" si="138">ROUND((N94*$G$7),0)</f>
        <v>0</v>
      </c>
      <c r="P94" s="96">
        <f t="shared" ref="P94:P95" si="139">ROUND((O94*$I$7),0)</f>
        <v>0</v>
      </c>
      <c r="Q94" s="96">
        <f t="shared" si="98"/>
        <v>0</v>
      </c>
      <c r="R94" s="620"/>
      <c r="S94" s="620"/>
      <c r="T94" s="620"/>
      <c r="U94" s="620"/>
      <c r="V94" s="620"/>
      <c r="W94" s="620"/>
      <c r="X94" s="602">
        <f t="shared" ref="X94:X102" si="140">SUM(Q94:W94)*H$4</f>
        <v>0</v>
      </c>
      <c r="Y94" s="620"/>
      <c r="Z94" s="620"/>
      <c r="AA94" s="586">
        <f>SUM(E94,H94,K94,N94)/2080</f>
        <v>0</v>
      </c>
      <c r="AB94" s="587">
        <f t="shared" ref="AB94:AB102" si="141">SUM(Q94:Z94)</f>
        <v>0</v>
      </c>
    </row>
    <row r="95" spans="2:28" ht="15.75" x14ac:dyDescent="0.25">
      <c r="B95" s="98">
        <v>9.1999999999999993</v>
      </c>
      <c r="C95" s="95">
        <f>'Draft Workplan'!C90</f>
        <v>0</v>
      </c>
      <c r="D95" s="95">
        <f>'Draft Workplan'!D90</f>
        <v>0</v>
      </c>
      <c r="E95" s="571"/>
      <c r="F95" s="96">
        <f t="shared" si="132"/>
        <v>0</v>
      </c>
      <c r="G95" s="96">
        <f t="shared" si="133"/>
        <v>0</v>
      </c>
      <c r="H95" s="571"/>
      <c r="I95" s="96">
        <f t="shared" si="134"/>
        <v>0</v>
      </c>
      <c r="J95" s="96">
        <f t="shared" si="135"/>
        <v>0</v>
      </c>
      <c r="K95" s="571"/>
      <c r="L95" s="96">
        <f t="shared" si="136"/>
        <v>0</v>
      </c>
      <c r="M95" s="96">
        <f t="shared" si="137"/>
        <v>0</v>
      </c>
      <c r="N95" s="575"/>
      <c r="O95" s="96">
        <f t="shared" si="138"/>
        <v>0</v>
      </c>
      <c r="P95" s="96">
        <f t="shared" si="139"/>
        <v>0</v>
      </c>
      <c r="Q95" s="96">
        <f t="shared" si="98"/>
        <v>0</v>
      </c>
      <c r="R95" s="620"/>
      <c r="S95" s="620"/>
      <c r="T95" s="620"/>
      <c r="U95" s="620"/>
      <c r="V95" s="620"/>
      <c r="W95" s="620"/>
      <c r="X95" s="602">
        <f t="shared" si="140"/>
        <v>0</v>
      </c>
      <c r="Y95" s="620"/>
      <c r="Z95" s="620"/>
      <c r="AA95" s="526">
        <f t="shared" ref="AA95:AA102" si="142">SUM(E95,H95,K95,N95)/2080</f>
        <v>0</v>
      </c>
      <c r="AB95" s="527">
        <f t="shared" si="141"/>
        <v>0</v>
      </c>
    </row>
    <row r="96" spans="2:28" ht="15.75" x14ac:dyDescent="0.25">
      <c r="B96" s="98">
        <v>9.3000000000000007</v>
      </c>
      <c r="C96" s="95">
        <f>'Draft Workplan'!C91</f>
        <v>0</v>
      </c>
      <c r="D96" s="95">
        <f>'Draft Workplan'!D91</f>
        <v>0</v>
      </c>
      <c r="E96" s="571"/>
      <c r="F96" s="96">
        <f t="shared" si="119"/>
        <v>0</v>
      </c>
      <c r="G96" s="96">
        <f t="shared" si="120"/>
        <v>0</v>
      </c>
      <c r="H96" s="571"/>
      <c r="I96" s="96">
        <f t="shared" si="121"/>
        <v>0</v>
      </c>
      <c r="J96" s="96">
        <f t="shared" si="122"/>
        <v>0</v>
      </c>
      <c r="K96" s="571"/>
      <c r="L96" s="96">
        <f t="shared" si="123"/>
        <v>0</v>
      </c>
      <c r="M96" s="96">
        <f t="shared" si="124"/>
        <v>0</v>
      </c>
      <c r="N96" s="575"/>
      <c r="O96" s="96">
        <f t="shared" si="125"/>
        <v>0</v>
      </c>
      <c r="P96" s="96">
        <f t="shared" si="126"/>
        <v>0</v>
      </c>
      <c r="Q96" s="96">
        <f t="shared" si="98"/>
        <v>0</v>
      </c>
      <c r="R96" s="620"/>
      <c r="S96" s="620"/>
      <c r="T96" s="620"/>
      <c r="U96" s="620"/>
      <c r="V96" s="620"/>
      <c r="W96" s="620"/>
      <c r="X96" s="602">
        <f t="shared" si="140"/>
        <v>0</v>
      </c>
      <c r="Y96" s="620"/>
      <c r="Z96" s="620"/>
      <c r="AA96" s="526">
        <f t="shared" si="142"/>
        <v>0</v>
      </c>
      <c r="AB96" s="527">
        <f t="shared" si="141"/>
        <v>0</v>
      </c>
    </row>
    <row r="97" spans="1:28" ht="15.75" x14ac:dyDescent="0.25">
      <c r="B97" s="98">
        <v>9.4</v>
      </c>
      <c r="C97" s="95">
        <f>'Draft Workplan'!C92</f>
        <v>0</v>
      </c>
      <c r="D97" s="95">
        <f>'Draft Workplan'!D92</f>
        <v>0</v>
      </c>
      <c r="E97" s="571"/>
      <c r="F97" s="96">
        <f t="shared" si="119"/>
        <v>0</v>
      </c>
      <c r="G97" s="96">
        <f t="shared" si="120"/>
        <v>0</v>
      </c>
      <c r="H97" s="571"/>
      <c r="I97" s="96">
        <f t="shared" si="121"/>
        <v>0</v>
      </c>
      <c r="J97" s="96">
        <f t="shared" si="122"/>
        <v>0</v>
      </c>
      <c r="K97" s="571"/>
      <c r="L97" s="96">
        <f t="shared" si="123"/>
        <v>0</v>
      </c>
      <c r="M97" s="96">
        <f t="shared" si="124"/>
        <v>0</v>
      </c>
      <c r="N97" s="575"/>
      <c r="O97" s="96">
        <f t="shared" si="125"/>
        <v>0</v>
      </c>
      <c r="P97" s="96">
        <f t="shared" si="126"/>
        <v>0</v>
      </c>
      <c r="Q97" s="96">
        <f t="shared" si="98"/>
        <v>0</v>
      </c>
      <c r="R97" s="620"/>
      <c r="S97" s="620"/>
      <c r="T97" s="620"/>
      <c r="U97" s="620"/>
      <c r="V97" s="620"/>
      <c r="W97" s="620"/>
      <c r="X97" s="602">
        <f t="shared" si="140"/>
        <v>0</v>
      </c>
      <c r="Y97" s="620"/>
      <c r="Z97" s="620"/>
      <c r="AA97" s="526">
        <f t="shared" si="142"/>
        <v>0</v>
      </c>
      <c r="AB97" s="527">
        <f t="shared" si="141"/>
        <v>0</v>
      </c>
    </row>
    <row r="98" spans="1:28" ht="15.75" x14ac:dyDescent="0.25">
      <c r="B98" s="98">
        <v>9.5</v>
      </c>
      <c r="C98" s="95">
        <f>'Draft Workplan'!C93</f>
        <v>0</v>
      </c>
      <c r="D98" s="95">
        <f>'Draft Workplan'!D93</f>
        <v>0</v>
      </c>
      <c r="E98" s="571"/>
      <c r="F98" s="96">
        <f t="shared" si="119"/>
        <v>0</v>
      </c>
      <c r="G98" s="96">
        <f t="shared" si="120"/>
        <v>0</v>
      </c>
      <c r="H98" s="571"/>
      <c r="I98" s="96">
        <f t="shared" si="121"/>
        <v>0</v>
      </c>
      <c r="J98" s="96">
        <f t="shared" si="122"/>
        <v>0</v>
      </c>
      <c r="K98" s="571"/>
      <c r="L98" s="96">
        <f t="shared" si="123"/>
        <v>0</v>
      </c>
      <c r="M98" s="96">
        <f t="shared" si="124"/>
        <v>0</v>
      </c>
      <c r="N98" s="575"/>
      <c r="O98" s="96">
        <f t="shared" si="125"/>
        <v>0</v>
      </c>
      <c r="P98" s="96">
        <f t="shared" si="126"/>
        <v>0</v>
      </c>
      <c r="Q98" s="96">
        <f t="shared" si="98"/>
        <v>0</v>
      </c>
      <c r="R98" s="620"/>
      <c r="S98" s="620"/>
      <c r="T98" s="620"/>
      <c r="U98" s="620"/>
      <c r="V98" s="620"/>
      <c r="W98" s="620"/>
      <c r="X98" s="602">
        <f t="shared" si="140"/>
        <v>0</v>
      </c>
      <c r="Y98" s="620"/>
      <c r="Z98" s="620"/>
      <c r="AA98" s="526">
        <f t="shared" si="142"/>
        <v>0</v>
      </c>
      <c r="AB98" s="527">
        <f t="shared" si="141"/>
        <v>0</v>
      </c>
    </row>
    <row r="99" spans="1:28" ht="15.75" x14ac:dyDescent="0.25">
      <c r="B99" s="98">
        <v>9.6</v>
      </c>
      <c r="C99" s="95">
        <f>'Draft Workplan'!C94</f>
        <v>0</v>
      </c>
      <c r="D99" s="95">
        <f>'Draft Workplan'!D94</f>
        <v>0</v>
      </c>
      <c r="E99" s="571"/>
      <c r="F99" s="96">
        <f t="shared" si="119"/>
        <v>0</v>
      </c>
      <c r="G99" s="96">
        <f t="shared" si="120"/>
        <v>0</v>
      </c>
      <c r="H99" s="571"/>
      <c r="I99" s="96">
        <f t="shared" si="121"/>
        <v>0</v>
      </c>
      <c r="J99" s="96">
        <f t="shared" si="122"/>
        <v>0</v>
      </c>
      <c r="K99" s="571"/>
      <c r="L99" s="96">
        <f t="shared" si="123"/>
        <v>0</v>
      </c>
      <c r="M99" s="96">
        <f t="shared" si="124"/>
        <v>0</v>
      </c>
      <c r="N99" s="575"/>
      <c r="O99" s="96">
        <f t="shared" si="125"/>
        <v>0</v>
      </c>
      <c r="P99" s="96">
        <f t="shared" si="126"/>
        <v>0</v>
      </c>
      <c r="Q99" s="96">
        <f t="shared" si="98"/>
        <v>0</v>
      </c>
      <c r="R99" s="620"/>
      <c r="S99" s="620"/>
      <c r="T99" s="620"/>
      <c r="U99" s="620"/>
      <c r="V99" s="620"/>
      <c r="W99" s="620"/>
      <c r="X99" s="602">
        <f t="shared" si="140"/>
        <v>0</v>
      </c>
      <c r="Y99" s="620"/>
      <c r="Z99" s="620"/>
      <c r="AA99" s="526">
        <f t="shared" si="142"/>
        <v>0</v>
      </c>
      <c r="AB99" s="527">
        <f t="shared" si="141"/>
        <v>0</v>
      </c>
    </row>
    <row r="100" spans="1:28" ht="15.75" x14ac:dyDescent="0.25">
      <c r="B100" s="98">
        <v>9.6999999999999993</v>
      </c>
      <c r="C100" s="95">
        <f>'Draft Workplan'!C95</f>
        <v>0</v>
      </c>
      <c r="D100" s="95">
        <f>'Draft Workplan'!D95</f>
        <v>0</v>
      </c>
      <c r="E100" s="571"/>
      <c r="F100" s="96">
        <f t="shared" si="119"/>
        <v>0</v>
      </c>
      <c r="G100" s="96">
        <f t="shared" si="120"/>
        <v>0</v>
      </c>
      <c r="H100" s="571"/>
      <c r="I100" s="96">
        <f t="shared" si="121"/>
        <v>0</v>
      </c>
      <c r="J100" s="96">
        <f t="shared" si="122"/>
        <v>0</v>
      </c>
      <c r="K100" s="571"/>
      <c r="L100" s="96">
        <f t="shared" si="123"/>
        <v>0</v>
      </c>
      <c r="M100" s="96">
        <f t="shared" si="124"/>
        <v>0</v>
      </c>
      <c r="N100" s="575"/>
      <c r="O100" s="96">
        <f t="shared" si="125"/>
        <v>0</v>
      </c>
      <c r="P100" s="96">
        <f t="shared" si="126"/>
        <v>0</v>
      </c>
      <c r="Q100" s="96">
        <f t="shared" si="98"/>
        <v>0</v>
      </c>
      <c r="R100" s="620"/>
      <c r="S100" s="620"/>
      <c r="T100" s="620"/>
      <c r="U100" s="620"/>
      <c r="V100" s="620"/>
      <c r="W100" s="620"/>
      <c r="X100" s="602">
        <f t="shared" si="140"/>
        <v>0</v>
      </c>
      <c r="Y100" s="620"/>
      <c r="Z100" s="620"/>
      <c r="AA100" s="526">
        <f t="shared" si="142"/>
        <v>0</v>
      </c>
      <c r="AB100" s="527">
        <f t="shared" si="141"/>
        <v>0</v>
      </c>
    </row>
    <row r="101" spans="1:28" ht="15.75" x14ac:dyDescent="0.25">
      <c r="B101" s="98">
        <v>9.8000000000000007</v>
      </c>
      <c r="C101" s="95">
        <f>'Draft Workplan'!C96</f>
        <v>0</v>
      </c>
      <c r="D101" s="95">
        <f>'Draft Workplan'!D96</f>
        <v>0</v>
      </c>
      <c r="E101" s="571"/>
      <c r="F101" s="96">
        <f t="shared" si="119"/>
        <v>0</v>
      </c>
      <c r="G101" s="96">
        <f t="shared" si="120"/>
        <v>0</v>
      </c>
      <c r="H101" s="571"/>
      <c r="I101" s="96">
        <f t="shared" si="121"/>
        <v>0</v>
      </c>
      <c r="J101" s="96">
        <f t="shared" si="122"/>
        <v>0</v>
      </c>
      <c r="K101" s="571"/>
      <c r="L101" s="96">
        <f t="shared" si="123"/>
        <v>0</v>
      </c>
      <c r="M101" s="96">
        <f t="shared" si="124"/>
        <v>0</v>
      </c>
      <c r="N101" s="575"/>
      <c r="O101" s="96">
        <f t="shared" si="125"/>
        <v>0</v>
      </c>
      <c r="P101" s="96">
        <f t="shared" si="126"/>
        <v>0</v>
      </c>
      <c r="Q101" s="96">
        <f t="shared" si="98"/>
        <v>0</v>
      </c>
      <c r="R101" s="620"/>
      <c r="S101" s="620"/>
      <c r="T101" s="620"/>
      <c r="U101" s="620"/>
      <c r="V101" s="620"/>
      <c r="W101" s="620"/>
      <c r="X101" s="602">
        <f t="shared" si="140"/>
        <v>0</v>
      </c>
      <c r="Y101" s="620"/>
      <c r="Z101" s="620"/>
      <c r="AA101" s="526">
        <f t="shared" si="142"/>
        <v>0</v>
      </c>
      <c r="AB101" s="527">
        <f t="shared" si="141"/>
        <v>0</v>
      </c>
    </row>
    <row r="102" spans="1:28" ht="16.5" thickBot="1" x14ac:dyDescent="0.3">
      <c r="B102" s="98">
        <v>9.9</v>
      </c>
      <c r="C102" s="95">
        <f>'Draft Workplan'!C97</f>
        <v>0</v>
      </c>
      <c r="D102" s="95">
        <f>'Draft Workplan'!D97</f>
        <v>0</v>
      </c>
      <c r="E102" s="571"/>
      <c r="F102" s="96">
        <f t="shared" si="119"/>
        <v>0</v>
      </c>
      <c r="G102" s="96">
        <f t="shared" si="120"/>
        <v>0</v>
      </c>
      <c r="H102" s="571"/>
      <c r="I102" s="96">
        <f t="shared" si="121"/>
        <v>0</v>
      </c>
      <c r="J102" s="96">
        <f t="shared" si="122"/>
        <v>0</v>
      </c>
      <c r="K102" s="571"/>
      <c r="L102" s="96">
        <f t="shared" si="123"/>
        <v>0</v>
      </c>
      <c r="M102" s="96">
        <f t="shared" si="124"/>
        <v>0</v>
      </c>
      <c r="N102" s="575"/>
      <c r="O102" s="96">
        <f t="shared" si="125"/>
        <v>0</v>
      </c>
      <c r="P102" s="96">
        <f t="shared" si="126"/>
        <v>0</v>
      </c>
      <c r="Q102" s="96">
        <f t="shared" si="98"/>
        <v>0</v>
      </c>
      <c r="R102" s="620"/>
      <c r="S102" s="620"/>
      <c r="T102" s="620"/>
      <c r="U102" s="620"/>
      <c r="V102" s="620"/>
      <c r="W102" s="620"/>
      <c r="X102" s="602">
        <f t="shared" si="140"/>
        <v>0</v>
      </c>
      <c r="Y102" s="620"/>
      <c r="Z102" s="620"/>
      <c r="AA102" s="610">
        <f t="shared" si="142"/>
        <v>0</v>
      </c>
      <c r="AB102" s="612">
        <f t="shared" si="141"/>
        <v>0</v>
      </c>
    </row>
    <row r="103" spans="1:28" ht="21.75" customHeight="1" thickBot="1" x14ac:dyDescent="0.3">
      <c r="B103" s="794" t="s">
        <v>111</v>
      </c>
      <c r="C103" s="795"/>
      <c r="D103" s="99"/>
      <c r="E103" s="651">
        <f>SUM(E13:E102)-SUM(E93,E83,E73,E63,E53,E43,E33,E23,E13)</f>
        <v>0</v>
      </c>
      <c r="F103" s="564">
        <f>SUM(F13:F102)-SUM(F93,F83,F73,F63,F53,F43,F33,F23,F13)</f>
        <v>0</v>
      </c>
      <c r="G103" s="564">
        <f>SUM(G13:G102)-SUM(G93,G83,G73,G63,G53,G43,G33,G23,G13)</f>
        <v>0</v>
      </c>
      <c r="H103" s="653">
        <f t="shared" ref="H103:P103" si="143">SUM(H13:H102)-SUM(H93,H83,H73,H63,H53,H43,H33,H23,H13)</f>
        <v>0</v>
      </c>
      <c r="I103" s="564">
        <f t="shared" si="143"/>
        <v>0</v>
      </c>
      <c r="J103" s="564">
        <f t="shared" si="143"/>
        <v>0</v>
      </c>
      <c r="K103" s="653">
        <f>SUM(K13:K102)-SUM(K93,K83,K73,K63,K53,K43,K33,K23,K13)</f>
        <v>0</v>
      </c>
      <c r="L103" s="564">
        <f>SUM(L13:L102)-SUM(L93,L83,L73,L63,L53,L43,L33,L23,L13)</f>
        <v>0</v>
      </c>
      <c r="M103" s="564">
        <f t="shared" si="143"/>
        <v>0</v>
      </c>
      <c r="N103" s="653">
        <f t="shared" si="143"/>
        <v>0</v>
      </c>
      <c r="O103" s="564">
        <f t="shared" si="143"/>
        <v>0</v>
      </c>
      <c r="P103" s="564">
        <f t="shared" si="143"/>
        <v>0</v>
      </c>
      <c r="Q103" s="564">
        <f>SUM(Q13:Q102)-SUM(Q93,Q83,Q73,Q63,Q53,Q43,Q33,Q23,Q13)</f>
        <v>0</v>
      </c>
      <c r="R103" s="607">
        <f t="shared" ref="R103:Z103" si="144">SUM(R13:R102)-SUM(R93,R83,R73,R63,R53,R43,R33,R23,R13)</f>
        <v>0</v>
      </c>
      <c r="S103" s="607">
        <f t="shared" si="144"/>
        <v>0</v>
      </c>
      <c r="T103" s="607">
        <f t="shared" si="144"/>
        <v>0</v>
      </c>
      <c r="U103" s="607">
        <f t="shared" si="144"/>
        <v>0</v>
      </c>
      <c r="V103" s="607"/>
      <c r="W103" s="607">
        <f t="shared" si="144"/>
        <v>0</v>
      </c>
      <c r="X103" s="607">
        <f t="shared" si="144"/>
        <v>0</v>
      </c>
      <c r="Y103" s="607">
        <f t="shared" si="144"/>
        <v>0</v>
      </c>
      <c r="Z103" s="617">
        <f t="shared" si="144"/>
        <v>0</v>
      </c>
      <c r="AA103" s="654">
        <f>SUM(AA13:AA102)-SUM(AA93,AA83,AA73,AA63,AA53,AA43,AA33,AA23,AA13)</f>
        <v>0</v>
      </c>
      <c r="AB103" s="618">
        <f>SUM(AB13:AB102)-SUM(AB93,AB83,AB73,AB63,AB53,AB43,AB33,AB23,AB13)</f>
        <v>0</v>
      </c>
    </row>
    <row r="104" spans="1:28" s="647" customFormat="1" ht="21" customHeight="1" x14ac:dyDescent="0.2">
      <c r="A104" s="643"/>
      <c r="B104" s="793" t="s">
        <v>112</v>
      </c>
      <c r="C104" s="793"/>
      <c r="D104" s="644"/>
      <c r="E104" s="652">
        <f>E103/2080</f>
        <v>0</v>
      </c>
      <c r="F104" s="645"/>
      <c r="G104" s="645"/>
      <c r="H104" s="652">
        <f>H103/2080</f>
        <v>0</v>
      </c>
      <c r="I104" s="645"/>
      <c r="J104" s="645"/>
      <c r="K104" s="652">
        <f>K103/2080</f>
        <v>0</v>
      </c>
      <c r="L104" s="645"/>
      <c r="M104" s="645"/>
      <c r="N104" s="652">
        <f>N103/2080</f>
        <v>0</v>
      </c>
      <c r="O104" s="645"/>
      <c r="P104" s="645"/>
      <c r="Q104" s="645"/>
      <c r="R104" s="646"/>
      <c r="S104" s="646"/>
      <c r="T104" s="646"/>
      <c r="U104" s="646"/>
      <c r="V104" s="646"/>
      <c r="W104" s="646"/>
      <c r="X104" s="646"/>
      <c r="Y104" s="646"/>
      <c r="Z104" s="646"/>
      <c r="AA104" s="652">
        <f>SUM(E104:N104)</f>
        <v>0</v>
      </c>
      <c r="AB104" s="645"/>
    </row>
    <row r="105" spans="1:28" s="643" customFormat="1" ht="6" customHeight="1" x14ac:dyDescent="0.2">
      <c r="B105" s="655"/>
      <c r="C105" s="655"/>
      <c r="D105" s="648"/>
      <c r="E105" s="649"/>
      <c r="H105" s="649"/>
      <c r="K105" s="649"/>
      <c r="N105" s="649"/>
      <c r="R105" s="650"/>
      <c r="S105" s="650"/>
      <c r="T105" s="650"/>
      <c r="U105" s="650"/>
      <c r="V105" s="650"/>
      <c r="W105" s="650"/>
      <c r="X105" s="650"/>
      <c r="Y105" s="650"/>
      <c r="Z105" s="650"/>
      <c r="AA105" s="649"/>
    </row>
    <row r="106" spans="1:28" ht="21.75" customHeight="1" x14ac:dyDescent="0.25">
      <c r="B106" s="791" t="s">
        <v>113</v>
      </c>
      <c r="C106" s="792"/>
      <c r="D106" s="639"/>
      <c r="E106" s="640">
        <f>'Draft Budget Detail'!E8</f>
        <v>0</v>
      </c>
      <c r="F106" s="641">
        <f>'Draft Budget Detail'!C8</f>
        <v>0</v>
      </c>
      <c r="G106" s="641"/>
      <c r="H106" s="640">
        <f>'Draft Budget Detail'!E9</f>
        <v>0</v>
      </c>
      <c r="I106" s="641">
        <f>'Draft Budget Detail'!C9</f>
        <v>0</v>
      </c>
      <c r="J106" s="641"/>
      <c r="K106" s="640">
        <f>'Draft Budget Detail'!E10</f>
        <v>0</v>
      </c>
      <c r="L106" s="641">
        <f>'Draft Budget Detail'!C10</f>
        <v>0</v>
      </c>
      <c r="M106" s="641"/>
      <c r="N106" s="640">
        <f>'Draft Budget Detail'!E11</f>
        <v>0</v>
      </c>
      <c r="O106" s="641">
        <f>'Draft Budget Detail'!C11</f>
        <v>0</v>
      </c>
      <c r="P106" s="641"/>
      <c r="Q106" s="641">
        <f>'Draft Budget Detail'!F12</f>
        <v>0</v>
      </c>
      <c r="R106" s="642">
        <f>'Draft Budget Detail'!F31</f>
        <v>0</v>
      </c>
      <c r="S106" s="642">
        <f>'Draft Budget Detail'!F35</f>
        <v>0</v>
      </c>
      <c r="T106" s="642">
        <f>'Draft Budget Detail'!F41</f>
        <v>0</v>
      </c>
      <c r="U106" s="642"/>
      <c r="V106" s="642"/>
      <c r="W106" s="642"/>
      <c r="X106" s="642">
        <f>'Draft Budget Detail'!F55</f>
        <v>0</v>
      </c>
      <c r="Y106" s="642"/>
      <c r="Z106" s="642"/>
      <c r="AA106" s="640">
        <f>'Draft Budget Detail'!E12</f>
        <v>0</v>
      </c>
      <c r="AB106" s="641">
        <f>'Draft Budget Detail'!F56</f>
        <v>0</v>
      </c>
    </row>
    <row r="107" spans="1:28" x14ac:dyDescent="0.2">
      <c r="I107" s="214"/>
      <c r="L107" s="214"/>
      <c r="AB107" s="214"/>
    </row>
    <row r="108" spans="1:28" x14ac:dyDescent="0.2">
      <c r="I108" s="214"/>
      <c r="L108" s="214"/>
      <c r="AB108" s="214"/>
    </row>
    <row r="109" spans="1:28" x14ac:dyDescent="0.2">
      <c r="I109" s="214"/>
      <c r="L109" s="214"/>
      <c r="AB109" s="214"/>
    </row>
    <row r="110" spans="1:28" x14ac:dyDescent="0.2">
      <c r="I110" s="214"/>
      <c r="L110" s="214"/>
      <c r="AB110" s="214"/>
    </row>
    <row r="111" spans="1:28" x14ac:dyDescent="0.2">
      <c r="I111" s="214"/>
      <c r="L111" s="214"/>
      <c r="AB111" s="214"/>
    </row>
    <row r="112" spans="1:28" x14ac:dyDescent="0.2">
      <c r="I112" s="214"/>
      <c r="L112" s="214"/>
      <c r="AB112" s="214"/>
    </row>
    <row r="113" spans="9:28" x14ac:dyDescent="0.2">
      <c r="I113" s="214"/>
      <c r="L113" s="214"/>
      <c r="AB113" s="214"/>
    </row>
    <row r="114" spans="9:28" x14ac:dyDescent="0.2">
      <c r="I114" s="214"/>
      <c r="L114" s="214"/>
      <c r="AB114" s="214"/>
    </row>
    <row r="115" spans="9:28" x14ac:dyDescent="0.2">
      <c r="I115" s="214"/>
      <c r="L115" s="214"/>
      <c r="AB115" s="214"/>
    </row>
    <row r="116" spans="9:28" x14ac:dyDescent="0.2">
      <c r="I116" s="214"/>
      <c r="L116" s="214"/>
      <c r="AB116" s="214"/>
    </row>
    <row r="117" spans="9:28" x14ac:dyDescent="0.2">
      <c r="I117" s="214"/>
      <c r="L117" s="214"/>
      <c r="AB117" s="214"/>
    </row>
    <row r="118" spans="9:28" x14ac:dyDescent="0.2">
      <c r="I118" s="214"/>
      <c r="L118" s="214"/>
      <c r="AB118" s="214"/>
    </row>
    <row r="119" spans="9:28" x14ac:dyDescent="0.2">
      <c r="I119" s="214"/>
      <c r="L119" s="214"/>
      <c r="AB119" s="214"/>
    </row>
    <row r="120" spans="9:28" x14ac:dyDescent="0.2">
      <c r="I120" s="214"/>
      <c r="L120" s="214"/>
      <c r="AB120" s="214"/>
    </row>
    <row r="121" spans="9:28" x14ac:dyDescent="0.2">
      <c r="I121" s="214"/>
      <c r="L121" s="214"/>
      <c r="AB121" s="214"/>
    </row>
    <row r="122" spans="9:28" x14ac:dyDescent="0.2">
      <c r="I122" s="214"/>
      <c r="L122" s="214"/>
      <c r="AB122" s="214"/>
    </row>
    <row r="123" spans="9:28" x14ac:dyDescent="0.2">
      <c r="I123" s="214"/>
      <c r="L123" s="214"/>
      <c r="AB123" s="214"/>
    </row>
    <row r="124" spans="9:28" x14ac:dyDescent="0.2">
      <c r="I124" s="214"/>
      <c r="L124" s="214"/>
      <c r="AB124" s="214"/>
    </row>
    <row r="125" spans="9:28" x14ac:dyDescent="0.2">
      <c r="I125" s="214"/>
      <c r="L125" s="214"/>
      <c r="AB125" s="214"/>
    </row>
    <row r="126" spans="9:28" x14ac:dyDescent="0.2">
      <c r="I126" s="214"/>
      <c r="L126" s="214"/>
      <c r="AB126" s="214"/>
    </row>
    <row r="127" spans="9:28" x14ac:dyDescent="0.2">
      <c r="I127" s="214"/>
      <c r="L127" s="214"/>
      <c r="AB127" s="214"/>
    </row>
    <row r="128" spans="9:28" x14ac:dyDescent="0.2">
      <c r="I128" s="214"/>
      <c r="L128" s="214"/>
      <c r="AB128" s="214"/>
    </row>
    <row r="129" spans="9:28" x14ac:dyDescent="0.2">
      <c r="I129" s="214"/>
      <c r="L129" s="214"/>
      <c r="AB129" s="214"/>
    </row>
    <row r="130" spans="9:28" x14ac:dyDescent="0.2">
      <c r="I130" s="214"/>
      <c r="L130" s="214"/>
      <c r="AB130" s="214"/>
    </row>
    <row r="131" spans="9:28" x14ac:dyDescent="0.2">
      <c r="I131" s="214"/>
      <c r="L131" s="214"/>
      <c r="AB131" s="214"/>
    </row>
    <row r="132" spans="9:28" x14ac:dyDescent="0.2">
      <c r="I132" s="214"/>
      <c r="L132" s="214"/>
      <c r="AB132" s="214"/>
    </row>
    <row r="133" spans="9:28" x14ac:dyDescent="0.2">
      <c r="I133" s="214"/>
      <c r="L133" s="214"/>
      <c r="AB133" s="214"/>
    </row>
    <row r="134" spans="9:28" x14ac:dyDescent="0.2">
      <c r="I134" s="214"/>
      <c r="L134" s="214"/>
      <c r="AB134" s="214"/>
    </row>
    <row r="135" spans="9:28" x14ac:dyDescent="0.2">
      <c r="I135" s="214"/>
      <c r="L135" s="214"/>
      <c r="AB135" s="214"/>
    </row>
    <row r="136" spans="9:28" x14ac:dyDescent="0.2">
      <c r="I136" s="214"/>
      <c r="L136" s="214"/>
      <c r="AB136" s="214"/>
    </row>
    <row r="137" spans="9:28" x14ac:dyDescent="0.2">
      <c r="I137" s="214"/>
      <c r="L137" s="214"/>
      <c r="AB137" s="214"/>
    </row>
    <row r="138" spans="9:28" x14ac:dyDescent="0.2">
      <c r="I138" s="214"/>
      <c r="L138" s="214"/>
      <c r="AB138" s="214"/>
    </row>
    <row r="139" spans="9:28" x14ac:dyDescent="0.2">
      <c r="I139" s="214"/>
      <c r="L139" s="214"/>
      <c r="AB139" s="214"/>
    </row>
    <row r="140" spans="9:28" x14ac:dyDescent="0.2">
      <c r="I140" s="214"/>
      <c r="L140" s="214"/>
      <c r="AB140" s="214"/>
    </row>
    <row r="141" spans="9:28" x14ac:dyDescent="0.2">
      <c r="I141" s="214"/>
      <c r="L141" s="214"/>
      <c r="AB141" s="214"/>
    </row>
    <row r="142" spans="9:28" x14ac:dyDescent="0.2">
      <c r="I142" s="214"/>
      <c r="L142" s="214"/>
      <c r="AB142" s="214"/>
    </row>
    <row r="143" spans="9:28" x14ac:dyDescent="0.2">
      <c r="I143" s="214"/>
      <c r="L143" s="214"/>
      <c r="AB143" s="214"/>
    </row>
    <row r="144" spans="9:28" x14ac:dyDescent="0.2">
      <c r="I144" s="214"/>
      <c r="L144" s="214"/>
      <c r="AB144" s="214"/>
    </row>
    <row r="145" spans="9:28" x14ac:dyDescent="0.2">
      <c r="I145" s="214"/>
      <c r="L145" s="214"/>
      <c r="AB145" s="214"/>
    </row>
    <row r="146" spans="9:28" x14ac:dyDescent="0.2">
      <c r="I146" s="214"/>
      <c r="L146" s="214"/>
      <c r="AB146" s="214"/>
    </row>
    <row r="147" spans="9:28" x14ac:dyDescent="0.2">
      <c r="I147" s="214"/>
      <c r="L147" s="214"/>
      <c r="AB147" s="214"/>
    </row>
    <row r="148" spans="9:28" x14ac:dyDescent="0.2">
      <c r="I148" s="214"/>
      <c r="L148" s="214"/>
      <c r="AB148" s="214"/>
    </row>
    <row r="149" spans="9:28" x14ac:dyDescent="0.2">
      <c r="I149" s="214"/>
      <c r="L149" s="214"/>
      <c r="AB149" s="214"/>
    </row>
    <row r="150" spans="9:28" x14ac:dyDescent="0.2">
      <c r="I150" s="214"/>
      <c r="L150" s="214"/>
      <c r="AB150" s="214"/>
    </row>
    <row r="151" spans="9:28" x14ac:dyDescent="0.2">
      <c r="I151" s="214"/>
      <c r="L151" s="214"/>
      <c r="AB151" s="214"/>
    </row>
    <row r="152" spans="9:28" x14ac:dyDescent="0.2">
      <c r="I152" s="214"/>
      <c r="L152" s="214"/>
      <c r="AB152" s="214"/>
    </row>
    <row r="153" spans="9:28" x14ac:dyDescent="0.2">
      <c r="I153" s="214"/>
      <c r="L153" s="214"/>
      <c r="AB153" s="214"/>
    </row>
    <row r="154" spans="9:28" x14ac:dyDescent="0.2">
      <c r="I154" s="214"/>
      <c r="L154" s="214"/>
      <c r="AB154" s="214"/>
    </row>
    <row r="155" spans="9:28" x14ac:dyDescent="0.2">
      <c r="I155" s="214"/>
      <c r="L155" s="214"/>
      <c r="AB155" s="214"/>
    </row>
    <row r="156" spans="9:28" x14ac:dyDescent="0.2">
      <c r="I156" s="214"/>
      <c r="L156" s="214"/>
      <c r="AB156" s="214"/>
    </row>
    <row r="157" spans="9:28" x14ac:dyDescent="0.2">
      <c r="I157" s="214"/>
      <c r="L157" s="214"/>
      <c r="AB157" s="214"/>
    </row>
    <row r="158" spans="9:28" x14ac:dyDescent="0.2">
      <c r="I158" s="214"/>
      <c r="L158" s="214"/>
      <c r="AB158" s="214"/>
    </row>
    <row r="159" spans="9:28" x14ac:dyDescent="0.2">
      <c r="I159" s="214"/>
      <c r="L159" s="214"/>
      <c r="AB159" s="214"/>
    </row>
    <row r="160" spans="9:28" x14ac:dyDescent="0.2">
      <c r="I160" s="214"/>
      <c r="L160" s="214"/>
      <c r="AB160" s="214"/>
    </row>
    <row r="161" spans="9:28" x14ac:dyDescent="0.2">
      <c r="I161" s="214"/>
      <c r="L161" s="214"/>
      <c r="AB161" s="214"/>
    </row>
    <row r="162" spans="9:28" x14ac:dyDescent="0.2">
      <c r="I162" s="214"/>
      <c r="L162" s="214"/>
      <c r="AB162" s="214"/>
    </row>
    <row r="163" spans="9:28" x14ac:dyDescent="0.2">
      <c r="I163" s="214"/>
      <c r="L163" s="214"/>
      <c r="AB163" s="214"/>
    </row>
    <row r="164" spans="9:28" x14ac:dyDescent="0.2">
      <c r="I164" s="214"/>
      <c r="L164" s="214"/>
      <c r="AB164" s="214"/>
    </row>
    <row r="165" spans="9:28" x14ac:dyDescent="0.2">
      <c r="I165" s="214"/>
      <c r="L165" s="214"/>
      <c r="AB165" s="214"/>
    </row>
    <row r="166" spans="9:28" x14ac:dyDescent="0.2">
      <c r="I166" s="214"/>
      <c r="L166" s="214"/>
      <c r="AB166" s="214"/>
    </row>
    <row r="167" spans="9:28" x14ac:dyDescent="0.2">
      <c r="I167" s="214"/>
      <c r="L167" s="214"/>
      <c r="AB167" s="214"/>
    </row>
    <row r="168" spans="9:28" x14ac:dyDescent="0.2">
      <c r="I168" s="214"/>
      <c r="L168" s="214"/>
      <c r="AB168" s="214"/>
    </row>
    <row r="169" spans="9:28" x14ac:dyDescent="0.2">
      <c r="I169" s="214"/>
      <c r="L169" s="214"/>
      <c r="AB169" s="214"/>
    </row>
    <row r="170" spans="9:28" x14ac:dyDescent="0.2">
      <c r="I170" s="214"/>
      <c r="L170" s="214"/>
      <c r="AB170" s="214"/>
    </row>
    <row r="171" spans="9:28" x14ac:dyDescent="0.2">
      <c r="I171" s="214"/>
      <c r="L171" s="214"/>
      <c r="AB171" s="214"/>
    </row>
    <row r="172" spans="9:28" x14ac:dyDescent="0.2">
      <c r="I172" s="214"/>
      <c r="L172" s="214"/>
      <c r="AB172" s="214"/>
    </row>
    <row r="173" spans="9:28" x14ac:dyDescent="0.2">
      <c r="I173" s="214"/>
      <c r="L173" s="214"/>
      <c r="AB173" s="214"/>
    </row>
    <row r="174" spans="9:28" x14ac:dyDescent="0.2">
      <c r="I174" s="214"/>
      <c r="L174" s="214"/>
      <c r="AB174" s="214"/>
    </row>
    <row r="175" spans="9:28" x14ac:dyDescent="0.2">
      <c r="I175" s="214"/>
      <c r="L175" s="214"/>
      <c r="AB175" s="214"/>
    </row>
    <row r="176" spans="9:28" x14ac:dyDescent="0.2">
      <c r="I176" s="214"/>
      <c r="L176" s="214"/>
      <c r="AB176" s="214"/>
    </row>
    <row r="177" spans="9:28" x14ac:dyDescent="0.2">
      <c r="I177" s="214"/>
      <c r="L177" s="214"/>
      <c r="AB177" s="214"/>
    </row>
    <row r="178" spans="9:28" x14ac:dyDescent="0.2">
      <c r="I178" s="214"/>
      <c r="L178" s="214"/>
      <c r="AB178" s="214"/>
    </row>
    <row r="179" spans="9:28" x14ac:dyDescent="0.2">
      <c r="I179" s="214"/>
      <c r="L179" s="214"/>
      <c r="AB179" s="214"/>
    </row>
    <row r="180" spans="9:28" x14ac:dyDescent="0.2">
      <c r="I180" s="214"/>
      <c r="L180" s="214"/>
      <c r="AB180" s="214"/>
    </row>
    <row r="181" spans="9:28" x14ac:dyDescent="0.2">
      <c r="I181" s="214"/>
      <c r="L181" s="214"/>
      <c r="AB181" s="214"/>
    </row>
    <row r="182" spans="9:28" x14ac:dyDescent="0.2">
      <c r="I182" s="214"/>
      <c r="L182" s="214"/>
      <c r="AB182" s="214"/>
    </row>
    <row r="183" spans="9:28" x14ac:dyDescent="0.2">
      <c r="I183" s="214"/>
      <c r="L183" s="214"/>
      <c r="AB183" s="214"/>
    </row>
    <row r="184" spans="9:28" x14ac:dyDescent="0.2">
      <c r="I184" s="214"/>
      <c r="L184" s="214"/>
      <c r="AB184" s="214"/>
    </row>
    <row r="185" spans="9:28" x14ac:dyDescent="0.2">
      <c r="I185" s="214"/>
      <c r="L185" s="214"/>
      <c r="AB185" s="214"/>
    </row>
    <row r="186" spans="9:28" x14ac:dyDescent="0.2">
      <c r="I186" s="214"/>
      <c r="L186" s="214"/>
      <c r="AB186" s="214"/>
    </row>
    <row r="187" spans="9:28" x14ac:dyDescent="0.2">
      <c r="I187" s="214"/>
      <c r="L187" s="214"/>
      <c r="AB187" s="214"/>
    </row>
    <row r="188" spans="9:28" x14ac:dyDescent="0.2">
      <c r="I188" s="214"/>
      <c r="L188" s="214"/>
      <c r="AB188" s="214"/>
    </row>
    <row r="189" spans="9:28" x14ac:dyDescent="0.2">
      <c r="I189" s="214"/>
      <c r="L189" s="214"/>
      <c r="AB189" s="214"/>
    </row>
    <row r="190" spans="9:28" x14ac:dyDescent="0.2">
      <c r="I190" s="214"/>
      <c r="L190" s="214"/>
      <c r="AB190" s="214"/>
    </row>
    <row r="191" spans="9:28" x14ac:dyDescent="0.2">
      <c r="I191" s="214"/>
      <c r="L191" s="214"/>
      <c r="AB191" s="214"/>
    </row>
    <row r="192" spans="9:28" x14ac:dyDescent="0.2">
      <c r="I192" s="214"/>
      <c r="L192" s="214"/>
      <c r="AB192" s="214"/>
    </row>
    <row r="193" spans="9:28" x14ac:dyDescent="0.2">
      <c r="I193" s="214"/>
      <c r="L193" s="214"/>
      <c r="AB193" s="214"/>
    </row>
    <row r="194" spans="9:28" x14ac:dyDescent="0.2">
      <c r="I194" s="214"/>
      <c r="L194" s="214"/>
      <c r="AB194" s="214"/>
    </row>
    <row r="195" spans="9:28" x14ac:dyDescent="0.2">
      <c r="I195" s="214"/>
      <c r="L195" s="214"/>
      <c r="AB195" s="214"/>
    </row>
    <row r="196" spans="9:28" x14ac:dyDescent="0.2">
      <c r="I196" s="214"/>
      <c r="L196" s="214"/>
      <c r="AB196" s="214"/>
    </row>
    <row r="197" spans="9:28" x14ac:dyDescent="0.2">
      <c r="I197" s="214"/>
      <c r="L197" s="214"/>
      <c r="AB197" s="214"/>
    </row>
    <row r="198" spans="9:28" x14ac:dyDescent="0.2">
      <c r="I198" s="214"/>
      <c r="L198" s="214"/>
      <c r="AB198" s="214"/>
    </row>
    <row r="199" spans="9:28" x14ac:dyDescent="0.2">
      <c r="I199" s="214"/>
      <c r="L199" s="214"/>
      <c r="AB199" s="214"/>
    </row>
    <row r="200" spans="9:28" x14ac:dyDescent="0.2">
      <c r="I200" s="214"/>
      <c r="L200" s="214"/>
      <c r="AB200" s="214"/>
    </row>
    <row r="201" spans="9:28" x14ac:dyDescent="0.2">
      <c r="I201" s="214"/>
      <c r="L201" s="214"/>
      <c r="AB201" s="214"/>
    </row>
    <row r="202" spans="9:28" x14ac:dyDescent="0.2">
      <c r="I202" s="214"/>
      <c r="L202" s="214"/>
      <c r="AB202" s="214"/>
    </row>
    <row r="203" spans="9:28" x14ac:dyDescent="0.2">
      <c r="I203" s="214"/>
      <c r="L203" s="214"/>
      <c r="AB203" s="214"/>
    </row>
    <row r="204" spans="9:28" x14ac:dyDescent="0.2">
      <c r="I204" s="214"/>
      <c r="L204" s="214"/>
      <c r="AB204" s="214"/>
    </row>
    <row r="205" spans="9:28" x14ac:dyDescent="0.2">
      <c r="I205" s="214"/>
      <c r="L205" s="214"/>
      <c r="AB205" s="214"/>
    </row>
    <row r="206" spans="9:28" x14ac:dyDescent="0.2">
      <c r="I206" s="214"/>
      <c r="L206" s="214"/>
      <c r="AB206" s="214"/>
    </row>
    <row r="207" spans="9:28" x14ac:dyDescent="0.2">
      <c r="I207" s="214"/>
      <c r="L207" s="214"/>
      <c r="AB207" s="214"/>
    </row>
    <row r="208" spans="9:28" x14ac:dyDescent="0.2">
      <c r="I208" s="214"/>
      <c r="L208" s="214"/>
      <c r="AB208" s="214"/>
    </row>
    <row r="209" spans="9:28" x14ac:dyDescent="0.2">
      <c r="I209" s="214"/>
      <c r="L209" s="214"/>
      <c r="AB209" s="214"/>
    </row>
    <row r="210" spans="9:28" x14ac:dyDescent="0.2">
      <c r="I210" s="214"/>
      <c r="L210" s="214"/>
      <c r="AB210" s="214"/>
    </row>
    <row r="211" spans="9:28" x14ac:dyDescent="0.2">
      <c r="I211" s="214"/>
      <c r="L211" s="214"/>
      <c r="AB211" s="214"/>
    </row>
    <row r="212" spans="9:28" x14ac:dyDescent="0.2">
      <c r="I212" s="214"/>
      <c r="L212" s="214"/>
      <c r="AB212" s="214"/>
    </row>
    <row r="213" spans="9:28" x14ac:dyDescent="0.2">
      <c r="I213" s="214"/>
      <c r="L213" s="214"/>
      <c r="AB213" s="214"/>
    </row>
    <row r="214" spans="9:28" x14ac:dyDescent="0.2">
      <c r="I214" s="214"/>
      <c r="L214" s="214"/>
      <c r="AB214" s="214"/>
    </row>
    <row r="215" spans="9:28" x14ac:dyDescent="0.2">
      <c r="I215" s="214"/>
      <c r="L215" s="214"/>
      <c r="AB215" s="214"/>
    </row>
    <row r="216" spans="9:28" x14ac:dyDescent="0.2">
      <c r="I216" s="214"/>
      <c r="L216" s="214"/>
      <c r="AB216" s="214"/>
    </row>
    <row r="217" spans="9:28" x14ac:dyDescent="0.2">
      <c r="I217" s="214"/>
      <c r="L217" s="214"/>
      <c r="AB217" s="214"/>
    </row>
    <row r="218" spans="9:28" x14ac:dyDescent="0.2">
      <c r="I218" s="214"/>
      <c r="L218" s="214"/>
      <c r="AB218" s="214"/>
    </row>
    <row r="219" spans="9:28" x14ac:dyDescent="0.2">
      <c r="I219" s="214"/>
      <c r="L219" s="214"/>
      <c r="AB219" s="214"/>
    </row>
    <row r="220" spans="9:28" x14ac:dyDescent="0.2">
      <c r="I220" s="214"/>
      <c r="L220" s="214"/>
      <c r="AB220" s="214"/>
    </row>
    <row r="221" spans="9:28" x14ac:dyDescent="0.2">
      <c r="I221" s="214"/>
      <c r="L221" s="214"/>
      <c r="AB221" s="214"/>
    </row>
    <row r="222" spans="9:28" x14ac:dyDescent="0.2">
      <c r="I222" s="214"/>
      <c r="L222" s="214"/>
      <c r="AB222" s="214"/>
    </row>
    <row r="223" spans="9:28" x14ac:dyDescent="0.2">
      <c r="I223" s="214"/>
      <c r="L223" s="214"/>
      <c r="AB223" s="214"/>
    </row>
    <row r="224" spans="9:28" x14ac:dyDescent="0.2">
      <c r="I224" s="214"/>
      <c r="L224" s="214"/>
      <c r="AB224" s="214"/>
    </row>
    <row r="225" spans="9:28" x14ac:dyDescent="0.2">
      <c r="I225" s="214"/>
      <c r="L225" s="214"/>
      <c r="AB225" s="214"/>
    </row>
    <row r="226" spans="9:28" x14ac:dyDescent="0.2">
      <c r="I226" s="214"/>
      <c r="L226" s="214"/>
      <c r="AB226" s="214"/>
    </row>
    <row r="227" spans="9:28" x14ac:dyDescent="0.2">
      <c r="I227" s="214"/>
      <c r="L227" s="214"/>
      <c r="AB227" s="214"/>
    </row>
    <row r="228" spans="9:28" x14ac:dyDescent="0.2">
      <c r="I228" s="214"/>
      <c r="L228" s="214"/>
      <c r="AB228" s="214"/>
    </row>
    <row r="229" spans="9:28" x14ac:dyDescent="0.2">
      <c r="I229" s="214"/>
      <c r="L229" s="214"/>
      <c r="AB229" s="214"/>
    </row>
    <row r="230" spans="9:28" x14ac:dyDescent="0.2">
      <c r="I230" s="214"/>
      <c r="L230" s="214"/>
      <c r="AB230" s="214"/>
    </row>
    <row r="231" spans="9:28" x14ac:dyDescent="0.2">
      <c r="I231" s="214"/>
      <c r="L231" s="214"/>
      <c r="AB231" s="214"/>
    </row>
    <row r="232" spans="9:28" x14ac:dyDescent="0.2">
      <c r="I232" s="214"/>
      <c r="L232" s="214"/>
      <c r="AB232" s="214"/>
    </row>
    <row r="233" spans="9:28" x14ac:dyDescent="0.2">
      <c r="I233" s="214"/>
      <c r="L233" s="214"/>
      <c r="AB233" s="214"/>
    </row>
    <row r="234" spans="9:28" x14ac:dyDescent="0.2">
      <c r="I234" s="214"/>
      <c r="L234" s="214"/>
      <c r="AB234" s="214"/>
    </row>
    <row r="235" spans="9:28" x14ac:dyDescent="0.2">
      <c r="I235" s="214"/>
      <c r="L235" s="214"/>
      <c r="AB235" s="214"/>
    </row>
    <row r="236" spans="9:28" x14ac:dyDescent="0.2">
      <c r="I236" s="214"/>
      <c r="L236" s="214"/>
      <c r="AB236" s="214"/>
    </row>
    <row r="237" spans="9:28" x14ac:dyDescent="0.2">
      <c r="I237" s="214"/>
      <c r="L237" s="214"/>
      <c r="AB237" s="214"/>
    </row>
    <row r="238" spans="9:28" x14ac:dyDescent="0.2">
      <c r="I238" s="214"/>
      <c r="L238" s="214"/>
      <c r="AB238" s="214"/>
    </row>
    <row r="239" spans="9:28" x14ac:dyDescent="0.2">
      <c r="I239" s="214"/>
      <c r="L239" s="214"/>
      <c r="AB239" s="214"/>
    </row>
    <row r="240" spans="9:28" x14ac:dyDescent="0.2">
      <c r="I240" s="214"/>
      <c r="L240" s="214"/>
      <c r="AB240" s="214"/>
    </row>
    <row r="241" spans="9:28" x14ac:dyDescent="0.2">
      <c r="I241" s="214"/>
      <c r="L241" s="214"/>
      <c r="AB241" s="214"/>
    </row>
    <row r="242" spans="9:28" x14ac:dyDescent="0.2">
      <c r="I242" s="214"/>
      <c r="L242" s="214"/>
      <c r="AB242" s="214"/>
    </row>
    <row r="243" spans="9:28" x14ac:dyDescent="0.2">
      <c r="I243" s="214"/>
      <c r="L243" s="214"/>
      <c r="AB243" s="214"/>
    </row>
    <row r="244" spans="9:28" x14ac:dyDescent="0.2">
      <c r="I244" s="214"/>
      <c r="L244" s="214"/>
      <c r="AB244" s="214"/>
    </row>
    <row r="245" spans="9:28" x14ac:dyDescent="0.2">
      <c r="I245" s="214"/>
      <c r="L245" s="214"/>
      <c r="AB245" s="214"/>
    </row>
    <row r="246" spans="9:28" x14ac:dyDescent="0.2">
      <c r="I246" s="214"/>
      <c r="L246" s="214"/>
      <c r="AB246" s="214"/>
    </row>
    <row r="247" spans="9:28" x14ac:dyDescent="0.2">
      <c r="I247" s="214"/>
      <c r="L247" s="214"/>
      <c r="AB247" s="214"/>
    </row>
    <row r="248" spans="9:28" x14ac:dyDescent="0.2">
      <c r="I248" s="214"/>
      <c r="L248" s="214"/>
      <c r="AB248" s="214"/>
    </row>
    <row r="249" spans="9:28" x14ac:dyDescent="0.2">
      <c r="I249" s="214"/>
      <c r="L249" s="214"/>
      <c r="AB249" s="214"/>
    </row>
    <row r="250" spans="9:28" x14ac:dyDescent="0.2">
      <c r="I250" s="214"/>
      <c r="L250" s="214"/>
      <c r="AB250" s="214"/>
    </row>
    <row r="251" spans="9:28" x14ac:dyDescent="0.2">
      <c r="I251" s="214"/>
      <c r="L251" s="214"/>
      <c r="AB251" s="214"/>
    </row>
    <row r="252" spans="9:28" x14ac:dyDescent="0.2">
      <c r="I252" s="214"/>
      <c r="L252" s="214"/>
      <c r="AB252" s="214"/>
    </row>
    <row r="253" spans="9:28" x14ac:dyDescent="0.2">
      <c r="I253" s="214"/>
      <c r="L253" s="214"/>
      <c r="AB253" s="214"/>
    </row>
    <row r="254" spans="9:28" x14ac:dyDescent="0.2">
      <c r="I254" s="214"/>
      <c r="L254" s="214"/>
      <c r="AB254" s="214"/>
    </row>
    <row r="255" spans="9:28" x14ac:dyDescent="0.2">
      <c r="I255" s="214"/>
      <c r="L255" s="214"/>
      <c r="AB255" s="214"/>
    </row>
    <row r="256" spans="9:28" x14ac:dyDescent="0.2">
      <c r="I256" s="214"/>
      <c r="L256" s="214"/>
      <c r="AB256" s="214"/>
    </row>
    <row r="257" spans="9:28" x14ac:dyDescent="0.2">
      <c r="I257" s="214"/>
      <c r="L257" s="214"/>
      <c r="AB257" s="214"/>
    </row>
    <row r="258" spans="9:28" x14ac:dyDescent="0.2">
      <c r="I258" s="214"/>
      <c r="L258" s="214"/>
      <c r="AB258" s="214"/>
    </row>
    <row r="259" spans="9:28" x14ac:dyDescent="0.2">
      <c r="I259" s="214"/>
      <c r="L259" s="214"/>
      <c r="AB259" s="214"/>
    </row>
    <row r="260" spans="9:28" x14ac:dyDescent="0.2">
      <c r="I260" s="214"/>
      <c r="L260" s="214"/>
      <c r="AB260" s="214"/>
    </row>
    <row r="261" spans="9:28" x14ac:dyDescent="0.2">
      <c r="I261" s="214"/>
      <c r="L261" s="214"/>
      <c r="AB261" s="214"/>
    </row>
    <row r="262" spans="9:28" x14ac:dyDescent="0.2">
      <c r="I262" s="214"/>
      <c r="L262" s="214"/>
      <c r="AB262" s="214"/>
    </row>
    <row r="263" spans="9:28" x14ac:dyDescent="0.2">
      <c r="I263" s="214"/>
      <c r="L263" s="214"/>
      <c r="AB263" s="214"/>
    </row>
    <row r="264" spans="9:28" x14ac:dyDescent="0.2">
      <c r="I264" s="214"/>
      <c r="L264" s="214"/>
      <c r="AB264" s="214"/>
    </row>
    <row r="265" spans="9:28" x14ac:dyDescent="0.2">
      <c r="I265" s="214"/>
      <c r="L265" s="214"/>
      <c r="AB265" s="214"/>
    </row>
    <row r="266" spans="9:28" x14ac:dyDescent="0.2">
      <c r="I266" s="214"/>
      <c r="L266" s="214"/>
      <c r="AB266" s="214"/>
    </row>
    <row r="267" spans="9:28" x14ac:dyDescent="0.2">
      <c r="I267" s="214"/>
      <c r="L267" s="214"/>
      <c r="AB267" s="214"/>
    </row>
    <row r="268" spans="9:28" x14ac:dyDescent="0.2">
      <c r="I268" s="214"/>
      <c r="L268" s="214"/>
      <c r="AB268" s="214"/>
    </row>
    <row r="269" spans="9:28" x14ac:dyDescent="0.2">
      <c r="I269" s="214"/>
      <c r="L269" s="214"/>
      <c r="AB269" s="214"/>
    </row>
    <row r="270" spans="9:28" x14ac:dyDescent="0.2">
      <c r="I270" s="214"/>
      <c r="L270" s="214"/>
      <c r="AB270" s="214"/>
    </row>
    <row r="271" spans="9:28" x14ac:dyDescent="0.2">
      <c r="I271" s="214"/>
      <c r="L271" s="214"/>
      <c r="AB271" s="214"/>
    </row>
    <row r="272" spans="9:28" x14ac:dyDescent="0.2">
      <c r="I272" s="214"/>
      <c r="L272" s="214"/>
      <c r="AB272" s="214"/>
    </row>
    <row r="273" spans="9:28" x14ac:dyDescent="0.2">
      <c r="I273" s="214"/>
      <c r="L273" s="214"/>
      <c r="AB273" s="214"/>
    </row>
    <row r="274" spans="9:28" x14ac:dyDescent="0.2">
      <c r="I274" s="214"/>
      <c r="L274" s="214"/>
      <c r="AB274" s="214"/>
    </row>
    <row r="275" spans="9:28" x14ac:dyDescent="0.2">
      <c r="I275" s="214"/>
      <c r="L275" s="214"/>
      <c r="AB275" s="214"/>
    </row>
    <row r="276" spans="9:28" x14ac:dyDescent="0.2">
      <c r="I276" s="214"/>
      <c r="L276" s="214"/>
      <c r="AB276" s="214"/>
    </row>
    <row r="277" spans="9:28" x14ac:dyDescent="0.2">
      <c r="I277" s="214"/>
      <c r="L277" s="214"/>
      <c r="AB277" s="214"/>
    </row>
    <row r="278" spans="9:28" x14ac:dyDescent="0.2">
      <c r="I278" s="214"/>
      <c r="L278" s="214"/>
      <c r="AB278" s="214"/>
    </row>
    <row r="279" spans="9:28" x14ac:dyDescent="0.2">
      <c r="I279" s="214"/>
      <c r="L279" s="214"/>
      <c r="AB279" s="214"/>
    </row>
    <row r="280" spans="9:28" x14ac:dyDescent="0.2">
      <c r="I280" s="214"/>
      <c r="L280" s="214"/>
      <c r="AB280" s="214"/>
    </row>
    <row r="281" spans="9:28" x14ac:dyDescent="0.2">
      <c r="I281" s="214"/>
      <c r="L281" s="214"/>
      <c r="AB281" s="214"/>
    </row>
    <row r="282" spans="9:28" x14ac:dyDescent="0.2">
      <c r="I282" s="214"/>
      <c r="L282" s="214"/>
      <c r="AB282" s="214"/>
    </row>
    <row r="283" spans="9:28" x14ac:dyDescent="0.2">
      <c r="I283" s="214"/>
      <c r="L283" s="214"/>
      <c r="AB283" s="214"/>
    </row>
    <row r="284" spans="9:28" x14ac:dyDescent="0.2">
      <c r="I284" s="214"/>
      <c r="L284" s="214"/>
      <c r="AB284" s="214"/>
    </row>
    <row r="285" spans="9:28" x14ac:dyDescent="0.2">
      <c r="I285" s="214"/>
      <c r="L285" s="214"/>
      <c r="AB285" s="214"/>
    </row>
    <row r="286" spans="9:28" x14ac:dyDescent="0.2">
      <c r="I286" s="214"/>
      <c r="L286" s="214"/>
      <c r="AB286" s="214"/>
    </row>
    <row r="287" spans="9:28" x14ac:dyDescent="0.2">
      <c r="I287" s="214"/>
      <c r="L287" s="214"/>
      <c r="AB287" s="214"/>
    </row>
    <row r="288" spans="9:28" x14ac:dyDescent="0.2">
      <c r="I288" s="214"/>
      <c r="L288" s="214"/>
      <c r="AB288" s="214"/>
    </row>
    <row r="289" spans="9:28" x14ac:dyDescent="0.2">
      <c r="I289" s="214"/>
      <c r="L289" s="214"/>
      <c r="AB289" s="214"/>
    </row>
    <row r="290" spans="9:28" x14ac:dyDescent="0.2">
      <c r="I290" s="214"/>
      <c r="L290" s="214"/>
      <c r="AB290" s="214"/>
    </row>
    <row r="291" spans="9:28" x14ac:dyDescent="0.2">
      <c r="I291" s="214"/>
      <c r="L291" s="214"/>
      <c r="AB291" s="214"/>
    </row>
    <row r="292" spans="9:28" x14ac:dyDescent="0.2">
      <c r="I292" s="214"/>
      <c r="L292" s="214"/>
      <c r="AB292" s="214"/>
    </row>
    <row r="293" spans="9:28" x14ac:dyDescent="0.2">
      <c r="I293" s="214"/>
      <c r="L293" s="214"/>
      <c r="AB293" s="214"/>
    </row>
    <row r="294" spans="9:28" x14ac:dyDescent="0.2">
      <c r="I294" s="214"/>
      <c r="L294" s="214"/>
      <c r="AB294" s="214"/>
    </row>
    <row r="295" spans="9:28" x14ac:dyDescent="0.2">
      <c r="I295" s="214"/>
      <c r="L295" s="214"/>
      <c r="AB295" s="214"/>
    </row>
    <row r="296" spans="9:28" x14ac:dyDescent="0.2">
      <c r="I296" s="214"/>
      <c r="L296" s="214"/>
      <c r="AB296" s="214"/>
    </row>
    <row r="297" spans="9:28" x14ac:dyDescent="0.2">
      <c r="I297" s="214"/>
      <c r="L297" s="214"/>
      <c r="AB297" s="214"/>
    </row>
    <row r="298" spans="9:28" x14ac:dyDescent="0.2">
      <c r="I298" s="214"/>
      <c r="L298" s="214"/>
      <c r="AB298" s="214"/>
    </row>
    <row r="299" spans="9:28" x14ac:dyDescent="0.2">
      <c r="I299" s="214"/>
      <c r="L299" s="214"/>
      <c r="AB299" s="214"/>
    </row>
    <row r="300" spans="9:28" x14ac:dyDescent="0.2">
      <c r="I300" s="214"/>
      <c r="L300" s="214"/>
      <c r="AB300" s="214"/>
    </row>
    <row r="301" spans="9:28" x14ac:dyDescent="0.2">
      <c r="I301" s="214"/>
      <c r="L301" s="214"/>
      <c r="AB301" s="214"/>
    </row>
    <row r="302" spans="9:28" x14ac:dyDescent="0.2">
      <c r="I302" s="214"/>
      <c r="L302" s="214"/>
      <c r="AB302" s="214"/>
    </row>
    <row r="303" spans="9:28" x14ac:dyDescent="0.2">
      <c r="I303" s="214"/>
      <c r="L303" s="214"/>
      <c r="AB303" s="214"/>
    </row>
    <row r="304" spans="9:28" x14ac:dyDescent="0.2">
      <c r="I304" s="214"/>
      <c r="L304" s="214"/>
      <c r="AB304" s="214"/>
    </row>
    <row r="305" spans="9:28" x14ac:dyDescent="0.2">
      <c r="I305" s="214"/>
      <c r="L305" s="214"/>
      <c r="AB305" s="214"/>
    </row>
    <row r="306" spans="9:28" x14ac:dyDescent="0.2">
      <c r="I306" s="214"/>
      <c r="L306" s="214"/>
      <c r="AB306" s="214"/>
    </row>
    <row r="307" spans="9:28" x14ac:dyDescent="0.2">
      <c r="I307" s="214"/>
      <c r="L307" s="214"/>
      <c r="AB307" s="214"/>
    </row>
    <row r="308" spans="9:28" x14ac:dyDescent="0.2">
      <c r="I308" s="214"/>
      <c r="L308" s="214"/>
      <c r="AB308" s="214"/>
    </row>
    <row r="309" spans="9:28" x14ac:dyDescent="0.2">
      <c r="I309" s="214"/>
      <c r="L309" s="214"/>
      <c r="AB309" s="214"/>
    </row>
    <row r="310" spans="9:28" x14ac:dyDescent="0.2">
      <c r="I310" s="214"/>
      <c r="L310" s="214"/>
      <c r="AB310" s="214"/>
    </row>
    <row r="311" spans="9:28" x14ac:dyDescent="0.2">
      <c r="I311" s="214"/>
      <c r="L311" s="214"/>
      <c r="AB311" s="214"/>
    </row>
    <row r="312" spans="9:28" x14ac:dyDescent="0.2">
      <c r="I312" s="214"/>
      <c r="L312" s="214"/>
      <c r="AB312" s="214"/>
    </row>
    <row r="313" spans="9:28" x14ac:dyDescent="0.2">
      <c r="I313" s="214"/>
      <c r="L313" s="214"/>
      <c r="AB313" s="214"/>
    </row>
    <row r="314" spans="9:28" x14ac:dyDescent="0.2">
      <c r="I314" s="214"/>
      <c r="L314" s="214"/>
      <c r="AB314" s="214"/>
    </row>
    <row r="315" spans="9:28" x14ac:dyDescent="0.2">
      <c r="I315" s="214"/>
      <c r="L315" s="214"/>
      <c r="AB315" s="214"/>
    </row>
    <row r="316" spans="9:28" x14ac:dyDescent="0.2">
      <c r="I316" s="214"/>
      <c r="L316" s="214"/>
      <c r="AB316" s="214"/>
    </row>
    <row r="317" spans="9:28" x14ac:dyDescent="0.2">
      <c r="I317" s="214"/>
      <c r="L317" s="214"/>
      <c r="AB317" s="214"/>
    </row>
    <row r="318" spans="9:28" x14ac:dyDescent="0.2">
      <c r="I318" s="214"/>
      <c r="L318" s="214"/>
      <c r="AB318" s="214"/>
    </row>
    <row r="319" spans="9:28" x14ac:dyDescent="0.2">
      <c r="I319" s="214"/>
      <c r="L319" s="214"/>
      <c r="AB319" s="214"/>
    </row>
    <row r="320" spans="9:28" x14ac:dyDescent="0.2">
      <c r="I320" s="214"/>
      <c r="L320" s="214"/>
      <c r="AB320" s="214"/>
    </row>
    <row r="321" spans="9:28" x14ac:dyDescent="0.2">
      <c r="I321" s="214"/>
      <c r="L321" s="214"/>
      <c r="AB321" s="214"/>
    </row>
    <row r="322" spans="9:28" x14ac:dyDescent="0.2">
      <c r="I322" s="214"/>
      <c r="L322" s="214"/>
      <c r="AB322" s="214"/>
    </row>
    <row r="323" spans="9:28" x14ac:dyDescent="0.2">
      <c r="I323" s="214"/>
      <c r="L323" s="214"/>
      <c r="AB323" s="214"/>
    </row>
    <row r="324" spans="9:28" x14ac:dyDescent="0.2">
      <c r="I324" s="214"/>
      <c r="L324" s="214"/>
      <c r="AB324" s="214"/>
    </row>
    <row r="325" spans="9:28" x14ac:dyDescent="0.2">
      <c r="I325" s="214"/>
      <c r="L325" s="214"/>
      <c r="AB325" s="214"/>
    </row>
    <row r="326" spans="9:28" x14ac:dyDescent="0.2">
      <c r="I326" s="214"/>
      <c r="L326" s="214"/>
      <c r="AB326" s="214"/>
    </row>
    <row r="327" spans="9:28" x14ac:dyDescent="0.2">
      <c r="I327" s="214"/>
      <c r="L327" s="214"/>
      <c r="AB327" s="214"/>
    </row>
    <row r="328" spans="9:28" x14ac:dyDescent="0.2">
      <c r="I328" s="214"/>
      <c r="L328" s="214"/>
      <c r="AB328" s="214"/>
    </row>
    <row r="329" spans="9:28" x14ac:dyDescent="0.2">
      <c r="I329" s="214"/>
      <c r="L329" s="214"/>
      <c r="AB329" s="214"/>
    </row>
    <row r="330" spans="9:28" x14ac:dyDescent="0.2">
      <c r="I330" s="214"/>
      <c r="L330" s="214"/>
      <c r="AB330" s="214"/>
    </row>
    <row r="331" spans="9:28" x14ac:dyDescent="0.2">
      <c r="I331" s="214"/>
      <c r="L331" s="214"/>
      <c r="AB331" s="214"/>
    </row>
    <row r="332" spans="9:28" x14ac:dyDescent="0.2">
      <c r="I332" s="214"/>
      <c r="L332" s="214"/>
      <c r="AB332" s="214"/>
    </row>
    <row r="333" spans="9:28" x14ac:dyDescent="0.2">
      <c r="I333" s="214"/>
      <c r="L333" s="214"/>
      <c r="AB333" s="214"/>
    </row>
    <row r="334" spans="9:28" x14ac:dyDescent="0.2">
      <c r="I334" s="214"/>
      <c r="L334" s="214"/>
      <c r="AB334" s="214"/>
    </row>
    <row r="335" spans="9:28" x14ac:dyDescent="0.2">
      <c r="I335" s="214"/>
      <c r="L335" s="214"/>
      <c r="AB335" s="214"/>
    </row>
    <row r="336" spans="9:28" x14ac:dyDescent="0.2">
      <c r="I336" s="214"/>
      <c r="L336" s="214"/>
      <c r="AB336" s="214"/>
    </row>
    <row r="337" spans="9:28" x14ac:dyDescent="0.2">
      <c r="I337" s="214"/>
      <c r="L337" s="214"/>
      <c r="AB337" s="214"/>
    </row>
    <row r="338" spans="9:28" x14ac:dyDescent="0.2">
      <c r="I338" s="214"/>
      <c r="L338" s="214"/>
      <c r="AB338" s="214"/>
    </row>
    <row r="339" spans="9:28" x14ac:dyDescent="0.2">
      <c r="I339" s="214"/>
      <c r="L339" s="214"/>
      <c r="AB339" s="214"/>
    </row>
    <row r="340" spans="9:28" x14ac:dyDescent="0.2">
      <c r="I340" s="214"/>
      <c r="L340" s="214"/>
      <c r="AB340" s="214"/>
    </row>
    <row r="341" spans="9:28" x14ac:dyDescent="0.2">
      <c r="I341" s="214"/>
      <c r="L341" s="214"/>
      <c r="AB341" s="214"/>
    </row>
    <row r="342" spans="9:28" x14ac:dyDescent="0.2">
      <c r="I342" s="214"/>
      <c r="L342" s="214"/>
      <c r="AB342" s="214"/>
    </row>
    <row r="343" spans="9:28" x14ac:dyDescent="0.2">
      <c r="I343" s="214"/>
      <c r="L343" s="214"/>
      <c r="AB343" s="214"/>
    </row>
    <row r="344" spans="9:28" x14ac:dyDescent="0.2">
      <c r="I344" s="214"/>
      <c r="L344" s="214"/>
      <c r="AB344" s="214"/>
    </row>
    <row r="345" spans="9:28" x14ac:dyDescent="0.2">
      <c r="I345" s="214"/>
      <c r="L345" s="214"/>
      <c r="AB345" s="214"/>
    </row>
    <row r="346" spans="9:28" x14ac:dyDescent="0.2">
      <c r="I346" s="214"/>
      <c r="L346" s="214"/>
      <c r="AB346" s="214"/>
    </row>
    <row r="347" spans="9:28" x14ac:dyDescent="0.2">
      <c r="I347" s="214"/>
      <c r="L347" s="214"/>
      <c r="AB347" s="214"/>
    </row>
    <row r="348" spans="9:28" x14ac:dyDescent="0.2">
      <c r="I348" s="214"/>
      <c r="L348" s="214"/>
      <c r="AB348" s="214"/>
    </row>
    <row r="349" spans="9:28" x14ac:dyDescent="0.2">
      <c r="I349" s="214"/>
      <c r="L349" s="214"/>
      <c r="AB349" s="214"/>
    </row>
    <row r="350" spans="9:28" x14ac:dyDescent="0.2">
      <c r="I350" s="214"/>
      <c r="L350" s="214"/>
      <c r="AB350" s="214"/>
    </row>
    <row r="351" spans="9:28" x14ac:dyDescent="0.2">
      <c r="I351" s="214"/>
      <c r="L351" s="214"/>
      <c r="AB351" s="214"/>
    </row>
    <row r="352" spans="9:28" x14ac:dyDescent="0.2">
      <c r="I352" s="214"/>
      <c r="L352" s="214"/>
      <c r="AB352" s="214"/>
    </row>
    <row r="353" spans="9:28" x14ac:dyDescent="0.2">
      <c r="I353" s="214"/>
      <c r="L353" s="214"/>
      <c r="AB353" s="214"/>
    </row>
    <row r="354" spans="9:28" x14ac:dyDescent="0.2">
      <c r="I354" s="214"/>
      <c r="L354" s="214"/>
      <c r="AB354" s="214"/>
    </row>
    <row r="355" spans="9:28" x14ac:dyDescent="0.2">
      <c r="I355" s="214"/>
      <c r="L355" s="214"/>
      <c r="AB355" s="214"/>
    </row>
    <row r="356" spans="9:28" x14ac:dyDescent="0.2">
      <c r="I356" s="214"/>
      <c r="L356" s="214"/>
      <c r="AB356" s="214"/>
    </row>
    <row r="357" spans="9:28" x14ac:dyDescent="0.2">
      <c r="I357" s="214"/>
      <c r="L357" s="214"/>
      <c r="AB357" s="214"/>
    </row>
    <row r="358" spans="9:28" x14ac:dyDescent="0.2">
      <c r="I358" s="214"/>
      <c r="L358" s="214"/>
      <c r="AB358" s="214"/>
    </row>
    <row r="359" spans="9:28" x14ac:dyDescent="0.2">
      <c r="I359" s="214"/>
      <c r="L359" s="214"/>
      <c r="AB359" s="214"/>
    </row>
    <row r="360" spans="9:28" x14ac:dyDescent="0.2">
      <c r="I360" s="214"/>
      <c r="L360" s="214"/>
      <c r="AB360" s="214"/>
    </row>
    <row r="361" spans="9:28" x14ac:dyDescent="0.2">
      <c r="I361" s="214"/>
      <c r="L361" s="214"/>
      <c r="AB361" s="214"/>
    </row>
    <row r="362" spans="9:28" x14ac:dyDescent="0.2">
      <c r="I362" s="214"/>
      <c r="L362" s="214"/>
      <c r="AB362" s="214"/>
    </row>
    <row r="363" spans="9:28" x14ac:dyDescent="0.2">
      <c r="I363" s="214"/>
      <c r="L363" s="214"/>
      <c r="AB363" s="214"/>
    </row>
    <row r="364" spans="9:28" x14ac:dyDescent="0.2">
      <c r="I364" s="214"/>
      <c r="L364" s="214"/>
      <c r="AB364" s="214"/>
    </row>
    <row r="365" spans="9:28" x14ac:dyDescent="0.2">
      <c r="I365" s="214"/>
      <c r="L365" s="214"/>
      <c r="AB365" s="214"/>
    </row>
    <row r="366" spans="9:28" x14ac:dyDescent="0.2">
      <c r="I366" s="214"/>
      <c r="L366" s="214"/>
      <c r="AB366" s="214"/>
    </row>
    <row r="367" spans="9:28" x14ac:dyDescent="0.2">
      <c r="I367" s="214"/>
      <c r="L367" s="214"/>
      <c r="AB367" s="214"/>
    </row>
    <row r="368" spans="9:28" x14ac:dyDescent="0.2">
      <c r="I368" s="214"/>
      <c r="L368" s="214"/>
      <c r="AB368" s="214"/>
    </row>
    <row r="369" spans="9:28" x14ac:dyDescent="0.2">
      <c r="I369" s="214"/>
      <c r="L369" s="214"/>
      <c r="AB369" s="214"/>
    </row>
    <row r="370" spans="9:28" x14ac:dyDescent="0.2">
      <c r="I370" s="214"/>
      <c r="L370" s="214"/>
      <c r="AB370" s="214"/>
    </row>
    <row r="371" spans="9:28" x14ac:dyDescent="0.2">
      <c r="I371" s="214"/>
      <c r="L371" s="214"/>
      <c r="AB371" s="214"/>
    </row>
    <row r="372" spans="9:28" x14ac:dyDescent="0.2">
      <c r="I372" s="214"/>
      <c r="L372" s="214"/>
      <c r="AB372" s="214"/>
    </row>
    <row r="373" spans="9:28" x14ac:dyDescent="0.2">
      <c r="I373" s="214"/>
      <c r="L373" s="214"/>
      <c r="AB373" s="214"/>
    </row>
    <row r="374" spans="9:28" x14ac:dyDescent="0.2">
      <c r="I374" s="214"/>
      <c r="L374" s="214"/>
      <c r="AB374" s="214"/>
    </row>
    <row r="375" spans="9:28" x14ac:dyDescent="0.2">
      <c r="I375" s="214"/>
      <c r="L375" s="214"/>
      <c r="AB375" s="214"/>
    </row>
    <row r="376" spans="9:28" x14ac:dyDescent="0.2">
      <c r="I376" s="214"/>
      <c r="L376" s="214"/>
      <c r="AB376" s="214"/>
    </row>
    <row r="377" spans="9:28" x14ac:dyDescent="0.2">
      <c r="I377" s="214"/>
      <c r="L377" s="214"/>
      <c r="AB377" s="214"/>
    </row>
    <row r="378" spans="9:28" x14ac:dyDescent="0.2">
      <c r="I378" s="214"/>
      <c r="L378" s="214"/>
      <c r="AB378" s="214"/>
    </row>
    <row r="379" spans="9:28" x14ac:dyDescent="0.2">
      <c r="I379" s="214"/>
      <c r="L379" s="214"/>
      <c r="AB379" s="214"/>
    </row>
    <row r="380" spans="9:28" x14ac:dyDescent="0.2">
      <c r="I380" s="214"/>
      <c r="L380" s="214"/>
      <c r="AB380" s="214"/>
    </row>
    <row r="381" spans="9:28" x14ac:dyDescent="0.2">
      <c r="I381" s="214"/>
      <c r="L381" s="214"/>
      <c r="AB381" s="214"/>
    </row>
    <row r="382" spans="9:28" x14ac:dyDescent="0.2">
      <c r="I382" s="214"/>
      <c r="L382" s="214"/>
      <c r="AB382" s="214"/>
    </row>
    <row r="383" spans="9:28" x14ac:dyDescent="0.2">
      <c r="I383" s="214"/>
      <c r="L383" s="214"/>
      <c r="AB383" s="214"/>
    </row>
    <row r="384" spans="9:28" x14ac:dyDescent="0.2">
      <c r="I384" s="214"/>
      <c r="L384" s="214"/>
      <c r="AB384" s="214"/>
    </row>
    <row r="385" spans="9:28" x14ac:dyDescent="0.2">
      <c r="I385" s="214"/>
      <c r="L385" s="214"/>
      <c r="AB385" s="214"/>
    </row>
    <row r="386" spans="9:28" x14ac:dyDescent="0.2">
      <c r="I386" s="214"/>
      <c r="L386" s="214"/>
      <c r="AB386" s="214"/>
    </row>
    <row r="387" spans="9:28" x14ac:dyDescent="0.2">
      <c r="I387" s="214"/>
      <c r="L387" s="214"/>
      <c r="AB387" s="214"/>
    </row>
    <row r="388" spans="9:28" x14ac:dyDescent="0.2">
      <c r="I388" s="214"/>
      <c r="L388" s="214"/>
      <c r="AB388" s="214"/>
    </row>
    <row r="389" spans="9:28" x14ac:dyDescent="0.2">
      <c r="I389" s="214"/>
      <c r="L389" s="214"/>
      <c r="AB389" s="214"/>
    </row>
    <row r="390" spans="9:28" x14ac:dyDescent="0.2">
      <c r="I390" s="214"/>
      <c r="L390" s="214"/>
      <c r="AB390" s="214"/>
    </row>
    <row r="391" spans="9:28" x14ac:dyDescent="0.2">
      <c r="I391" s="214"/>
      <c r="L391" s="214"/>
      <c r="AB391" s="214"/>
    </row>
    <row r="392" spans="9:28" x14ac:dyDescent="0.2">
      <c r="I392" s="214"/>
      <c r="L392" s="214"/>
      <c r="AB392" s="214"/>
    </row>
    <row r="393" spans="9:28" x14ac:dyDescent="0.2">
      <c r="I393" s="214"/>
      <c r="L393" s="214"/>
      <c r="AB393" s="214"/>
    </row>
    <row r="394" spans="9:28" x14ac:dyDescent="0.2">
      <c r="I394" s="214"/>
      <c r="L394" s="214"/>
      <c r="AB394" s="214"/>
    </row>
    <row r="395" spans="9:28" x14ac:dyDescent="0.2">
      <c r="I395" s="214"/>
      <c r="L395" s="214"/>
      <c r="AB395" s="214"/>
    </row>
    <row r="396" spans="9:28" x14ac:dyDescent="0.2">
      <c r="I396" s="214"/>
      <c r="L396" s="214"/>
      <c r="AB396" s="214"/>
    </row>
    <row r="397" spans="9:28" x14ac:dyDescent="0.2">
      <c r="I397" s="214"/>
      <c r="L397" s="214"/>
      <c r="AB397" s="214"/>
    </row>
    <row r="398" spans="9:28" x14ac:dyDescent="0.2">
      <c r="I398" s="214"/>
      <c r="L398" s="214"/>
      <c r="AB398" s="214"/>
    </row>
    <row r="399" spans="9:28" x14ac:dyDescent="0.2">
      <c r="I399" s="214"/>
      <c r="L399" s="214"/>
      <c r="AB399" s="214"/>
    </row>
    <row r="400" spans="9:28" x14ac:dyDescent="0.2">
      <c r="I400" s="214"/>
      <c r="L400" s="214"/>
      <c r="AB400" s="214"/>
    </row>
    <row r="401" spans="9:28" x14ac:dyDescent="0.2">
      <c r="I401" s="214"/>
      <c r="L401" s="214"/>
      <c r="AB401" s="214"/>
    </row>
    <row r="402" spans="9:28" x14ac:dyDescent="0.2">
      <c r="I402" s="214"/>
      <c r="L402" s="214"/>
      <c r="AB402" s="214"/>
    </row>
    <row r="403" spans="9:28" x14ac:dyDescent="0.2">
      <c r="I403" s="214"/>
      <c r="L403" s="214"/>
      <c r="AB403" s="214"/>
    </row>
    <row r="404" spans="9:28" x14ac:dyDescent="0.2">
      <c r="I404" s="214"/>
      <c r="L404" s="214"/>
      <c r="AB404" s="214"/>
    </row>
    <row r="405" spans="9:28" x14ac:dyDescent="0.2">
      <c r="I405" s="214"/>
      <c r="L405" s="214"/>
      <c r="AB405" s="214"/>
    </row>
    <row r="406" spans="9:28" x14ac:dyDescent="0.2">
      <c r="I406" s="214"/>
      <c r="L406" s="214"/>
      <c r="AB406" s="214"/>
    </row>
    <row r="407" spans="9:28" x14ac:dyDescent="0.2">
      <c r="I407" s="214"/>
      <c r="L407" s="214"/>
      <c r="AB407" s="214"/>
    </row>
    <row r="408" spans="9:28" x14ac:dyDescent="0.2">
      <c r="I408" s="214"/>
      <c r="L408" s="214"/>
      <c r="AB408" s="214"/>
    </row>
    <row r="409" spans="9:28" x14ac:dyDescent="0.2">
      <c r="I409" s="214"/>
      <c r="L409" s="214"/>
      <c r="AB409" s="214"/>
    </row>
    <row r="410" spans="9:28" x14ac:dyDescent="0.2">
      <c r="I410" s="214"/>
      <c r="L410" s="214"/>
      <c r="AB410" s="214"/>
    </row>
    <row r="411" spans="9:28" x14ac:dyDescent="0.2">
      <c r="I411" s="214"/>
      <c r="L411" s="214"/>
      <c r="AB411" s="214"/>
    </row>
    <row r="412" spans="9:28" x14ac:dyDescent="0.2">
      <c r="I412" s="214"/>
      <c r="L412" s="214"/>
      <c r="AB412" s="214"/>
    </row>
    <row r="413" spans="9:28" x14ac:dyDescent="0.2">
      <c r="I413" s="214"/>
      <c r="L413" s="214"/>
      <c r="AB413" s="214"/>
    </row>
    <row r="414" spans="9:28" x14ac:dyDescent="0.2">
      <c r="I414" s="214"/>
      <c r="L414" s="214"/>
      <c r="AB414" s="214"/>
    </row>
    <row r="415" spans="9:28" x14ac:dyDescent="0.2">
      <c r="I415" s="214"/>
      <c r="L415" s="214"/>
      <c r="AB415" s="214"/>
    </row>
    <row r="416" spans="9:28" x14ac:dyDescent="0.2">
      <c r="I416" s="214"/>
      <c r="L416" s="214"/>
      <c r="AB416" s="214"/>
    </row>
    <row r="417" spans="9:28" x14ac:dyDescent="0.2">
      <c r="I417" s="214"/>
      <c r="L417" s="214"/>
      <c r="AB417" s="214"/>
    </row>
    <row r="418" spans="9:28" x14ac:dyDescent="0.2">
      <c r="I418" s="214"/>
      <c r="L418" s="214"/>
      <c r="AB418" s="214"/>
    </row>
    <row r="419" spans="9:28" x14ac:dyDescent="0.2">
      <c r="I419" s="214"/>
      <c r="L419" s="214"/>
      <c r="AB419" s="214"/>
    </row>
    <row r="420" spans="9:28" x14ac:dyDescent="0.2">
      <c r="I420" s="214"/>
      <c r="L420" s="214"/>
      <c r="AB420" s="214"/>
    </row>
    <row r="421" spans="9:28" x14ac:dyDescent="0.2">
      <c r="I421" s="214"/>
      <c r="L421" s="214"/>
      <c r="AB421" s="214"/>
    </row>
    <row r="422" spans="9:28" x14ac:dyDescent="0.2">
      <c r="I422" s="214"/>
      <c r="L422" s="214"/>
      <c r="AB422" s="214"/>
    </row>
    <row r="423" spans="9:28" x14ac:dyDescent="0.2">
      <c r="I423" s="214"/>
      <c r="L423" s="214"/>
      <c r="AB423" s="214"/>
    </row>
    <row r="424" spans="9:28" x14ac:dyDescent="0.2">
      <c r="I424" s="214"/>
      <c r="L424" s="214"/>
      <c r="AB424" s="214"/>
    </row>
    <row r="425" spans="9:28" x14ac:dyDescent="0.2">
      <c r="I425" s="214"/>
      <c r="L425" s="214"/>
      <c r="AB425" s="214"/>
    </row>
    <row r="426" spans="9:28" x14ac:dyDescent="0.2">
      <c r="I426" s="214"/>
      <c r="L426" s="214"/>
      <c r="AB426" s="214"/>
    </row>
    <row r="427" spans="9:28" x14ac:dyDescent="0.2">
      <c r="I427" s="214"/>
      <c r="L427" s="214"/>
      <c r="AB427" s="214"/>
    </row>
    <row r="428" spans="9:28" x14ac:dyDescent="0.2">
      <c r="I428" s="214"/>
      <c r="L428" s="214"/>
      <c r="AB428" s="214"/>
    </row>
    <row r="429" spans="9:28" x14ac:dyDescent="0.2">
      <c r="I429" s="214"/>
      <c r="L429" s="214"/>
      <c r="AB429" s="214"/>
    </row>
    <row r="430" spans="9:28" x14ac:dyDescent="0.2">
      <c r="I430" s="214"/>
      <c r="L430" s="214"/>
      <c r="AB430" s="214"/>
    </row>
    <row r="431" spans="9:28" x14ac:dyDescent="0.2">
      <c r="I431" s="214"/>
      <c r="L431" s="214"/>
      <c r="AB431" s="214"/>
    </row>
    <row r="432" spans="9:28" x14ac:dyDescent="0.2">
      <c r="I432" s="214"/>
      <c r="L432" s="214"/>
      <c r="AB432" s="214"/>
    </row>
    <row r="433" spans="9:28" x14ac:dyDescent="0.2">
      <c r="I433" s="214"/>
      <c r="L433" s="214"/>
      <c r="AB433" s="214"/>
    </row>
    <row r="434" spans="9:28" x14ac:dyDescent="0.2">
      <c r="I434" s="214"/>
      <c r="L434" s="214"/>
      <c r="AB434" s="214"/>
    </row>
    <row r="435" spans="9:28" x14ac:dyDescent="0.2">
      <c r="I435" s="214"/>
      <c r="L435" s="214"/>
      <c r="AB435" s="214"/>
    </row>
    <row r="436" spans="9:28" x14ac:dyDescent="0.2">
      <c r="I436" s="214"/>
      <c r="L436" s="214"/>
      <c r="AB436" s="214"/>
    </row>
    <row r="437" spans="9:28" x14ac:dyDescent="0.2">
      <c r="I437" s="214"/>
      <c r="L437" s="214"/>
      <c r="AB437" s="214"/>
    </row>
    <row r="438" spans="9:28" x14ac:dyDescent="0.2">
      <c r="I438" s="214"/>
      <c r="L438" s="214"/>
      <c r="AB438" s="214"/>
    </row>
    <row r="439" spans="9:28" x14ac:dyDescent="0.2">
      <c r="I439" s="214"/>
      <c r="L439" s="214"/>
      <c r="AB439" s="214"/>
    </row>
    <row r="440" spans="9:28" x14ac:dyDescent="0.2">
      <c r="I440" s="214"/>
      <c r="L440" s="214"/>
      <c r="AB440" s="214"/>
    </row>
    <row r="441" spans="9:28" x14ac:dyDescent="0.2">
      <c r="I441" s="214"/>
      <c r="L441" s="214"/>
      <c r="AB441" s="214"/>
    </row>
    <row r="442" spans="9:28" x14ac:dyDescent="0.2">
      <c r="I442" s="214"/>
      <c r="L442" s="214"/>
      <c r="AB442" s="214"/>
    </row>
    <row r="443" spans="9:28" x14ac:dyDescent="0.2">
      <c r="I443" s="214"/>
      <c r="L443" s="214"/>
      <c r="AB443" s="214"/>
    </row>
    <row r="444" spans="9:28" x14ac:dyDescent="0.2">
      <c r="I444" s="214"/>
      <c r="L444" s="214"/>
      <c r="AB444" s="214"/>
    </row>
    <row r="445" spans="9:28" x14ac:dyDescent="0.2">
      <c r="I445" s="214"/>
      <c r="L445" s="214"/>
      <c r="AB445" s="214"/>
    </row>
    <row r="446" spans="9:28" x14ac:dyDescent="0.2">
      <c r="I446" s="214"/>
      <c r="L446" s="214"/>
      <c r="AB446" s="214"/>
    </row>
    <row r="447" spans="9:28" x14ac:dyDescent="0.2">
      <c r="I447" s="214"/>
      <c r="L447" s="214"/>
      <c r="AB447" s="214"/>
    </row>
    <row r="448" spans="9:28" x14ac:dyDescent="0.2">
      <c r="I448" s="214"/>
      <c r="L448" s="214"/>
      <c r="AB448" s="214"/>
    </row>
    <row r="449" spans="9:28" x14ac:dyDescent="0.2">
      <c r="I449" s="214"/>
      <c r="L449" s="214"/>
      <c r="AB449" s="214"/>
    </row>
    <row r="450" spans="9:28" x14ac:dyDescent="0.2">
      <c r="I450" s="214"/>
      <c r="L450" s="214"/>
      <c r="AB450" s="214"/>
    </row>
    <row r="451" spans="9:28" x14ac:dyDescent="0.2">
      <c r="I451" s="214"/>
      <c r="L451" s="214"/>
      <c r="AB451" s="214"/>
    </row>
    <row r="452" spans="9:28" x14ac:dyDescent="0.2">
      <c r="I452" s="214"/>
      <c r="L452" s="214"/>
      <c r="AB452" s="214"/>
    </row>
    <row r="453" spans="9:28" x14ac:dyDescent="0.2">
      <c r="I453" s="214"/>
      <c r="L453" s="214"/>
      <c r="AB453" s="214"/>
    </row>
    <row r="454" spans="9:28" x14ac:dyDescent="0.2">
      <c r="I454" s="214"/>
      <c r="L454" s="214"/>
      <c r="AB454" s="214"/>
    </row>
    <row r="455" spans="9:28" x14ac:dyDescent="0.2">
      <c r="I455" s="214"/>
      <c r="L455" s="214"/>
      <c r="AB455" s="214"/>
    </row>
    <row r="456" spans="9:28" x14ac:dyDescent="0.2">
      <c r="I456" s="214"/>
      <c r="L456" s="214"/>
      <c r="AB456" s="214"/>
    </row>
    <row r="457" spans="9:28" x14ac:dyDescent="0.2">
      <c r="I457" s="214"/>
      <c r="L457" s="214"/>
      <c r="AB457" s="214"/>
    </row>
    <row r="458" spans="9:28" x14ac:dyDescent="0.2">
      <c r="I458" s="214"/>
      <c r="L458" s="214"/>
      <c r="AB458" s="214"/>
    </row>
    <row r="459" spans="9:28" x14ac:dyDescent="0.2">
      <c r="I459" s="214"/>
      <c r="L459" s="214"/>
      <c r="AB459" s="214"/>
    </row>
    <row r="460" spans="9:28" x14ac:dyDescent="0.2">
      <c r="I460" s="214"/>
      <c r="L460" s="214"/>
      <c r="AB460" s="214"/>
    </row>
    <row r="461" spans="9:28" x14ac:dyDescent="0.2">
      <c r="I461" s="214"/>
      <c r="L461" s="214"/>
      <c r="AB461" s="214"/>
    </row>
    <row r="462" spans="9:28" x14ac:dyDescent="0.2">
      <c r="I462" s="214"/>
      <c r="L462" s="214"/>
      <c r="AB462" s="214"/>
    </row>
    <row r="463" spans="9:28" x14ac:dyDescent="0.2">
      <c r="I463" s="214"/>
      <c r="L463" s="214"/>
      <c r="AB463" s="214"/>
    </row>
    <row r="464" spans="9:28" x14ac:dyDescent="0.2">
      <c r="I464" s="214"/>
      <c r="L464" s="214"/>
      <c r="AB464" s="214"/>
    </row>
    <row r="465" spans="9:28" x14ac:dyDescent="0.2">
      <c r="I465" s="214"/>
      <c r="L465" s="214"/>
      <c r="AB465" s="214"/>
    </row>
    <row r="466" spans="9:28" x14ac:dyDescent="0.2">
      <c r="I466" s="214"/>
      <c r="L466" s="214"/>
      <c r="AB466" s="214"/>
    </row>
    <row r="467" spans="9:28" x14ac:dyDescent="0.2">
      <c r="I467" s="214"/>
      <c r="L467" s="214"/>
      <c r="AB467" s="214"/>
    </row>
    <row r="468" spans="9:28" x14ac:dyDescent="0.2">
      <c r="I468" s="214"/>
      <c r="L468" s="214"/>
      <c r="AB468" s="214"/>
    </row>
    <row r="469" spans="9:28" x14ac:dyDescent="0.2">
      <c r="I469" s="214"/>
      <c r="L469" s="214"/>
      <c r="AB469" s="214"/>
    </row>
    <row r="470" spans="9:28" x14ac:dyDescent="0.2">
      <c r="I470" s="214"/>
      <c r="L470" s="214"/>
      <c r="AB470" s="214"/>
    </row>
    <row r="471" spans="9:28" x14ac:dyDescent="0.2">
      <c r="I471" s="214"/>
      <c r="L471" s="214"/>
      <c r="AB471" s="214"/>
    </row>
    <row r="472" spans="9:28" x14ac:dyDescent="0.2">
      <c r="I472" s="214"/>
      <c r="L472" s="214"/>
      <c r="AB472" s="214"/>
    </row>
    <row r="473" spans="9:28" x14ac:dyDescent="0.2">
      <c r="I473" s="214"/>
      <c r="L473" s="214"/>
      <c r="AB473" s="214"/>
    </row>
    <row r="474" spans="9:28" x14ac:dyDescent="0.2">
      <c r="I474" s="214"/>
      <c r="L474" s="214"/>
      <c r="AB474" s="214"/>
    </row>
    <row r="475" spans="9:28" x14ac:dyDescent="0.2">
      <c r="I475" s="214"/>
      <c r="L475" s="214"/>
      <c r="AB475" s="214"/>
    </row>
    <row r="476" spans="9:28" x14ac:dyDescent="0.2">
      <c r="I476" s="214"/>
      <c r="L476" s="214"/>
      <c r="AB476" s="214"/>
    </row>
    <row r="477" spans="9:28" x14ac:dyDescent="0.2">
      <c r="I477" s="214"/>
      <c r="L477" s="214"/>
      <c r="AB477" s="214"/>
    </row>
    <row r="478" spans="9:28" x14ac:dyDescent="0.2">
      <c r="I478" s="214"/>
      <c r="L478" s="214"/>
      <c r="AB478" s="214"/>
    </row>
    <row r="479" spans="9:28" x14ac:dyDescent="0.2">
      <c r="I479" s="214"/>
      <c r="L479" s="214"/>
      <c r="AB479" s="214"/>
    </row>
    <row r="480" spans="9:28" x14ac:dyDescent="0.2">
      <c r="I480" s="214"/>
      <c r="L480" s="214"/>
      <c r="AB480" s="214"/>
    </row>
    <row r="481" spans="9:28" x14ac:dyDescent="0.2">
      <c r="I481" s="214"/>
      <c r="L481" s="214"/>
      <c r="AB481" s="214"/>
    </row>
    <row r="482" spans="9:28" x14ac:dyDescent="0.2">
      <c r="I482" s="214"/>
      <c r="L482" s="214"/>
      <c r="AB482" s="214"/>
    </row>
    <row r="483" spans="9:28" x14ac:dyDescent="0.2">
      <c r="I483" s="214"/>
      <c r="L483" s="214"/>
      <c r="AB483" s="214"/>
    </row>
    <row r="484" spans="9:28" x14ac:dyDescent="0.2">
      <c r="I484" s="214"/>
      <c r="L484" s="214"/>
      <c r="AB484" s="214"/>
    </row>
    <row r="485" spans="9:28" x14ac:dyDescent="0.2">
      <c r="I485" s="214"/>
      <c r="L485" s="214"/>
      <c r="AB485" s="214"/>
    </row>
    <row r="486" spans="9:28" x14ac:dyDescent="0.2">
      <c r="I486" s="214"/>
      <c r="L486" s="214"/>
      <c r="AB486" s="214"/>
    </row>
    <row r="487" spans="9:28" x14ac:dyDescent="0.2">
      <c r="I487" s="214"/>
      <c r="L487" s="214"/>
      <c r="AB487" s="214"/>
    </row>
    <row r="488" spans="9:28" x14ac:dyDescent="0.2">
      <c r="I488" s="214"/>
      <c r="L488" s="214"/>
      <c r="AB488" s="214"/>
    </row>
    <row r="489" spans="9:28" x14ac:dyDescent="0.2">
      <c r="I489" s="214"/>
      <c r="L489" s="214"/>
      <c r="AB489" s="214"/>
    </row>
    <row r="490" spans="9:28" x14ac:dyDescent="0.2">
      <c r="I490" s="214"/>
      <c r="L490" s="214"/>
      <c r="AB490" s="214"/>
    </row>
    <row r="491" spans="9:28" x14ac:dyDescent="0.2">
      <c r="I491" s="214"/>
      <c r="L491" s="214"/>
      <c r="AB491" s="214"/>
    </row>
    <row r="492" spans="9:28" x14ac:dyDescent="0.2">
      <c r="I492" s="214"/>
      <c r="L492" s="214"/>
      <c r="AB492" s="214"/>
    </row>
    <row r="493" spans="9:28" x14ac:dyDescent="0.2">
      <c r="I493" s="214"/>
      <c r="L493" s="214"/>
      <c r="AB493" s="214"/>
    </row>
    <row r="494" spans="9:28" x14ac:dyDescent="0.2">
      <c r="I494" s="214"/>
      <c r="L494" s="214"/>
      <c r="AB494" s="214"/>
    </row>
    <row r="495" spans="9:28" x14ac:dyDescent="0.2">
      <c r="I495" s="214"/>
      <c r="L495" s="214"/>
      <c r="AB495" s="214"/>
    </row>
    <row r="496" spans="9:28" x14ac:dyDescent="0.2">
      <c r="I496" s="214"/>
      <c r="L496" s="214"/>
      <c r="AB496" s="214"/>
    </row>
    <row r="497" spans="9:28" x14ac:dyDescent="0.2">
      <c r="I497" s="214"/>
      <c r="L497" s="214"/>
      <c r="AB497" s="214"/>
    </row>
    <row r="498" spans="9:28" x14ac:dyDescent="0.2">
      <c r="I498" s="214"/>
      <c r="L498" s="214"/>
      <c r="AB498" s="214"/>
    </row>
    <row r="499" spans="9:28" x14ac:dyDescent="0.2">
      <c r="I499" s="214"/>
      <c r="L499" s="214"/>
      <c r="AB499" s="214"/>
    </row>
    <row r="500" spans="9:28" x14ac:dyDescent="0.2">
      <c r="I500" s="214"/>
      <c r="L500" s="214"/>
      <c r="AB500" s="214"/>
    </row>
    <row r="501" spans="9:28" x14ac:dyDescent="0.2">
      <c r="I501" s="214"/>
      <c r="L501" s="214"/>
      <c r="AB501" s="214"/>
    </row>
    <row r="502" spans="9:28" x14ac:dyDescent="0.2">
      <c r="I502" s="214"/>
      <c r="L502" s="214"/>
      <c r="AB502" s="214"/>
    </row>
    <row r="503" spans="9:28" x14ac:dyDescent="0.2">
      <c r="I503" s="214"/>
      <c r="L503" s="214"/>
      <c r="AB503" s="214"/>
    </row>
    <row r="504" spans="9:28" x14ac:dyDescent="0.2">
      <c r="I504" s="214"/>
      <c r="L504" s="214"/>
      <c r="AB504" s="214"/>
    </row>
    <row r="505" spans="9:28" x14ac:dyDescent="0.2">
      <c r="I505" s="214"/>
      <c r="L505" s="214"/>
      <c r="AB505" s="214"/>
    </row>
    <row r="506" spans="9:28" x14ac:dyDescent="0.2">
      <c r="I506" s="214"/>
      <c r="L506" s="214"/>
      <c r="AB506" s="214"/>
    </row>
    <row r="507" spans="9:28" x14ac:dyDescent="0.2">
      <c r="I507" s="214"/>
      <c r="L507" s="214"/>
      <c r="AB507" s="214"/>
    </row>
    <row r="508" spans="9:28" x14ac:dyDescent="0.2">
      <c r="I508" s="214"/>
      <c r="L508" s="214"/>
      <c r="AB508" s="214"/>
    </row>
    <row r="509" spans="9:28" x14ac:dyDescent="0.2">
      <c r="I509" s="214"/>
      <c r="L509" s="214"/>
      <c r="AB509" s="214"/>
    </row>
    <row r="510" spans="9:28" x14ac:dyDescent="0.2">
      <c r="I510" s="214"/>
      <c r="L510" s="214"/>
      <c r="AB510" s="214"/>
    </row>
    <row r="511" spans="9:28" x14ac:dyDescent="0.2">
      <c r="I511" s="214"/>
      <c r="L511" s="214"/>
      <c r="AB511" s="214"/>
    </row>
    <row r="512" spans="9:28" x14ac:dyDescent="0.2">
      <c r="I512" s="214"/>
      <c r="L512" s="214"/>
      <c r="AB512" s="214"/>
    </row>
    <row r="513" spans="9:28" x14ac:dyDescent="0.2">
      <c r="I513" s="214"/>
      <c r="L513" s="214"/>
      <c r="AB513" s="214"/>
    </row>
    <row r="514" spans="9:28" x14ac:dyDescent="0.2">
      <c r="I514" s="214"/>
      <c r="L514" s="214"/>
      <c r="AB514" s="214"/>
    </row>
    <row r="515" spans="9:28" x14ac:dyDescent="0.2">
      <c r="I515" s="214"/>
      <c r="L515" s="214"/>
      <c r="AB515" s="214"/>
    </row>
    <row r="516" spans="9:28" x14ac:dyDescent="0.2">
      <c r="I516" s="214"/>
      <c r="L516" s="214"/>
      <c r="AB516" s="214"/>
    </row>
    <row r="517" spans="9:28" x14ac:dyDescent="0.2">
      <c r="I517" s="214"/>
      <c r="L517" s="214"/>
      <c r="AB517" s="214"/>
    </row>
    <row r="518" spans="9:28" x14ac:dyDescent="0.2">
      <c r="I518" s="214"/>
      <c r="L518" s="214"/>
      <c r="AB518" s="214"/>
    </row>
    <row r="519" spans="9:28" x14ac:dyDescent="0.2">
      <c r="I519" s="214"/>
      <c r="L519" s="214"/>
      <c r="AB519" s="214"/>
    </row>
    <row r="520" spans="9:28" x14ac:dyDescent="0.2">
      <c r="I520" s="214"/>
      <c r="L520" s="214"/>
      <c r="AB520" s="214"/>
    </row>
    <row r="521" spans="9:28" x14ac:dyDescent="0.2">
      <c r="I521" s="214"/>
      <c r="L521" s="214"/>
      <c r="AB521" s="214"/>
    </row>
    <row r="522" spans="9:28" x14ac:dyDescent="0.2">
      <c r="I522" s="214"/>
      <c r="L522" s="214"/>
      <c r="AB522" s="214"/>
    </row>
    <row r="523" spans="9:28" x14ac:dyDescent="0.2">
      <c r="I523" s="214"/>
      <c r="L523" s="214"/>
      <c r="AB523" s="214"/>
    </row>
    <row r="524" spans="9:28" x14ac:dyDescent="0.2">
      <c r="I524" s="214"/>
      <c r="L524" s="214"/>
      <c r="AB524" s="214"/>
    </row>
    <row r="525" spans="9:28" x14ac:dyDescent="0.2">
      <c r="I525" s="214"/>
      <c r="L525" s="214"/>
      <c r="AB525" s="214"/>
    </row>
    <row r="526" spans="9:28" x14ac:dyDescent="0.2">
      <c r="I526" s="214"/>
      <c r="L526" s="214"/>
      <c r="AB526" s="214"/>
    </row>
    <row r="527" spans="9:28" x14ac:dyDescent="0.2">
      <c r="I527" s="214"/>
      <c r="L527" s="214"/>
      <c r="AB527" s="214"/>
    </row>
    <row r="528" spans="9:28" x14ac:dyDescent="0.2">
      <c r="I528" s="214"/>
      <c r="L528" s="214"/>
      <c r="AB528" s="214"/>
    </row>
    <row r="529" spans="9:28" x14ac:dyDescent="0.2">
      <c r="I529" s="214"/>
      <c r="L529" s="214"/>
      <c r="AB529" s="214"/>
    </row>
    <row r="530" spans="9:28" x14ac:dyDescent="0.2">
      <c r="I530" s="214"/>
      <c r="L530" s="214"/>
      <c r="AB530" s="214"/>
    </row>
    <row r="531" spans="9:28" x14ac:dyDescent="0.2">
      <c r="I531" s="214"/>
      <c r="L531" s="214"/>
      <c r="AB531" s="214"/>
    </row>
    <row r="532" spans="9:28" x14ac:dyDescent="0.2">
      <c r="I532" s="214"/>
      <c r="L532" s="214"/>
      <c r="AB532" s="214"/>
    </row>
    <row r="533" spans="9:28" x14ac:dyDescent="0.2">
      <c r="I533" s="214"/>
      <c r="L533" s="214"/>
      <c r="AB533" s="214"/>
    </row>
    <row r="534" spans="9:28" x14ac:dyDescent="0.2">
      <c r="I534" s="214"/>
      <c r="L534" s="214"/>
      <c r="AB534" s="214"/>
    </row>
    <row r="535" spans="9:28" x14ac:dyDescent="0.2">
      <c r="I535" s="214"/>
      <c r="L535" s="214"/>
      <c r="AB535" s="214"/>
    </row>
    <row r="536" spans="9:28" x14ac:dyDescent="0.2">
      <c r="I536" s="214"/>
      <c r="L536" s="214"/>
      <c r="AB536" s="214"/>
    </row>
    <row r="537" spans="9:28" x14ac:dyDescent="0.2">
      <c r="I537" s="214"/>
      <c r="L537" s="214"/>
      <c r="AB537" s="214"/>
    </row>
    <row r="538" spans="9:28" x14ac:dyDescent="0.2">
      <c r="I538" s="214"/>
      <c r="L538" s="214"/>
      <c r="AB538" s="214"/>
    </row>
    <row r="539" spans="9:28" x14ac:dyDescent="0.2">
      <c r="I539" s="214"/>
      <c r="L539" s="214"/>
      <c r="AB539" s="214"/>
    </row>
    <row r="540" spans="9:28" x14ac:dyDescent="0.2">
      <c r="I540" s="214"/>
      <c r="L540" s="214"/>
      <c r="AB540" s="214"/>
    </row>
    <row r="541" spans="9:28" x14ac:dyDescent="0.2">
      <c r="I541" s="214"/>
      <c r="L541" s="214"/>
      <c r="AB541" s="214"/>
    </row>
    <row r="542" spans="9:28" x14ac:dyDescent="0.2">
      <c r="I542" s="214"/>
      <c r="L542" s="214"/>
      <c r="AB542" s="214"/>
    </row>
    <row r="543" spans="9:28" x14ac:dyDescent="0.2">
      <c r="I543" s="214"/>
      <c r="L543" s="214"/>
      <c r="AB543" s="214"/>
    </row>
    <row r="544" spans="9:28" x14ac:dyDescent="0.2">
      <c r="I544" s="214"/>
      <c r="L544" s="214"/>
      <c r="AB544" s="214"/>
    </row>
    <row r="545" spans="9:28" x14ac:dyDescent="0.2">
      <c r="I545" s="214"/>
      <c r="L545" s="214"/>
      <c r="AB545" s="214"/>
    </row>
    <row r="546" spans="9:28" x14ac:dyDescent="0.2">
      <c r="I546" s="214"/>
      <c r="L546" s="214"/>
      <c r="AB546" s="214"/>
    </row>
    <row r="547" spans="9:28" x14ac:dyDescent="0.2">
      <c r="I547" s="214"/>
      <c r="L547" s="214"/>
      <c r="AB547" s="214"/>
    </row>
    <row r="548" spans="9:28" x14ac:dyDescent="0.2">
      <c r="I548" s="214"/>
      <c r="L548" s="214"/>
      <c r="AB548" s="214"/>
    </row>
    <row r="549" spans="9:28" x14ac:dyDescent="0.2">
      <c r="I549" s="214"/>
      <c r="L549" s="214"/>
      <c r="AB549" s="214"/>
    </row>
    <row r="550" spans="9:28" x14ac:dyDescent="0.2">
      <c r="I550" s="214"/>
      <c r="L550" s="214"/>
      <c r="AB550" s="214"/>
    </row>
    <row r="551" spans="9:28" x14ac:dyDescent="0.2">
      <c r="I551" s="214"/>
      <c r="L551" s="214"/>
      <c r="AB551" s="214"/>
    </row>
    <row r="552" spans="9:28" x14ac:dyDescent="0.2">
      <c r="I552" s="214"/>
      <c r="L552" s="214"/>
      <c r="AB552" s="214"/>
    </row>
    <row r="553" spans="9:28" x14ac:dyDescent="0.2">
      <c r="I553" s="214"/>
      <c r="L553" s="214"/>
      <c r="AB553" s="214"/>
    </row>
    <row r="554" spans="9:28" x14ac:dyDescent="0.2">
      <c r="I554" s="214"/>
      <c r="L554" s="214"/>
      <c r="AB554" s="214"/>
    </row>
    <row r="555" spans="9:28" x14ac:dyDescent="0.2">
      <c r="I555" s="214"/>
      <c r="L555" s="214"/>
      <c r="AB555" s="214"/>
    </row>
    <row r="556" spans="9:28" x14ac:dyDescent="0.2">
      <c r="I556" s="214"/>
      <c r="L556" s="214"/>
      <c r="AB556" s="214"/>
    </row>
    <row r="557" spans="9:28" x14ac:dyDescent="0.2">
      <c r="I557" s="214"/>
      <c r="L557" s="214"/>
      <c r="AB557" s="214"/>
    </row>
    <row r="558" spans="9:28" x14ac:dyDescent="0.2">
      <c r="I558" s="214"/>
      <c r="L558" s="214"/>
      <c r="AB558" s="214"/>
    </row>
    <row r="559" spans="9:28" x14ac:dyDescent="0.2">
      <c r="I559" s="214"/>
      <c r="L559" s="214"/>
      <c r="AB559" s="214"/>
    </row>
    <row r="560" spans="9:28" x14ac:dyDescent="0.2">
      <c r="I560" s="214"/>
      <c r="L560" s="214"/>
      <c r="AB560" s="214"/>
    </row>
    <row r="561" spans="9:28" x14ac:dyDescent="0.2">
      <c r="I561" s="214"/>
      <c r="L561" s="214"/>
      <c r="AB561" s="214"/>
    </row>
    <row r="562" spans="9:28" x14ac:dyDescent="0.2">
      <c r="I562" s="214"/>
      <c r="L562" s="214"/>
      <c r="AB562" s="214"/>
    </row>
    <row r="563" spans="9:28" x14ac:dyDescent="0.2">
      <c r="I563" s="214"/>
      <c r="L563" s="214"/>
      <c r="AB563" s="214"/>
    </row>
    <row r="564" spans="9:28" x14ac:dyDescent="0.2">
      <c r="I564" s="214"/>
      <c r="L564" s="214"/>
      <c r="AB564" s="214"/>
    </row>
    <row r="565" spans="9:28" x14ac:dyDescent="0.2">
      <c r="I565" s="214"/>
      <c r="L565" s="214"/>
      <c r="AB565" s="214"/>
    </row>
    <row r="566" spans="9:28" x14ac:dyDescent="0.2">
      <c r="I566" s="214"/>
      <c r="L566" s="214"/>
      <c r="AB566" s="214"/>
    </row>
    <row r="567" spans="9:28" x14ac:dyDescent="0.2">
      <c r="I567" s="214"/>
      <c r="L567" s="214"/>
      <c r="AB567" s="214"/>
    </row>
    <row r="568" spans="9:28" x14ac:dyDescent="0.2">
      <c r="I568" s="214"/>
      <c r="L568" s="214"/>
      <c r="AB568" s="214"/>
    </row>
    <row r="569" spans="9:28" x14ac:dyDescent="0.2">
      <c r="I569" s="214"/>
      <c r="L569" s="214"/>
      <c r="AB569" s="214"/>
    </row>
    <row r="570" spans="9:28" x14ac:dyDescent="0.2">
      <c r="I570" s="214"/>
      <c r="L570" s="214"/>
      <c r="AB570" s="214"/>
    </row>
    <row r="571" spans="9:28" x14ac:dyDescent="0.2">
      <c r="I571" s="214"/>
      <c r="L571" s="214"/>
      <c r="AB571" s="214"/>
    </row>
    <row r="572" spans="9:28" x14ac:dyDescent="0.2">
      <c r="I572" s="214"/>
      <c r="L572" s="214"/>
      <c r="AB572" s="214"/>
    </row>
    <row r="573" spans="9:28" x14ac:dyDescent="0.2">
      <c r="I573" s="214"/>
      <c r="L573" s="214"/>
      <c r="AB573" s="214"/>
    </row>
    <row r="574" spans="9:28" x14ac:dyDescent="0.2">
      <c r="I574" s="214"/>
      <c r="L574" s="214"/>
      <c r="AB574" s="214"/>
    </row>
    <row r="575" spans="9:28" x14ac:dyDescent="0.2">
      <c r="I575" s="214"/>
      <c r="L575" s="214"/>
      <c r="AB575" s="214"/>
    </row>
    <row r="576" spans="9:28" x14ac:dyDescent="0.2">
      <c r="I576" s="214"/>
      <c r="L576" s="214"/>
      <c r="AB576" s="214"/>
    </row>
    <row r="577" spans="9:28" x14ac:dyDescent="0.2">
      <c r="I577" s="214"/>
      <c r="L577" s="214"/>
      <c r="AB577" s="214"/>
    </row>
    <row r="578" spans="9:28" x14ac:dyDescent="0.2">
      <c r="I578" s="214"/>
      <c r="L578" s="214"/>
      <c r="AB578" s="214"/>
    </row>
    <row r="579" spans="9:28" x14ac:dyDescent="0.2">
      <c r="I579" s="214"/>
      <c r="L579" s="214"/>
      <c r="AB579" s="214"/>
    </row>
    <row r="580" spans="9:28" x14ac:dyDescent="0.2">
      <c r="I580" s="214"/>
      <c r="L580" s="214"/>
      <c r="AB580" s="214"/>
    </row>
    <row r="581" spans="9:28" x14ac:dyDescent="0.2">
      <c r="I581" s="214"/>
      <c r="L581" s="214"/>
      <c r="AB581" s="214"/>
    </row>
    <row r="582" spans="9:28" x14ac:dyDescent="0.2">
      <c r="I582" s="214"/>
      <c r="L582" s="214"/>
      <c r="AB582" s="214"/>
    </row>
    <row r="583" spans="9:28" x14ac:dyDescent="0.2">
      <c r="I583" s="214"/>
      <c r="L583" s="214"/>
      <c r="AB583" s="214"/>
    </row>
    <row r="584" spans="9:28" x14ac:dyDescent="0.2">
      <c r="I584" s="214"/>
      <c r="L584" s="214"/>
      <c r="AB584" s="214"/>
    </row>
    <row r="585" spans="9:28" x14ac:dyDescent="0.2">
      <c r="I585" s="214"/>
      <c r="L585" s="214"/>
      <c r="AB585" s="214"/>
    </row>
    <row r="586" spans="9:28" x14ac:dyDescent="0.2">
      <c r="I586" s="214"/>
      <c r="L586" s="214"/>
      <c r="AB586" s="214"/>
    </row>
    <row r="587" spans="9:28" x14ac:dyDescent="0.2">
      <c r="I587" s="214"/>
      <c r="L587" s="214"/>
      <c r="AB587" s="214"/>
    </row>
    <row r="588" spans="9:28" x14ac:dyDescent="0.2">
      <c r="I588" s="214"/>
      <c r="L588" s="214"/>
      <c r="AB588" s="214"/>
    </row>
    <row r="589" spans="9:28" x14ac:dyDescent="0.2">
      <c r="I589" s="214"/>
      <c r="L589" s="214"/>
      <c r="AB589" s="214"/>
    </row>
    <row r="590" spans="9:28" x14ac:dyDescent="0.2">
      <c r="I590" s="214"/>
      <c r="L590" s="214"/>
      <c r="AB590" s="214"/>
    </row>
    <row r="591" spans="9:28" x14ac:dyDescent="0.2">
      <c r="I591" s="214"/>
      <c r="L591" s="214"/>
      <c r="AB591" s="214"/>
    </row>
    <row r="592" spans="9:28" x14ac:dyDescent="0.2">
      <c r="I592" s="214"/>
      <c r="L592" s="214"/>
      <c r="AB592" s="214"/>
    </row>
    <row r="593" spans="9:28" x14ac:dyDescent="0.2">
      <c r="I593" s="214"/>
      <c r="L593" s="214"/>
      <c r="AB593" s="214"/>
    </row>
    <row r="594" spans="9:28" x14ac:dyDescent="0.2">
      <c r="I594" s="214"/>
      <c r="L594" s="214"/>
      <c r="AB594" s="214"/>
    </row>
    <row r="595" spans="9:28" x14ac:dyDescent="0.2">
      <c r="I595" s="214"/>
      <c r="L595" s="214"/>
      <c r="AB595" s="214"/>
    </row>
    <row r="596" spans="9:28" x14ac:dyDescent="0.2">
      <c r="I596" s="214"/>
      <c r="L596" s="214"/>
      <c r="AB596" s="214"/>
    </row>
    <row r="597" spans="9:28" x14ac:dyDescent="0.2">
      <c r="I597" s="214"/>
      <c r="L597" s="214"/>
      <c r="AB597" s="214"/>
    </row>
    <row r="598" spans="9:28" x14ac:dyDescent="0.2">
      <c r="I598" s="214"/>
      <c r="L598" s="214"/>
      <c r="AB598" s="214"/>
    </row>
    <row r="599" spans="9:28" x14ac:dyDescent="0.2">
      <c r="I599" s="214"/>
      <c r="L599" s="214"/>
      <c r="AB599" s="214"/>
    </row>
    <row r="600" spans="9:28" x14ac:dyDescent="0.2">
      <c r="I600" s="214"/>
      <c r="L600" s="214"/>
      <c r="AB600" s="214"/>
    </row>
    <row r="601" spans="9:28" x14ac:dyDescent="0.2">
      <c r="I601" s="214"/>
      <c r="L601" s="214"/>
      <c r="AB601" s="214"/>
    </row>
    <row r="602" spans="9:28" x14ac:dyDescent="0.2">
      <c r="I602" s="214"/>
      <c r="L602" s="214"/>
      <c r="AB602" s="214"/>
    </row>
    <row r="603" spans="9:28" x14ac:dyDescent="0.2">
      <c r="I603" s="214"/>
      <c r="L603" s="214"/>
      <c r="AB603" s="214"/>
    </row>
    <row r="604" spans="9:28" x14ac:dyDescent="0.2">
      <c r="I604" s="214"/>
      <c r="L604" s="214"/>
      <c r="AB604" s="214"/>
    </row>
    <row r="605" spans="9:28" x14ac:dyDescent="0.2">
      <c r="I605" s="214"/>
      <c r="L605" s="214"/>
      <c r="AB605" s="214"/>
    </row>
    <row r="606" spans="9:28" x14ac:dyDescent="0.2">
      <c r="I606" s="214"/>
      <c r="L606" s="214"/>
      <c r="AB606" s="214"/>
    </row>
    <row r="607" spans="9:28" x14ac:dyDescent="0.2">
      <c r="I607" s="214"/>
      <c r="L607" s="214"/>
      <c r="AB607" s="214"/>
    </row>
    <row r="608" spans="9:28" x14ac:dyDescent="0.2">
      <c r="I608" s="214"/>
      <c r="L608" s="214"/>
      <c r="AB608" s="214"/>
    </row>
    <row r="609" spans="9:28" x14ac:dyDescent="0.2">
      <c r="I609" s="214"/>
      <c r="L609" s="214"/>
      <c r="AB609" s="214"/>
    </row>
    <row r="610" spans="9:28" x14ac:dyDescent="0.2">
      <c r="I610" s="214"/>
      <c r="L610" s="214"/>
      <c r="AB610" s="214"/>
    </row>
    <row r="611" spans="9:28" x14ac:dyDescent="0.2">
      <c r="I611" s="214"/>
      <c r="L611" s="214"/>
      <c r="AB611" s="214"/>
    </row>
    <row r="612" spans="9:28" x14ac:dyDescent="0.2">
      <c r="I612" s="214"/>
      <c r="L612" s="214"/>
      <c r="AB612" s="214"/>
    </row>
    <row r="613" spans="9:28" x14ac:dyDescent="0.2">
      <c r="I613" s="214"/>
      <c r="L613" s="214"/>
      <c r="AB613" s="214"/>
    </row>
    <row r="614" spans="9:28" x14ac:dyDescent="0.2">
      <c r="I614" s="214"/>
      <c r="L614" s="214"/>
      <c r="AB614" s="214"/>
    </row>
    <row r="615" spans="9:28" x14ac:dyDescent="0.2">
      <c r="I615" s="214"/>
      <c r="L615" s="214"/>
      <c r="AB615" s="214"/>
    </row>
    <row r="616" spans="9:28" x14ac:dyDescent="0.2">
      <c r="I616" s="214"/>
      <c r="L616" s="214"/>
      <c r="AB616" s="214"/>
    </row>
    <row r="617" spans="9:28" x14ac:dyDescent="0.2">
      <c r="I617" s="214"/>
      <c r="L617" s="214"/>
      <c r="AB617" s="214"/>
    </row>
    <row r="618" spans="9:28" x14ac:dyDescent="0.2">
      <c r="I618" s="214"/>
      <c r="L618" s="214"/>
      <c r="AB618" s="214"/>
    </row>
    <row r="619" spans="9:28" x14ac:dyDescent="0.2">
      <c r="I619" s="214"/>
      <c r="L619" s="214"/>
      <c r="AB619" s="214"/>
    </row>
    <row r="620" spans="9:28" x14ac:dyDescent="0.2">
      <c r="I620" s="214"/>
      <c r="L620" s="214"/>
      <c r="AB620" s="214"/>
    </row>
  </sheetData>
  <mergeCells count="11">
    <mergeCell ref="E2:I2"/>
    <mergeCell ref="E9:G9"/>
    <mergeCell ref="H9:J9"/>
    <mergeCell ref="L9:N9"/>
    <mergeCell ref="E1:G1"/>
    <mergeCell ref="B106:C106"/>
    <mergeCell ref="B104:C104"/>
    <mergeCell ref="B103:C103"/>
    <mergeCell ref="B11:AB11"/>
    <mergeCell ref="A9:C9"/>
    <mergeCell ref="P9:Q9"/>
  </mergeCells>
  <pageMargins left="0.5" right="0.5" top="0.5" bottom="0.5" header="0.3" footer="0.3"/>
  <pageSetup orientation="landscape" r:id="rId1"/>
  <ignoredErrors>
    <ignoredError sqref="X23 P33:Q33 X33 AB33 P43:Q43 X43 AB43 P53:Q53 X53 AB53 P63:Q63 X63 AB63 P73:Q73 X73 AB73 P83:Q83 X83 AB83 P93:Q93 X93 AB93 F23:G23 I23:J23 L23:M23 O23:Q23 AA23:AB23 F33:G33 I33:J33 L33:M33 O33 F43:G43 I43:J43 L43:M43 O43 F53:G53 I53:J53 L53:M53 O53 F63:G63 I63:J63 L63:M63 O63 F73:G73 I73:J73 L73:M73 O73 F83:G83 I83:J83 L83:M83 O83 F93:G93 I93:J93 L93:M93 O9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2A522-440E-4BBD-85E1-5BE9250CACF0}">
  <dimension ref="A1:K63"/>
  <sheetViews>
    <sheetView zoomScale="85" zoomScaleNormal="85" workbookViewId="0">
      <selection activeCell="B5" sqref="B5:F5"/>
    </sheetView>
  </sheetViews>
  <sheetFormatPr defaultRowHeight="15" x14ac:dyDescent="0.25"/>
  <cols>
    <col min="1" max="1" width="10.85546875" style="181" customWidth="1"/>
    <col min="2" max="2" width="43.5703125" style="187" customWidth="1"/>
    <col min="3" max="3" width="21.140625" style="187" customWidth="1"/>
    <col min="4" max="4" width="17" style="187" customWidth="1"/>
    <col min="5" max="5" width="16.140625" style="187" customWidth="1"/>
    <col min="6" max="6" width="20.42578125" style="196" customWidth="1"/>
    <col min="7" max="7" width="62.42578125" style="187" bestFit="1" customWidth="1"/>
    <col min="8" max="11" width="9.140625" style="181"/>
    <col min="12" max="16384" width="9.140625" style="187"/>
  </cols>
  <sheetData>
    <row r="1" spans="2:7" s="181" customFormat="1" ht="33.75" customHeight="1" thickBot="1" x14ac:dyDescent="0.3">
      <c r="F1" s="182"/>
      <c r="G1" s="666"/>
    </row>
    <row r="2" spans="2:7" s="181" customFormat="1" ht="25.5" customHeight="1" thickBot="1" x14ac:dyDescent="0.3">
      <c r="B2" s="820" t="s">
        <v>40</v>
      </c>
      <c r="C2" s="821"/>
      <c r="D2" s="821"/>
      <c r="E2" s="821"/>
      <c r="F2" s="821"/>
      <c r="G2" s="142"/>
    </row>
    <row r="3" spans="2:7" s="181" customFormat="1" ht="12" customHeight="1" thickBot="1" x14ac:dyDescent="0.3">
      <c r="B3" s="183"/>
      <c r="C3" s="184"/>
      <c r="D3" s="184"/>
      <c r="E3" s="184"/>
      <c r="F3" s="185"/>
      <c r="G3" s="186"/>
    </row>
    <row r="4" spans="2:7" ht="24" customHeight="1" thickBot="1" x14ac:dyDescent="0.3">
      <c r="B4" s="822" t="s">
        <v>114</v>
      </c>
      <c r="C4" s="823"/>
      <c r="D4" s="823"/>
      <c r="E4" s="823"/>
      <c r="F4" s="823"/>
      <c r="G4" s="151"/>
    </row>
    <row r="5" spans="2:7" ht="21.75" customHeight="1" x14ac:dyDescent="0.25">
      <c r="B5" s="824" t="s">
        <v>115</v>
      </c>
      <c r="C5" s="825"/>
      <c r="D5" s="825"/>
      <c r="E5" s="825"/>
      <c r="F5" s="825"/>
      <c r="G5" s="630"/>
    </row>
    <row r="6" spans="2:7" ht="15.75" thickBot="1" x14ac:dyDescent="0.3">
      <c r="B6" s="143"/>
      <c r="C6" s="144"/>
      <c r="D6" s="144"/>
      <c r="E6" s="144"/>
      <c r="F6" s="144"/>
      <c r="G6" s="188"/>
    </row>
    <row r="7" spans="2:7" ht="18.75" customHeight="1" x14ac:dyDescent="0.25">
      <c r="B7" s="219" t="s">
        <v>116</v>
      </c>
      <c r="C7" s="220" t="s">
        <v>117</v>
      </c>
      <c r="D7" s="221" t="s">
        <v>118</v>
      </c>
      <c r="E7" s="221" t="s">
        <v>119</v>
      </c>
      <c r="F7" s="222" t="s">
        <v>120</v>
      </c>
      <c r="G7" s="223" t="s">
        <v>121</v>
      </c>
    </row>
    <row r="8" spans="2:7" ht="18" customHeight="1" x14ac:dyDescent="0.25">
      <c r="B8" s="123" t="str">
        <f>'Cost Estimator '!E4</f>
        <v>* Director (Ex.)</v>
      </c>
      <c r="C8" s="156">
        <f>'Cost Estimator '!G4</f>
        <v>0</v>
      </c>
      <c r="D8" s="125">
        <f>'Cost Estimator '!E103</f>
        <v>0</v>
      </c>
      <c r="E8" s="152">
        <f>D8/2080</f>
        <v>0</v>
      </c>
      <c r="F8" s="457">
        <f>ROUND((C8*D8),0)</f>
        <v>0</v>
      </c>
      <c r="G8" s="189" t="s">
        <v>110</v>
      </c>
    </row>
    <row r="9" spans="2:7" ht="21" customHeight="1" x14ac:dyDescent="0.25">
      <c r="B9" s="123" t="str">
        <f>'Cost Estimator '!E5</f>
        <v>** Manager (Ex.)</v>
      </c>
      <c r="C9" s="156">
        <f>'Cost Estimator '!G5</f>
        <v>0</v>
      </c>
      <c r="D9" s="126">
        <f>'Cost Estimator '!H103</f>
        <v>0</v>
      </c>
      <c r="E9" s="152">
        <f>D9/2080</f>
        <v>0</v>
      </c>
      <c r="F9" s="457">
        <f>ROUND((C9*D9),0)</f>
        <v>0</v>
      </c>
      <c r="G9" s="189"/>
    </row>
    <row r="10" spans="2:7" ht="22.5" customHeight="1" x14ac:dyDescent="0.25">
      <c r="B10" s="127" t="str">
        <f>'Cost Estimator '!E6</f>
        <v>*** Assistant (Ex.)</v>
      </c>
      <c r="C10" s="157">
        <f>'Cost Estimator '!G6</f>
        <v>0</v>
      </c>
      <c r="D10" s="129">
        <f>'Cost Estimator '!K103</f>
        <v>0</v>
      </c>
      <c r="E10" s="152">
        <f>D10/2080</f>
        <v>0</v>
      </c>
      <c r="F10" s="457">
        <f>ROUND((C10*D10),0)</f>
        <v>0</v>
      </c>
      <c r="G10" s="189"/>
    </row>
    <row r="11" spans="2:7" ht="18" customHeight="1" x14ac:dyDescent="0.25">
      <c r="B11" s="127" t="str">
        <f>'Cost Estimator '!E7</f>
        <v>**** Water Tech (Ex.)</v>
      </c>
      <c r="C11" s="157">
        <f>'Cost Estimator '!G7</f>
        <v>0</v>
      </c>
      <c r="D11" s="129">
        <f>'Cost Estimator '!N103</f>
        <v>0</v>
      </c>
      <c r="E11" s="173">
        <v>0</v>
      </c>
      <c r="F11" s="158">
        <f>ROUND((C11*D11),0)</f>
        <v>0</v>
      </c>
      <c r="G11" s="190"/>
    </row>
    <row r="12" spans="2:7" ht="17.25" customHeight="1" thickBot="1" x14ac:dyDescent="0.3">
      <c r="B12" s="145" t="s">
        <v>99</v>
      </c>
      <c r="C12" s="148"/>
      <c r="D12" s="149">
        <f>SUM(D8:D11)</f>
        <v>0</v>
      </c>
      <c r="E12" s="153">
        <f>SUM(E8:E11)</f>
        <v>0</v>
      </c>
      <c r="F12" s="159">
        <f>SUM(F8:F11)</f>
        <v>0</v>
      </c>
      <c r="G12" s="191"/>
    </row>
    <row r="13" spans="2:7" ht="21.75" customHeight="1" x14ac:dyDescent="0.25">
      <c r="B13" s="224" t="s">
        <v>74</v>
      </c>
      <c r="C13" s="230" t="s">
        <v>122</v>
      </c>
      <c r="D13" s="225" t="s">
        <v>123</v>
      </c>
      <c r="E13" s="225"/>
      <c r="F13" s="226"/>
      <c r="G13" s="227"/>
    </row>
    <row r="14" spans="2:7" ht="16.5" customHeight="1" thickBot="1" x14ac:dyDescent="0.3">
      <c r="B14" s="145" t="s">
        <v>124</v>
      </c>
      <c r="C14" s="270">
        <f>'Cost Estimator '!I4</f>
        <v>0</v>
      </c>
      <c r="D14" s="172"/>
      <c r="E14" s="150"/>
      <c r="F14" s="160">
        <f>ROUND((F12*C14),0)</f>
        <v>0</v>
      </c>
      <c r="G14" s="191"/>
    </row>
    <row r="15" spans="2:7" ht="16.5" customHeight="1" x14ac:dyDescent="0.25">
      <c r="B15" s="224" t="s">
        <v>125</v>
      </c>
      <c r="C15" s="230" t="s">
        <v>126</v>
      </c>
      <c r="D15" s="225" t="s">
        <v>127</v>
      </c>
      <c r="E15" s="225" t="s">
        <v>128</v>
      </c>
      <c r="F15" s="229" t="s">
        <v>129</v>
      </c>
      <c r="G15" s="231" t="s">
        <v>130</v>
      </c>
    </row>
    <row r="16" spans="2:7" ht="16.5" customHeight="1" x14ac:dyDescent="0.25">
      <c r="B16" s="123" t="s">
        <v>131</v>
      </c>
      <c r="C16" s="826"/>
      <c r="D16" s="827"/>
      <c r="E16" s="828"/>
      <c r="F16" s="162" t="s">
        <v>110</v>
      </c>
      <c r="G16" s="829"/>
    </row>
    <row r="17" spans="2:7" ht="16.5" customHeight="1" x14ac:dyDescent="0.25">
      <c r="B17" s="137" t="s">
        <v>132</v>
      </c>
      <c r="C17" s="832"/>
      <c r="D17" s="833"/>
      <c r="E17" s="834"/>
      <c r="F17" s="162"/>
      <c r="G17" s="830"/>
    </row>
    <row r="18" spans="2:7" ht="16.5" customHeight="1" x14ac:dyDescent="0.25">
      <c r="B18" s="137" t="s">
        <v>133</v>
      </c>
      <c r="C18" s="832"/>
      <c r="D18" s="833"/>
      <c r="E18" s="834"/>
      <c r="F18" s="162"/>
      <c r="G18" s="830"/>
    </row>
    <row r="19" spans="2:7" ht="16.5" customHeight="1" x14ac:dyDescent="0.25">
      <c r="B19" s="137" t="s">
        <v>134</v>
      </c>
      <c r="C19" s="832"/>
      <c r="D19" s="833"/>
      <c r="E19" s="834"/>
      <c r="F19" s="162"/>
      <c r="G19" s="831"/>
    </row>
    <row r="20" spans="2:7" ht="14.25" customHeight="1" x14ac:dyDescent="0.25">
      <c r="B20" s="146"/>
      <c r="C20" s="675"/>
      <c r="D20" s="676"/>
      <c r="E20" s="677" t="s">
        <v>135</v>
      </c>
      <c r="F20" s="162">
        <f>SUM(F16:F19)</f>
        <v>0</v>
      </c>
      <c r="G20" s="673" t="s">
        <v>136</v>
      </c>
    </row>
    <row r="21" spans="2:7" ht="15.75" customHeight="1" x14ac:dyDescent="0.25">
      <c r="B21" s="138" t="s">
        <v>137</v>
      </c>
      <c r="C21" s="838"/>
      <c r="D21" s="839"/>
      <c r="E21" s="840"/>
      <c r="F21" s="162"/>
      <c r="G21" s="829"/>
    </row>
    <row r="22" spans="2:7" ht="16.5" customHeight="1" x14ac:dyDescent="0.25">
      <c r="B22" s="137" t="s">
        <v>132</v>
      </c>
      <c r="C22" s="826"/>
      <c r="D22" s="827"/>
      <c r="E22" s="828"/>
      <c r="F22" s="162" t="s">
        <v>110</v>
      </c>
      <c r="G22" s="830"/>
    </row>
    <row r="23" spans="2:7" ht="16.5" customHeight="1" x14ac:dyDescent="0.25">
      <c r="B23" s="137" t="s">
        <v>138</v>
      </c>
      <c r="C23" s="826"/>
      <c r="D23" s="827"/>
      <c r="E23" s="828"/>
      <c r="F23" s="163"/>
      <c r="G23" s="830"/>
    </row>
    <row r="24" spans="2:7" ht="16.5" customHeight="1" x14ac:dyDescent="0.25">
      <c r="B24" s="137" t="s">
        <v>139</v>
      </c>
      <c r="C24" s="826"/>
      <c r="D24" s="827"/>
      <c r="E24" s="828"/>
      <c r="F24" s="163"/>
      <c r="G24" s="831"/>
    </row>
    <row r="25" spans="2:7" ht="16.5" customHeight="1" x14ac:dyDescent="0.25">
      <c r="B25" s="174"/>
      <c r="C25" s="680"/>
      <c r="D25" s="681"/>
      <c r="E25" s="175" t="s">
        <v>135</v>
      </c>
      <c r="F25" s="163">
        <f>SUM(F21:F24)</f>
        <v>0</v>
      </c>
      <c r="G25" s="673" t="s">
        <v>136</v>
      </c>
    </row>
    <row r="26" spans="2:7" ht="16.5" customHeight="1" x14ac:dyDescent="0.25">
      <c r="B26" s="127" t="s">
        <v>140</v>
      </c>
      <c r="C26" s="835"/>
      <c r="D26" s="836"/>
      <c r="E26" s="837"/>
      <c r="F26" s="163"/>
      <c r="G26" s="829"/>
    </row>
    <row r="27" spans="2:7" ht="16.5" customHeight="1" x14ac:dyDescent="0.25">
      <c r="B27" s="137" t="s">
        <v>132</v>
      </c>
      <c r="C27" s="826"/>
      <c r="D27" s="827"/>
      <c r="E27" s="828"/>
      <c r="F27" s="163"/>
      <c r="G27" s="830"/>
    </row>
    <row r="28" spans="2:7" ht="16.5" customHeight="1" x14ac:dyDescent="0.25">
      <c r="B28" s="137" t="s">
        <v>138</v>
      </c>
      <c r="C28" s="826"/>
      <c r="D28" s="827"/>
      <c r="E28" s="828"/>
      <c r="F28" s="163"/>
      <c r="G28" s="830"/>
    </row>
    <row r="29" spans="2:7" ht="16.5" customHeight="1" x14ac:dyDescent="0.25">
      <c r="B29" s="137" t="s">
        <v>139</v>
      </c>
      <c r="C29" s="826"/>
      <c r="D29" s="827"/>
      <c r="E29" s="828"/>
      <c r="F29" s="163"/>
      <c r="G29" s="831"/>
    </row>
    <row r="30" spans="2:7" ht="16.5" customHeight="1" x14ac:dyDescent="0.25">
      <c r="B30" s="174"/>
      <c r="C30" s="680"/>
      <c r="D30" s="681"/>
      <c r="E30" s="175" t="s">
        <v>135</v>
      </c>
      <c r="F30" s="163">
        <f>SUM(F26:F29)</f>
        <v>0</v>
      </c>
      <c r="G30" s="673" t="s">
        <v>136</v>
      </c>
    </row>
    <row r="31" spans="2:7" ht="16.5" customHeight="1" thickBot="1" x14ac:dyDescent="0.3">
      <c r="B31" s="814" t="s">
        <v>141</v>
      </c>
      <c r="C31" s="815"/>
      <c r="D31" s="815"/>
      <c r="E31" s="816"/>
      <c r="F31" s="164">
        <f>SUM(F20+F25+F30)</f>
        <v>0</v>
      </c>
      <c r="G31" s="192"/>
    </row>
    <row r="32" spans="2:7" ht="15.75" customHeight="1" x14ac:dyDescent="0.25">
      <c r="B32" s="224" t="s">
        <v>142</v>
      </c>
      <c r="C32" s="230" t="s">
        <v>143</v>
      </c>
      <c r="D32" s="225" t="s">
        <v>144</v>
      </c>
      <c r="E32" s="225" t="s">
        <v>145</v>
      </c>
      <c r="F32" s="229" t="s">
        <v>120</v>
      </c>
      <c r="G32" s="233"/>
    </row>
    <row r="33" spans="2:7" ht="15" customHeight="1" x14ac:dyDescent="0.25">
      <c r="B33" s="123"/>
      <c r="C33" s="124"/>
      <c r="D33" s="139"/>
      <c r="E33" s="154"/>
      <c r="F33" s="166"/>
      <c r="G33" s="193"/>
    </row>
    <row r="34" spans="2:7" x14ac:dyDescent="0.25">
      <c r="B34" s="127"/>
      <c r="C34" s="128"/>
      <c r="D34" s="140"/>
      <c r="E34" s="155"/>
      <c r="F34" s="167"/>
      <c r="G34" s="193"/>
    </row>
    <row r="35" spans="2:7" ht="15.75" thickBot="1" x14ac:dyDescent="0.3">
      <c r="B35" s="814" t="s">
        <v>146</v>
      </c>
      <c r="C35" s="815"/>
      <c r="D35" s="815"/>
      <c r="E35" s="816"/>
      <c r="F35" s="160">
        <f>SUM(F33:F34)</f>
        <v>0</v>
      </c>
      <c r="G35" s="192"/>
    </row>
    <row r="36" spans="2:7" x14ac:dyDescent="0.25">
      <c r="B36" s="224" t="s">
        <v>147</v>
      </c>
      <c r="C36" s="228" t="s">
        <v>143</v>
      </c>
      <c r="D36" s="225" t="s">
        <v>47</v>
      </c>
      <c r="E36" s="225" t="s">
        <v>145</v>
      </c>
      <c r="F36" s="229" t="s">
        <v>129</v>
      </c>
      <c r="G36" s="227"/>
    </row>
    <row r="37" spans="2:7" x14ac:dyDescent="0.25">
      <c r="B37" s="130"/>
      <c r="C37" s="131" t="s">
        <v>110</v>
      </c>
      <c r="D37" s="132"/>
      <c r="E37" s="169"/>
      <c r="F37" s="161"/>
      <c r="G37" s="189"/>
    </row>
    <row r="38" spans="2:7" x14ac:dyDescent="0.25">
      <c r="B38" s="123"/>
      <c r="C38" s="133"/>
      <c r="D38" s="134"/>
      <c r="E38" s="170"/>
      <c r="F38" s="162"/>
      <c r="G38" s="189"/>
    </row>
    <row r="39" spans="2:7" x14ac:dyDescent="0.25">
      <c r="B39" s="127"/>
      <c r="C39" s="135"/>
      <c r="D39" s="136"/>
      <c r="E39" s="171"/>
      <c r="F39" s="163"/>
      <c r="G39" s="189"/>
    </row>
    <row r="40" spans="2:7" x14ac:dyDescent="0.25">
      <c r="B40" s="127"/>
      <c r="C40" s="135"/>
      <c r="D40" s="136"/>
      <c r="E40" s="171"/>
      <c r="F40" s="163"/>
      <c r="G40" s="189"/>
    </row>
    <row r="41" spans="2:7" ht="15.75" thickBot="1" x14ac:dyDescent="0.3">
      <c r="B41" s="814" t="s">
        <v>148</v>
      </c>
      <c r="C41" s="815"/>
      <c r="D41" s="815"/>
      <c r="E41" s="816"/>
      <c r="F41" s="232">
        <f>SUM(F37:F38)</f>
        <v>0</v>
      </c>
      <c r="G41" s="191"/>
    </row>
    <row r="42" spans="2:7" x14ac:dyDescent="0.25">
      <c r="B42" s="224" t="s">
        <v>149</v>
      </c>
      <c r="C42" s="230" t="s">
        <v>143</v>
      </c>
      <c r="D42" s="234" t="s">
        <v>47</v>
      </c>
      <c r="E42" s="234" t="s">
        <v>145</v>
      </c>
      <c r="F42" s="235" t="s">
        <v>120</v>
      </c>
      <c r="G42" s="233"/>
    </row>
    <row r="43" spans="2:7" x14ac:dyDescent="0.25">
      <c r="B43" s="123"/>
      <c r="C43" s="124"/>
      <c r="D43" s="139"/>
      <c r="E43" s="154"/>
      <c r="F43" s="168"/>
      <c r="G43" s="193"/>
    </row>
    <row r="44" spans="2:7" x14ac:dyDescent="0.25">
      <c r="B44" s="123"/>
      <c r="C44" s="124"/>
      <c r="D44" s="139"/>
      <c r="E44" s="154"/>
      <c r="F44" s="176"/>
      <c r="G44" s="195"/>
    </row>
    <row r="45" spans="2:7" x14ac:dyDescent="0.25">
      <c r="B45" s="509" t="s">
        <v>150</v>
      </c>
      <c r="C45" s="510"/>
      <c r="D45" s="510"/>
      <c r="E45" s="511"/>
      <c r="F45" s="512">
        <f>SUM(F43:F44)</f>
        <v>0</v>
      </c>
      <c r="G45" s="513"/>
    </row>
    <row r="46" spans="2:7" x14ac:dyDescent="0.25">
      <c r="B46" s="631" t="s">
        <v>151</v>
      </c>
      <c r="C46" s="516" t="s">
        <v>143</v>
      </c>
      <c r="D46" s="516" t="s">
        <v>47</v>
      </c>
      <c r="E46" s="516" t="s">
        <v>145</v>
      </c>
      <c r="F46" s="516" t="s">
        <v>120</v>
      </c>
      <c r="G46" s="632"/>
    </row>
    <row r="47" spans="2:7" x14ac:dyDescent="0.25">
      <c r="B47" s="633"/>
      <c r="C47" s="514"/>
      <c r="D47" s="514"/>
      <c r="E47" s="514"/>
      <c r="F47" s="517"/>
      <c r="G47" s="193"/>
    </row>
    <row r="48" spans="2:7" x14ac:dyDescent="0.25">
      <c r="B48" s="633"/>
      <c r="C48" s="514"/>
      <c r="D48" s="514"/>
      <c r="E48" s="514"/>
      <c r="F48" s="517"/>
      <c r="G48" s="193"/>
    </row>
    <row r="49" spans="2:7" x14ac:dyDescent="0.25">
      <c r="B49" s="634" t="s">
        <v>152</v>
      </c>
      <c r="C49" s="515"/>
      <c r="D49" s="515"/>
      <c r="E49" s="515"/>
      <c r="F49" s="518">
        <f>SUM(F47:F48)</f>
        <v>0</v>
      </c>
      <c r="G49" s="635"/>
    </row>
    <row r="50" spans="2:7" x14ac:dyDescent="0.25">
      <c r="B50" s="224" t="s">
        <v>153</v>
      </c>
      <c r="C50" s="230" t="s">
        <v>143</v>
      </c>
      <c r="D50" s="225" t="s">
        <v>144</v>
      </c>
      <c r="E50" s="225" t="s">
        <v>145</v>
      </c>
      <c r="F50" s="229" t="s">
        <v>120</v>
      </c>
      <c r="G50" s="233"/>
    </row>
    <row r="51" spans="2:7" x14ac:dyDescent="0.25">
      <c r="B51" s="123"/>
      <c r="C51" s="124"/>
      <c r="D51" s="139"/>
      <c r="E51" s="154"/>
      <c r="F51" s="162"/>
      <c r="G51" s="193"/>
    </row>
    <row r="52" spans="2:7" x14ac:dyDescent="0.25">
      <c r="B52" s="123"/>
      <c r="C52" s="141"/>
      <c r="D52" s="139"/>
      <c r="E52" s="154"/>
      <c r="F52" s="165"/>
      <c r="G52" s="193"/>
    </row>
    <row r="53" spans="2:7" ht="15.75" thickBot="1" x14ac:dyDescent="0.3">
      <c r="B53" s="814" t="s">
        <v>154</v>
      </c>
      <c r="C53" s="815"/>
      <c r="D53" s="815"/>
      <c r="E53" s="816"/>
      <c r="F53" s="160">
        <f>SUM(F51:F52)</f>
        <v>0</v>
      </c>
      <c r="G53" s="192"/>
    </row>
    <row r="54" spans="2:7" ht="21.75" customHeight="1" thickBot="1" x14ac:dyDescent="0.3">
      <c r="B54" s="177" t="s">
        <v>155</v>
      </c>
      <c r="C54" s="178"/>
      <c r="D54" s="178"/>
      <c r="E54" s="179"/>
      <c r="F54" s="180">
        <f>SUM(F12+F14+F41+F31+F53+F35)</f>
        <v>0</v>
      </c>
      <c r="G54" s="194"/>
    </row>
    <row r="55" spans="2:7" ht="19.5" customHeight="1" thickBot="1" x14ac:dyDescent="0.3">
      <c r="B55" s="236" t="s">
        <v>156</v>
      </c>
      <c r="C55" s="218" t="s">
        <v>157</v>
      </c>
      <c r="D55" s="218" t="s">
        <v>158</v>
      </c>
      <c r="E55" s="217">
        <v>0.15</v>
      </c>
      <c r="F55" s="147">
        <f>F54*E55</f>
        <v>0</v>
      </c>
      <c r="G55" s="636"/>
    </row>
    <row r="56" spans="2:7" ht="25.5" customHeight="1" thickBot="1" x14ac:dyDescent="0.3">
      <c r="B56" s="817" t="s">
        <v>159</v>
      </c>
      <c r="C56" s="818"/>
      <c r="D56" s="818"/>
      <c r="E56" s="819"/>
      <c r="F56" s="237">
        <f>SUM(F54+F55+F45+F49)</f>
        <v>0</v>
      </c>
      <c r="G56" s="238"/>
    </row>
    <row r="57" spans="2:7" s="181" customFormat="1" x14ac:dyDescent="0.25">
      <c r="F57" s="182"/>
    </row>
    <row r="58" spans="2:7" s="181" customFormat="1" ht="22.5" customHeight="1" x14ac:dyDescent="0.25">
      <c r="B58" s="813" t="s">
        <v>160</v>
      </c>
      <c r="C58" s="813"/>
      <c r="D58" s="813"/>
      <c r="E58" s="813"/>
      <c r="F58" s="506">
        <f>'Draft Workplan'!H98</f>
        <v>0</v>
      </c>
      <c r="G58" s="507"/>
    </row>
    <row r="59" spans="2:7" s="181" customFormat="1" x14ac:dyDescent="0.25">
      <c r="F59" s="182"/>
    </row>
    <row r="60" spans="2:7" s="181" customFormat="1" x14ac:dyDescent="0.25">
      <c r="F60" s="182"/>
    </row>
    <row r="61" spans="2:7" s="181" customFormat="1" x14ac:dyDescent="0.25">
      <c r="F61" s="182"/>
    </row>
    <row r="62" spans="2:7" s="181" customFormat="1" x14ac:dyDescent="0.25">
      <c r="F62" s="182"/>
    </row>
    <row r="63" spans="2:7" s="181" customFormat="1" x14ac:dyDescent="0.25">
      <c r="F63" s="182"/>
    </row>
  </sheetData>
  <mergeCells count="24">
    <mergeCell ref="C26:E26"/>
    <mergeCell ref="G21:G24"/>
    <mergeCell ref="C22:E22"/>
    <mergeCell ref="C23:E23"/>
    <mergeCell ref="C24:E24"/>
    <mergeCell ref="G26:G29"/>
    <mergeCell ref="C27:E27"/>
    <mergeCell ref="C28:E28"/>
    <mergeCell ref="C29:E29"/>
    <mergeCell ref="C21:E21"/>
    <mergeCell ref="B2:F2"/>
    <mergeCell ref="B4:F4"/>
    <mergeCell ref="B5:F5"/>
    <mergeCell ref="C16:E16"/>
    <mergeCell ref="G16:G19"/>
    <mergeCell ref="C17:E17"/>
    <mergeCell ref="C18:E18"/>
    <mergeCell ref="C19:E19"/>
    <mergeCell ref="B58:E58"/>
    <mergeCell ref="B31:E31"/>
    <mergeCell ref="B53:E53"/>
    <mergeCell ref="B35:E35"/>
    <mergeCell ref="B56:E56"/>
    <mergeCell ref="B41:E41"/>
  </mergeCells>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D6DEF-0098-4DD3-B3D0-C7F738CCBC4E}">
  <sheetPr>
    <pageSetUpPr fitToPage="1"/>
  </sheetPr>
  <dimension ref="A1:BK124"/>
  <sheetViews>
    <sheetView zoomScale="55" zoomScaleNormal="55" workbookViewId="0">
      <pane xSplit="4" ySplit="6" topLeftCell="E7" activePane="bottomRight" state="frozen"/>
      <selection pane="topRight" activeCell="G1" sqref="G1"/>
      <selection pane="bottomLeft" activeCell="A6" sqref="A6"/>
      <selection pane="bottomRight" activeCell="J8" sqref="J8"/>
    </sheetView>
  </sheetViews>
  <sheetFormatPr defaultColWidth="9.140625" defaultRowHeight="15" outlineLevelRow="1" outlineLevelCol="1" x14ac:dyDescent="0.25"/>
  <cols>
    <col min="1" max="1" width="12.5703125" style="57" customWidth="1"/>
    <col min="2" max="2" width="6.5703125" style="57" hidden="1" customWidth="1" outlineLevel="1"/>
    <col min="3" max="3" width="94.7109375" style="519" hidden="1" customWidth="1" outlineLevel="1"/>
    <col min="4" max="4" width="64" style="519" hidden="1" customWidth="1" outlineLevel="1"/>
    <col min="5" max="5" width="3.7109375" style="71" customWidth="1" collapsed="1"/>
    <col min="6" max="6" width="7.5703125" style="71" customWidth="1" outlineLevel="1"/>
    <col min="7" max="7" width="89.42578125" style="71" customWidth="1" outlineLevel="1"/>
    <col min="8" max="8" width="49.85546875" style="71" customWidth="1" outlineLevel="1"/>
    <col min="9" max="9" width="19.42578125" style="71" customWidth="1" outlineLevel="1"/>
    <col min="10" max="10" width="14.42578125" style="71" customWidth="1" outlineLevel="1"/>
    <col min="11" max="11" width="31.5703125" style="71" customWidth="1" outlineLevel="1"/>
    <col min="12" max="12" width="49" style="71" customWidth="1" outlineLevel="1"/>
    <col min="13" max="13" width="3.7109375" style="71" customWidth="1"/>
    <col min="14" max="14" width="7.140625" style="57" hidden="1" customWidth="1" outlineLevel="1"/>
    <col min="15" max="15" width="73.28515625" style="57" hidden="1" customWidth="1" outlineLevel="1"/>
    <col min="16" max="16" width="44.28515625" style="57" hidden="1" customWidth="1" outlineLevel="1"/>
    <col min="17" max="17" width="33.140625" style="57" hidden="1" customWidth="1" outlineLevel="1"/>
    <col min="18" max="18" width="20.5703125" style="57" hidden="1" customWidth="1" outlineLevel="1"/>
    <col min="19" max="19" width="45.140625" style="57" hidden="1" customWidth="1" outlineLevel="1"/>
    <col min="20" max="20" width="42.85546875" style="57" hidden="1" customWidth="1" outlineLevel="1" collapsed="1"/>
    <col min="21" max="21" width="4.42578125" style="71" customWidth="1" collapsed="1"/>
    <col min="22" max="22" width="5.5703125" style="57" hidden="1" customWidth="1" outlineLevel="1"/>
    <col min="23" max="23" width="53.85546875" style="57" hidden="1" customWidth="1" outlineLevel="1" collapsed="1"/>
    <col min="24" max="24" width="37.42578125" style="57" hidden="1" customWidth="1" outlineLevel="1"/>
    <col min="25" max="25" width="21.85546875" style="57" hidden="1" customWidth="1" outlineLevel="1"/>
    <col min="26" max="26" width="20.7109375" style="57" hidden="1" customWidth="1" outlineLevel="1"/>
    <col min="27" max="27" width="39.7109375" style="57" hidden="1" customWidth="1" outlineLevel="1"/>
    <col min="28" max="28" width="38.5703125" style="57" hidden="1" customWidth="1" outlineLevel="1"/>
    <col min="29" max="29" width="2.7109375" style="57" customWidth="1" collapsed="1"/>
    <col min="30" max="30" width="8.7109375" style="57" hidden="1" customWidth="1" outlineLevel="1"/>
    <col min="31" max="31" width="49" style="57" hidden="1" customWidth="1" outlineLevel="1"/>
    <col min="32" max="32" width="37.140625" style="57" hidden="1" customWidth="1" outlineLevel="1"/>
    <col min="33" max="34" width="22.42578125" style="57" hidden="1" customWidth="1" outlineLevel="1"/>
    <col min="35" max="35" width="35.85546875" style="57" hidden="1" customWidth="1" outlineLevel="1"/>
    <col min="36" max="36" width="29" style="57" hidden="1" customWidth="1" outlineLevel="1"/>
    <col min="37" max="37" width="3.140625" style="57" customWidth="1" collapsed="1"/>
    <col min="38" max="38" width="7.7109375" style="57" hidden="1" customWidth="1" outlineLevel="1"/>
    <col min="39" max="39" width="56" style="57" hidden="1" customWidth="1" outlineLevel="1"/>
    <col min="40" max="40" width="38" style="57" hidden="1" customWidth="1" outlineLevel="1"/>
    <col min="41" max="41" width="23.42578125" style="57" hidden="1" customWidth="1" outlineLevel="1"/>
    <col min="42" max="42" width="20.85546875" style="57" hidden="1" customWidth="1" outlineLevel="1"/>
    <col min="43" max="43" width="33.85546875" style="57" hidden="1" customWidth="1" outlineLevel="1"/>
    <col min="44" max="44" width="32.42578125" style="57" hidden="1" customWidth="1" outlineLevel="1"/>
    <col min="45" max="45" width="4.7109375" style="71" customWidth="1" collapsed="1"/>
    <col min="46" max="46" width="7.7109375" style="57" customWidth="1" outlineLevel="1"/>
    <col min="47" max="47" width="92" style="57" customWidth="1" outlineLevel="1"/>
    <col min="48" max="48" width="57.42578125" style="57" customWidth="1" outlineLevel="1"/>
    <col min="49" max="49" width="49" style="57" customWidth="1" outlineLevel="1"/>
    <col min="50" max="50" width="32.140625" style="57" customWidth="1" outlineLevel="1"/>
    <col min="51" max="51" width="21.42578125" style="57" customWidth="1" outlineLevel="1"/>
    <col min="52" max="52" width="36.85546875" style="57" customWidth="1" outlineLevel="1"/>
    <col min="53" max="53" width="34.42578125" style="57" customWidth="1" outlineLevel="1"/>
    <col min="54" max="54" width="28.7109375" style="57" customWidth="1" outlineLevel="1"/>
    <col min="55" max="55" width="51" style="57" customWidth="1" outlineLevel="1"/>
    <col min="56" max="56" width="24" style="57" customWidth="1" outlineLevel="1"/>
    <col min="57" max="57" width="23.28515625" style="57" customWidth="1" outlineLevel="1"/>
    <col min="58" max="58" width="49.140625" style="57" customWidth="1" outlineLevel="1"/>
    <col min="59" max="59" width="16.7109375" style="57" customWidth="1"/>
    <col min="60" max="16384" width="9.140625" style="57"/>
  </cols>
  <sheetData>
    <row r="1" spans="1:63" ht="42.75" customHeight="1" outlineLevel="1" thickBot="1" x14ac:dyDescent="0.3">
      <c r="B1" s="684"/>
      <c r="F1" s="885" t="s">
        <v>161</v>
      </c>
      <c r="G1" s="885"/>
      <c r="K1" s="904" t="s">
        <v>162</v>
      </c>
      <c r="L1" s="904"/>
      <c r="N1" s="890" t="s">
        <v>163</v>
      </c>
      <c r="O1" s="890"/>
      <c r="V1" s="890" t="s">
        <v>164</v>
      </c>
      <c r="W1" s="890"/>
      <c r="AC1" s="71"/>
      <c r="AD1" s="890" t="s">
        <v>165</v>
      </c>
      <c r="AE1" s="890"/>
      <c r="AK1" s="71"/>
      <c r="AL1" s="890" t="s">
        <v>166</v>
      </c>
      <c r="AM1" s="890"/>
      <c r="AS1" s="891" t="s">
        <v>167</v>
      </c>
      <c r="AT1" s="891"/>
      <c r="AU1" s="891"/>
      <c r="BD1" s="873"/>
      <c r="BE1" s="873"/>
      <c r="BF1" s="684"/>
      <c r="BG1" s="886" t="s">
        <v>168</v>
      </c>
      <c r="BH1" s="886"/>
      <c r="BI1" s="886"/>
      <c r="BJ1" s="886"/>
      <c r="BK1" s="886"/>
    </row>
    <row r="2" spans="1:63" ht="27" customHeight="1" outlineLevel="1" thickBot="1" x14ac:dyDescent="0.3">
      <c r="B2" s="874" t="s">
        <v>169</v>
      </c>
      <c r="C2" s="875"/>
      <c r="D2" s="876"/>
      <c r="E2" s="75"/>
      <c r="F2" s="874" t="s">
        <v>169</v>
      </c>
      <c r="G2" s="875"/>
      <c r="H2" s="875"/>
      <c r="I2" s="875"/>
      <c r="J2" s="875"/>
      <c r="K2" s="875"/>
      <c r="L2" s="876"/>
      <c r="M2" s="75"/>
      <c r="N2" s="874" t="s">
        <v>169</v>
      </c>
      <c r="O2" s="875"/>
      <c r="P2" s="875"/>
      <c r="Q2" s="875"/>
      <c r="R2" s="875"/>
      <c r="S2" s="875"/>
      <c r="T2" s="876"/>
      <c r="U2" s="72"/>
      <c r="V2" s="874" t="s">
        <v>169</v>
      </c>
      <c r="W2" s="875"/>
      <c r="X2" s="875"/>
      <c r="Y2" s="875"/>
      <c r="Z2" s="875"/>
      <c r="AA2" s="875"/>
      <c r="AB2" s="876"/>
      <c r="AC2" s="72"/>
      <c r="AD2" s="874" t="s">
        <v>169</v>
      </c>
      <c r="AE2" s="875"/>
      <c r="AF2" s="875"/>
      <c r="AG2" s="875"/>
      <c r="AH2" s="875"/>
      <c r="AI2" s="875"/>
      <c r="AJ2" s="876"/>
      <c r="AK2" s="72"/>
      <c r="AL2" s="874" t="s">
        <v>169</v>
      </c>
      <c r="AM2" s="875"/>
      <c r="AN2" s="875"/>
      <c r="AO2" s="875"/>
      <c r="AP2" s="875"/>
      <c r="AQ2" s="875"/>
      <c r="AR2" s="876"/>
      <c r="AS2" s="72"/>
      <c r="AT2" s="874" t="s">
        <v>169</v>
      </c>
      <c r="AU2" s="875"/>
      <c r="AV2" s="875"/>
      <c r="AW2" s="875"/>
      <c r="AX2" s="875"/>
      <c r="AY2" s="875"/>
      <c r="AZ2" s="875"/>
      <c r="BA2" s="875"/>
      <c r="BB2" s="875"/>
      <c r="BC2" s="875"/>
      <c r="BD2" s="875"/>
      <c r="BE2" s="875"/>
      <c r="BF2" s="876"/>
    </row>
    <row r="3" spans="1:63" s="71" customFormat="1" ht="11.25" customHeight="1" outlineLevel="1" thickBot="1" x14ac:dyDescent="0.3">
      <c r="B3" s="883"/>
      <c r="C3" s="845"/>
      <c r="D3" s="884"/>
      <c r="E3" s="678"/>
      <c r="F3" s="845"/>
      <c r="G3" s="845"/>
      <c r="H3" s="845"/>
      <c r="I3" s="845"/>
      <c r="J3" s="845"/>
      <c r="K3" s="845"/>
      <c r="L3" s="845"/>
      <c r="M3" s="678"/>
      <c r="N3" s="845"/>
      <c r="O3" s="845"/>
      <c r="P3" s="845"/>
      <c r="Q3" s="845"/>
      <c r="R3" s="845"/>
      <c r="S3" s="845"/>
      <c r="T3" s="845"/>
      <c r="U3" s="72"/>
      <c r="V3" s="845"/>
      <c r="W3" s="845"/>
      <c r="X3" s="845"/>
      <c r="Y3" s="845"/>
      <c r="Z3" s="845"/>
      <c r="AA3" s="845"/>
      <c r="AB3" s="845"/>
      <c r="AC3" s="72"/>
      <c r="AD3" s="845"/>
      <c r="AE3" s="845"/>
      <c r="AF3" s="845"/>
      <c r="AG3" s="845"/>
      <c r="AH3" s="845"/>
      <c r="AI3" s="845"/>
      <c r="AJ3" s="845"/>
      <c r="AK3" s="72"/>
      <c r="AL3" s="845"/>
      <c r="AM3" s="845"/>
      <c r="AN3" s="845"/>
      <c r="AO3" s="845"/>
      <c r="AP3" s="845"/>
      <c r="AQ3" s="845"/>
      <c r="AR3" s="845"/>
      <c r="AS3" s="72"/>
      <c r="AT3" s="313"/>
      <c r="AU3" s="678"/>
      <c r="AV3" s="678"/>
      <c r="AW3" s="678"/>
      <c r="AX3" s="678"/>
      <c r="AY3" s="678"/>
      <c r="AZ3" s="678"/>
      <c r="BA3" s="678"/>
      <c r="BB3" s="678"/>
      <c r="BC3" s="678"/>
      <c r="BD3" s="678"/>
      <c r="BE3" s="678"/>
      <c r="BF3" s="679"/>
    </row>
    <row r="4" spans="1:63" ht="45.75" customHeight="1" outlineLevel="1" x14ac:dyDescent="0.25">
      <c r="B4" s="877" t="s">
        <v>170</v>
      </c>
      <c r="C4" s="878"/>
      <c r="D4" s="879"/>
      <c r="E4" s="75"/>
      <c r="F4" s="782" t="str">
        <f>B4</f>
        <v>(TRIBE'S OFFICIAL NAME)</v>
      </c>
      <c r="G4" s="783"/>
      <c r="H4" s="783"/>
      <c r="I4" s="783"/>
      <c r="J4" s="783"/>
      <c r="K4" s="783"/>
      <c r="L4" s="784"/>
      <c r="M4" s="75"/>
      <c r="N4" s="782" t="str">
        <f>B4</f>
        <v>(TRIBE'S OFFICIAL NAME)</v>
      </c>
      <c r="O4" s="783"/>
      <c r="P4" s="783"/>
      <c r="Q4" s="783"/>
      <c r="R4" s="783"/>
      <c r="S4" s="783"/>
      <c r="T4" s="784"/>
      <c r="U4" s="72"/>
      <c r="V4" s="782" t="str">
        <f>B4</f>
        <v>(TRIBE'S OFFICIAL NAME)</v>
      </c>
      <c r="W4" s="783"/>
      <c r="X4" s="783"/>
      <c r="Y4" s="783"/>
      <c r="Z4" s="783"/>
      <c r="AA4" s="783"/>
      <c r="AB4" s="784"/>
      <c r="AC4" s="72"/>
      <c r="AD4" s="782" t="str">
        <f>B4</f>
        <v>(TRIBE'S OFFICIAL NAME)</v>
      </c>
      <c r="AE4" s="783"/>
      <c r="AF4" s="783"/>
      <c r="AG4" s="783"/>
      <c r="AH4" s="783"/>
      <c r="AI4" s="783"/>
      <c r="AJ4" s="784"/>
      <c r="AK4" s="72"/>
      <c r="AL4" s="782" t="str">
        <f>B4</f>
        <v>(TRIBE'S OFFICIAL NAME)</v>
      </c>
      <c r="AM4" s="783"/>
      <c r="AN4" s="783"/>
      <c r="AO4" s="783"/>
      <c r="AP4" s="783"/>
      <c r="AQ4" s="783"/>
      <c r="AR4" s="784"/>
      <c r="AS4" s="72"/>
      <c r="AT4" s="877" t="s">
        <v>114</v>
      </c>
      <c r="AU4" s="878"/>
      <c r="AV4" s="878"/>
      <c r="AW4" s="878"/>
      <c r="AX4" s="878"/>
      <c r="AY4" s="878"/>
      <c r="AZ4" s="878"/>
      <c r="BA4" s="878"/>
      <c r="BB4" s="878"/>
      <c r="BC4" s="878"/>
      <c r="BD4" s="878"/>
      <c r="BE4" s="878"/>
      <c r="BF4" s="879"/>
    </row>
    <row r="5" spans="1:63" s="58" customFormat="1" ht="34.5" customHeight="1" outlineLevel="1" x14ac:dyDescent="0.35">
      <c r="B5" s="880" t="s">
        <v>171</v>
      </c>
      <c r="C5" s="881"/>
      <c r="D5" s="882"/>
      <c r="E5" s="76"/>
      <c r="F5" s="872" t="s">
        <v>172</v>
      </c>
      <c r="G5" s="843"/>
      <c r="H5" s="843"/>
      <c r="I5" s="843"/>
      <c r="J5" s="843"/>
      <c r="K5" s="843"/>
      <c r="L5" s="844"/>
      <c r="M5" s="76"/>
      <c r="N5" s="872" t="s">
        <v>173</v>
      </c>
      <c r="O5" s="843"/>
      <c r="P5" s="843"/>
      <c r="Q5" s="843"/>
      <c r="R5" s="843"/>
      <c r="S5" s="843"/>
      <c r="T5" s="844"/>
      <c r="U5" s="73"/>
      <c r="V5" s="872" t="s">
        <v>174</v>
      </c>
      <c r="W5" s="843"/>
      <c r="X5" s="843"/>
      <c r="Y5" s="843"/>
      <c r="Z5" s="843"/>
      <c r="AA5" s="843"/>
      <c r="AB5" s="844"/>
      <c r="AC5" s="73"/>
      <c r="AD5" s="872" t="s">
        <v>175</v>
      </c>
      <c r="AE5" s="843"/>
      <c r="AF5" s="843"/>
      <c r="AG5" s="843"/>
      <c r="AH5" s="843"/>
      <c r="AI5" s="843"/>
      <c r="AJ5" s="844"/>
      <c r="AK5" s="73"/>
      <c r="AL5" s="841" t="s">
        <v>176</v>
      </c>
      <c r="AM5" s="842"/>
      <c r="AN5" s="843"/>
      <c r="AO5" s="843"/>
      <c r="AP5" s="843"/>
      <c r="AQ5" s="843"/>
      <c r="AR5" s="844"/>
      <c r="AS5" s="73"/>
      <c r="AT5" s="880" t="s">
        <v>177</v>
      </c>
      <c r="AU5" s="881"/>
      <c r="AV5" s="881"/>
      <c r="AW5" s="881"/>
      <c r="AX5" s="881"/>
      <c r="AY5" s="881"/>
      <c r="AZ5" s="881"/>
      <c r="BA5" s="881"/>
      <c r="BB5" s="881"/>
      <c r="BC5" s="881"/>
      <c r="BD5" s="881"/>
      <c r="BE5" s="881"/>
      <c r="BF5" s="882"/>
    </row>
    <row r="6" spans="1:63" s="59" customFormat="1" ht="76.5" customHeight="1" thickBot="1" x14ac:dyDescent="0.4">
      <c r="A6" s="892" t="s">
        <v>178</v>
      </c>
      <c r="B6" s="285" t="s">
        <v>47</v>
      </c>
      <c r="C6" s="520" t="s">
        <v>179</v>
      </c>
      <c r="D6" s="521" t="s">
        <v>180</v>
      </c>
      <c r="E6" s="68"/>
      <c r="F6" s="662" t="s">
        <v>47</v>
      </c>
      <c r="G6" s="663" t="s">
        <v>181</v>
      </c>
      <c r="H6" s="664" t="s">
        <v>182</v>
      </c>
      <c r="I6" s="664" t="s">
        <v>183</v>
      </c>
      <c r="J6" s="664" t="s">
        <v>184</v>
      </c>
      <c r="K6" s="664" t="s">
        <v>185</v>
      </c>
      <c r="L6" s="665" t="s">
        <v>186</v>
      </c>
      <c r="M6" s="68"/>
      <c r="N6" s="247" t="s">
        <v>47</v>
      </c>
      <c r="O6" s="248" t="s">
        <v>187</v>
      </c>
      <c r="P6" s="250" t="s">
        <v>182</v>
      </c>
      <c r="Q6" s="250" t="s">
        <v>183</v>
      </c>
      <c r="R6" s="250" t="s">
        <v>184</v>
      </c>
      <c r="S6" s="250" t="s">
        <v>185</v>
      </c>
      <c r="T6" s="252" t="s">
        <v>186</v>
      </c>
      <c r="U6" s="68"/>
      <c r="V6" s="244" t="s">
        <v>47</v>
      </c>
      <c r="W6" s="245" t="s">
        <v>188</v>
      </c>
      <c r="X6" s="246" t="s">
        <v>182</v>
      </c>
      <c r="Y6" s="246" t="s">
        <v>183</v>
      </c>
      <c r="Z6" s="246" t="s">
        <v>184</v>
      </c>
      <c r="AA6" s="246" t="s">
        <v>185</v>
      </c>
      <c r="AB6" s="252" t="s">
        <v>186</v>
      </c>
      <c r="AC6" s="68"/>
      <c r="AD6" s="244" t="s">
        <v>47</v>
      </c>
      <c r="AE6" s="245" t="s">
        <v>189</v>
      </c>
      <c r="AF6" s="246" t="s">
        <v>182</v>
      </c>
      <c r="AG6" s="246" t="s">
        <v>183</v>
      </c>
      <c r="AH6" s="246" t="s">
        <v>184</v>
      </c>
      <c r="AI6" s="246" t="s">
        <v>185</v>
      </c>
      <c r="AJ6" s="252" t="s">
        <v>186</v>
      </c>
      <c r="AK6" s="68"/>
      <c r="AL6" s="247" t="s">
        <v>47</v>
      </c>
      <c r="AM6" s="248" t="s">
        <v>190</v>
      </c>
      <c r="AN6" s="249" t="s">
        <v>182</v>
      </c>
      <c r="AO6" s="250" t="s">
        <v>183</v>
      </c>
      <c r="AP6" s="250" t="s">
        <v>184</v>
      </c>
      <c r="AQ6" s="250" t="s">
        <v>185</v>
      </c>
      <c r="AR6" s="252" t="s">
        <v>186</v>
      </c>
      <c r="AS6" s="68"/>
      <c r="AT6" s="251" t="s">
        <v>47</v>
      </c>
      <c r="AU6" s="656" t="s">
        <v>191</v>
      </c>
      <c r="AV6" s="657" t="s">
        <v>192</v>
      </c>
      <c r="AW6" s="657" t="s">
        <v>193</v>
      </c>
      <c r="AX6" s="657" t="s">
        <v>194</v>
      </c>
      <c r="AY6" s="657" t="s">
        <v>195</v>
      </c>
      <c r="AZ6" s="658" t="s">
        <v>196</v>
      </c>
      <c r="BA6" s="658" t="s">
        <v>197</v>
      </c>
      <c r="BB6" s="658" t="s">
        <v>313</v>
      </c>
      <c r="BC6" s="658" t="s">
        <v>198</v>
      </c>
      <c r="BD6" s="659" t="s">
        <v>310</v>
      </c>
      <c r="BE6" s="660" t="s">
        <v>311</v>
      </c>
      <c r="BF6" s="661" t="s">
        <v>312</v>
      </c>
    </row>
    <row r="7" spans="1:63" ht="31.5" x14ac:dyDescent="0.3">
      <c r="A7" s="892"/>
      <c r="B7" s="102">
        <v>1</v>
      </c>
      <c r="C7" s="522" t="str">
        <f>'Draft Workplan'!C8</f>
        <v>Component 1:</v>
      </c>
      <c r="D7" s="523" t="str">
        <f>'Draft Workplan'!D8</f>
        <v xml:space="preserve">Environmental Outcomes:
</v>
      </c>
      <c r="E7" s="70"/>
      <c r="F7" s="299">
        <v>1</v>
      </c>
      <c r="G7" s="113" t="s">
        <v>199</v>
      </c>
      <c r="H7" s="109"/>
      <c r="I7" s="110"/>
      <c r="J7" s="111"/>
      <c r="K7" s="109"/>
      <c r="L7" s="253"/>
      <c r="M7" s="70"/>
      <c r="N7" s="299">
        <v>1</v>
      </c>
      <c r="O7" s="113" t="s">
        <v>199</v>
      </c>
      <c r="P7" s="109"/>
      <c r="Q7" s="110"/>
      <c r="R7" s="111"/>
      <c r="S7" s="109"/>
      <c r="T7" s="253"/>
      <c r="U7" s="70"/>
      <c r="V7" s="112">
        <v>1</v>
      </c>
      <c r="W7" s="113"/>
      <c r="X7" s="109"/>
      <c r="Y7" s="110"/>
      <c r="Z7" s="111"/>
      <c r="AA7" s="109"/>
      <c r="AB7" s="256"/>
      <c r="AC7" s="70"/>
      <c r="AD7" s="112">
        <v>1</v>
      </c>
      <c r="AE7" s="113"/>
      <c r="AF7" s="109"/>
      <c r="AG7" s="110"/>
      <c r="AH7" s="111"/>
      <c r="AI7" s="109"/>
      <c r="AJ7" s="253"/>
      <c r="AK7" s="70"/>
      <c r="AL7" s="112">
        <v>1</v>
      </c>
      <c r="AM7" s="113"/>
      <c r="AN7" s="109"/>
      <c r="AO7" s="110"/>
      <c r="AP7" s="111"/>
      <c r="AQ7" s="109"/>
      <c r="AR7" s="253"/>
      <c r="AS7" s="70"/>
      <c r="AT7" s="112">
        <v>1</v>
      </c>
      <c r="AU7" s="278"/>
      <c r="AV7" s="279"/>
      <c r="AW7" s="279"/>
      <c r="AX7" s="274"/>
      <c r="AY7" s="280">
        <f>AVERAGE(AY8:AY16)</f>
        <v>0</v>
      </c>
      <c r="AZ7" s="276">
        <f>AY7*'Draft Workplan'!H8</f>
        <v>0</v>
      </c>
      <c r="BA7" s="276">
        <f>SUM(BA8:BA16)</f>
        <v>0</v>
      </c>
      <c r="BB7" s="276"/>
      <c r="BC7" s="281"/>
      <c r="BD7" s="534">
        <f>AVERAGE(BD8:BD16)</f>
        <v>0</v>
      </c>
      <c r="BE7" s="535">
        <f>BD7*'Draft Workplan'!H8</f>
        <v>0</v>
      </c>
      <c r="BF7" s="536"/>
    </row>
    <row r="8" spans="1:63" ht="63.75" x14ac:dyDescent="0.3">
      <c r="A8" s="892"/>
      <c r="B8" s="100">
        <v>1.1000000000000001</v>
      </c>
      <c r="C8" s="101" t="str">
        <f>'Draft Workplan'!C9</f>
        <v>Activity Descriptions</v>
      </c>
      <c r="D8" s="524" t="str">
        <f>'Draft Workplan'!D9</f>
        <v>Outputs:
Deliverables:</v>
      </c>
      <c r="E8" s="74"/>
      <c r="F8" s="300">
        <v>1.1000000000000001</v>
      </c>
      <c r="G8" s="391" t="s">
        <v>200</v>
      </c>
      <c r="H8" s="360" t="s">
        <v>201</v>
      </c>
      <c r="I8" s="268"/>
      <c r="J8" s="422"/>
      <c r="K8" s="360"/>
      <c r="L8" s="363" t="s">
        <v>201</v>
      </c>
      <c r="M8" s="74"/>
      <c r="N8" s="300">
        <v>1.1000000000000001</v>
      </c>
      <c r="O8" s="359"/>
      <c r="P8" s="360"/>
      <c r="Q8" s="361"/>
      <c r="R8" s="362"/>
      <c r="S8" s="360"/>
      <c r="T8" s="363"/>
      <c r="U8" s="74"/>
      <c r="V8" s="104">
        <v>1.1000000000000001</v>
      </c>
      <c r="W8" s="105"/>
      <c r="X8" s="106"/>
      <c r="Y8" s="268"/>
      <c r="Z8" s="107"/>
      <c r="AA8" s="106"/>
      <c r="AB8" s="257"/>
      <c r="AC8" s="74"/>
      <c r="AD8" s="104">
        <v>1.1000000000000001</v>
      </c>
      <c r="AE8" s="105"/>
      <c r="AF8" s="106"/>
      <c r="AG8" s="268"/>
      <c r="AH8" s="107"/>
      <c r="AI8" s="106"/>
      <c r="AJ8" s="257"/>
      <c r="AK8" s="74"/>
      <c r="AL8" s="104">
        <v>1.1000000000000001</v>
      </c>
      <c r="AM8" s="105"/>
      <c r="AN8" s="106"/>
      <c r="AO8" s="106"/>
      <c r="AP8" s="107"/>
      <c r="AQ8" s="106"/>
      <c r="AR8" s="257"/>
      <c r="AS8" s="74"/>
      <c r="AT8" s="104">
        <v>1.1000000000000001</v>
      </c>
      <c r="AU8" s="259"/>
      <c r="AV8" s="260"/>
      <c r="AW8" s="260"/>
      <c r="AX8" s="269"/>
      <c r="AY8" s="261">
        <v>0</v>
      </c>
      <c r="AZ8" s="267">
        <f>AY8*'Draft Workplan'!H9</f>
        <v>0</v>
      </c>
      <c r="BA8" s="266">
        <f>'Deliverable Status'!I4*'Draft Workplan'!H9</f>
        <v>0</v>
      </c>
      <c r="BB8" s="267"/>
      <c r="BC8" s="262"/>
      <c r="BD8" s="532">
        <f>'Deliverable Status'!I4</f>
        <v>0</v>
      </c>
      <c r="BE8" s="533">
        <f>BD8*'Draft Workplan'!H9</f>
        <v>0</v>
      </c>
      <c r="BF8" s="271"/>
    </row>
    <row r="9" spans="1:63" ht="63.75" x14ac:dyDescent="0.3">
      <c r="B9" s="100">
        <v>1.2</v>
      </c>
      <c r="C9" s="101">
        <f>'Draft Workplan'!C10</f>
        <v>0</v>
      </c>
      <c r="D9" s="524">
        <f>'Draft Workplan'!D10</f>
        <v>0</v>
      </c>
      <c r="E9" s="70"/>
      <c r="F9" s="300">
        <v>1.2</v>
      </c>
      <c r="G9" s="359" t="s">
        <v>201</v>
      </c>
      <c r="H9" s="360" t="s">
        <v>201</v>
      </c>
      <c r="I9" s="268"/>
      <c r="J9" s="422"/>
      <c r="K9" s="360"/>
      <c r="L9" s="363" t="s">
        <v>201</v>
      </c>
      <c r="M9" s="70"/>
      <c r="N9" s="300">
        <v>1.2</v>
      </c>
      <c r="O9" s="359"/>
      <c r="P9" s="360"/>
      <c r="Q9" s="361"/>
      <c r="R9" s="362"/>
      <c r="S9" s="360"/>
      <c r="T9" s="363"/>
      <c r="U9" s="70"/>
      <c r="V9" s="104">
        <v>1.2</v>
      </c>
      <c r="W9" s="105"/>
      <c r="X9" s="106"/>
      <c r="Y9" s="268"/>
      <c r="Z9" s="107"/>
      <c r="AA9" s="106"/>
      <c r="AB9" s="257"/>
      <c r="AC9" s="70"/>
      <c r="AD9" s="104">
        <v>1.2</v>
      </c>
      <c r="AE9" s="105"/>
      <c r="AF9" s="106"/>
      <c r="AG9" s="268"/>
      <c r="AH9" s="107"/>
      <c r="AI9" s="106"/>
      <c r="AJ9" s="257"/>
      <c r="AK9" s="70"/>
      <c r="AL9" s="104">
        <v>1.2</v>
      </c>
      <c r="AM9" s="105"/>
      <c r="AN9" s="106"/>
      <c r="AO9" s="106"/>
      <c r="AP9" s="107"/>
      <c r="AQ9" s="106"/>
      <c r="AR9" s="257"/>
      <c r="AS9" s="70"/>
      <c r="AT9" s="104">
        <v>1.2</v>
      </c>
      <c r="AU9" s="263"/>
      <c r="AV9" s="264"/>
      <c r="AW9" s="264"/>
      <c r="AX9" s="269"/>
      <c r="AY9" s="265">
        <v>0</v>
      </c>
      <c r="AZ9" s="267">
        <f>AY9*'Draft Workplan'!H10</f>
        <v>0</v>
      </c>
      <c r="BA9" s="266">
        <f>'Deliverable Status'!I8*'Draft Workplan'!H10</f>
        <v>0</v>
      </c>
      <c r="BB9" s="267"/>
      <c r="BC9" s="262"/>
      <c r="BD9" s="532">
        <f>'Deliverable Status'!I8</f>
        <v>0</v>
      </c>
      <c r="BE9" s="533">
        <f>BD9*'Draft Workplan'!H10</f>
        <v>0</v>
      </c>
      <c r="BF9" s="271"/>
    </row>
    <row r="10" spans="1:63" ht="63.75" x14ac:dyDescent="0.3">
      <c r="B10" s="100">
        <v>1.3</v>
      </c>
      <c r="C10" s="101">
        <f>'Draft Workplan'!C11</f>
        <v>0</v>
      </c>
      <c r="D10" s="524">
        <f>'Draft Workplan'!D11</f>
        <v>0</v>
      </c>
      <c r="E10" s="70"/>
      <c r="F10" s="300">
        <v>1.3</v>
      </c>
      <c r="G10" s="359" t="s">
        <v>201</v>
      </c>
      <c r="H10" s="360" t="s">
        <v>201</v>
      </c>
      <c r="I10" s="268"/>
      <c r="J10" s="422"/>
      <c r="K10" s="106"/>
      <c r="L10" s="363" t="s">
        <v>201</v>
      </c>
      <c r="M10" s="70"/>
      <c r="N10" s="300">
        <v>1.3</v>
      </c>
      <c r="O10" s="105"/>
      <c r="P10" s="106"/>
      <c r="Q10" s="268"/>
      <c r="R10" s="107"/>
      <c r="S10" s="106"/>
      <c r="T10" s="257"/>
      <c r="U10" s="70"/>
      <c r="V10" s="104">
        <v>1.3</v>
      </c>
      <c r="W10" s="105"/>
      <c r="X10" s="106"/>
      <c r="Y10" s="268"/>
      <c r="Z10" s="107"/>
      <c r="AA10" s="106"/>
      <c r="AB10" s="257"/>
      <c r="AC10" s="70"/>
      <c r="AD10" s="104">
        <v>1.3</v>
      </c>
      <c r="AE10" s="105"/>
      <c r="AF10" s="106"/>
      <c r="AG10" s="268"/>
      <c r="AH10" s="107"/>
      <c r="AI10" s="106"/>
      <c r="AJ10" s="257"/>
      <c r="AK10" s="70"/>
      <c r="AL10" s="104">
        <v>1.3</v>
      </c>
      <c r="AM10" s="105"/>
      <c r="AN10" s="106"/>
      <c r="AO10" s="106"/>
      <c r="AP10" s="107"/>
      <c r="AQ10" s="106"/>
      <c r="AR10" s="257"/>
      <c r="AS10" s="70"/>
      <c r="AT10" s="104">
        <v>1.3</v>
      </c>
      <c r="AU10" s="263"/>
      <c r="AV10" s="264"/>
      <c r="AW10" s="264"/>
      <c r="AX10" s="269"/>
      <c r="AY10" s="265">
        <v>0</v>
      </c>
      <c r="AZ10" s="267">
        <f>AY10*'Draft Workplan'!H11</f>
        <v>0</v>
      </c>
      <c r="BA10" s="266">
        <f>'Deliverable Status'!I12*'Draft Workplan'!H11</f>
        <v>0</v>
      </c>
      <c r="BB10" s="267"/>
      <c r="BC10" s="262"/>
      <c r="BD10" s="532">
        <f>'Deliverable Status'!I12</f>
        <v>0</v>
      </c>
      <c r="BE10" s="533">
        <f>BD10*'Draft Workplan'!H11</f>
        <v>0</v>
      </c>
      <c r="BF10" s="271"/>
    </row>
    <row r="11" spans="1:63" ht="63.75" x14ac:dyDescent="0.3">
      <c r="B11" s="100">
        <v>1.4</v>
      </c>
      <c r="C11" s="101">
        <f>'Draft Workplan'!C12</f>
        <v>0</v>
      </c>
      <c r="D11" s="524">
        <f>'Draft Workplan'!D12</f>
        <v>0</v>
      </c>
      <c r="E11" s="70"/>
      <c r="F11" s="300">
        <v>1.4</v>
      </c>
      <c r="G11" s="359" t="s">
        <v>201</v>
      </c>
      <c r="H11" s="360" t="s">
        <v>201</v>
      </c>
      <c r="I11" s="268"/>
      <c r="J11" s="422"/>
      <c r="K11" s="106"/>
      <c r="L11" s="363" t="s">
        <v>201</v>
      </c>
      <c r="M11" s="70"/>
      <c r="N11" s="300">
        <v>1.4</v>
      </c>
      <c r="O11" s="105"/>
      <c r="P11" s="106"/>
      <c r="Q11" s="268"/>
      <c r="R11" s="107"/>
      <c r="S11" s="106"/>
      <c r="T11" s="257"/>
      <c r="U11" s="70"/>
      <c r="V11" s="104">
        <v>1.4</v>
      </c>
      <c r="W11" s="105"/>
      <c r="X11" s="106"/>
      <c r="Y11" s="268"/>
      <c r="Z11" s="107"/>
      <c r="AA11" s="106"/>
      <c r="AB11" s="257"/>
      <c r="AC11" s="70"/>
      <c r="AD11" s="104">
        <v>1.4</v>
      </c>
      <c r="AE11" s="105"/>
      <c r="AF11" s="106"/>
      <c r="AG11" s="268"/>
      <c r="AH11" s="107"/>
      <c r="AI11" s="106"/>
      <c r="AJ11" s="257"/>
      <c r="AK11" s="70"/>
      <c r="AL11" s="104">
        <v>1.4</v>
      </c>
      <c r="AM11" s="105"/>
      <c r="AN11" s="106"/>
      <c r="AO11" s="106"/>
      <c r="AP11" s="107"/>
      <c r="AQ11" s="106"/>
      <c r="AR11" s="257"/>
      <c r="AS11" s="70"/>
      <c r="AT11" s="104">
        <v>1.4</v>
      </c>
      <c r="AU11" s="263"/>
      <c r="AV11" s="264"/>
      <c r="AW11" s="264"/>
      <c r="AX11" s="269"/>
      <c r="AY11" s="265">
        <v>0</v>
      </c>
      <c r="AZ11" s="267">
        <f>AY11*'Draft Workplan'!H12</f>
        <v>0</v>
      </c>
      <c r="BA11" s="266">
        <f>'Deliverable Status'!I16*'Draft Workplan'!H12</f>
        <v>0</v>
      </c>
      <c r="BB11" s="267"/>
      <c r="BC11" s="262"/>
      <c r="BD11" s="532">
        <f>'Deliverable Status'!I16</f>
        <v>0</v>
      </c>
      <c r="BE11" s="533">
        <f>BD11*'Draft Workplan'!H12</f>
        <v>0</v>
      </c>
      <c r="BF11" s="271"/>
    </row>
    <row r="12" spans="1:63" ht="63.75" x14ac:dyDescent="0.3">
      <c r="B12" s="100">
        <v>1.5</v>
      </c>
      <c r="C12" s="101">
        <f>'Draft Workplan'!C13</f>
        <v>0</v>
      </c>
      <c r="D12" s="524">
        <f>'Draft Workplan'!D13</f>
        <v>0</v>
      </c>
      <c r="E12" s="70"/>
      <c r="F12" s="300">
        <v>1.5</v>
      </c>
      <c r="G12" s="359" t="s">
        <v>201</v>
      </c>
      <c r="H12" s="360" t="s">
        <v>201</v>
      </c>
      <c r="I12" s="268"/>
      <c r="J12" s="422"/>
      <c r="K12" s="106"/>
      <c r="L12" s="363" t="s">
        <v>201</v>
      </c>
      <c r="M12" s="70"/>
      <c r="N12" s="300">
        <v>1.5</v>
      </c>
      <c r="O12" s="105"/>
      <c r="P12" s="106"/>
      <c r="Q12" s="268"/>
      <c r="R12" s="107"/>
      <c r="S12" s="106"/>
      <c r="T12" s="257"/>
      <c r="U12" s="70"/>
      <c r="V12" s="104">
        <v>1.5</v>
      </c>
      <c r="W12" s="105"/>
      <c r="X12" s="106"/>
      <c r="Y12" s="268"/>
      <c r="Z12" s="107"/>
      <c r="AA12" s="106"/>
      <c r="AB12" s="257"/>
      <c r="AC12" s="70"/>
      <c r="AD12" s="104">
        <v>1.5</v>
      </c>
      <c r="AE12" s="105"/>
      <c r="AF12" s="106"/>
      <c r="AG12" s="268"/>
      <c r="AH12" s="107"/>
      <c r="AI12" s="106"/>
      <c r="AJ12" s="257"/>
      <c r="AK12" s="70"/>
      <c r="AL12" s="104">
        <v>1.5</v>
      </c>
      <c r="AM12" s="105"/>
      <c r="AN12" s="106"/>
      <c r="AO12" s="106"/>
      <c r="AP12" s="107"/>
      <c r="AQ12" s="106"/>
      <c r="AR12" s="257"/>
      <c r="AS12" s="70"/>
      <c r="AT12" s="104">
        <v>1.5</v>
      </c>
      <c r="AU12" s="263"/>
      <c r="AV12" s="264"/>
      <c r="AW12" s="264"/>
      <c r="AX12" s="269"/>
      <c r="AY12" s="265">
        <v>0</v>
      </c>
      <c r="AZ12" s="267">
        <f>AY12*'Draft Workplan'!H13</f>
        <v>0</v>
      </c>
      <c r="BA12" s="266">
        <f>'Deliverable Status'!I20*'Draft Workplan'!H13</f>
        <v>0</v>
      </c>
      <c r="BB12" s="267"/>
      <c r="BC12" s="262"/>
      <c r="BD12" s="532">
        <f>'Deliverable Status'!I20</f>
        <v>0</v>
      </c>
      <c r="BE12" s="533">
        <f>BD12*'Draft Workplan'!H13</f>
        <v>0</v>
      </c>
      <c r="BF12" s="271"/>
    </row>
    <row r="13" spans="1:63" ht="63.75" x14ac:dyDescent="0.3">
      <c r="B13" s="100">
        <v>1.6</v>
      </c>
      <c r="C13" s="101">
        <f>'Draft Workplan'!C14</f>
        <v>0</v>
      </c>
      <c r="D13" s="524">
        <f>'Draft Workplan'!D14</f>
        <v>0</v>
      </c>
      <c r="E13" s="70"/>
      <c r="F13" s="300">
        <v>1.6</v>
      </c>
      <c r="G13" s="359" t="s">
        <v>201</v>
      </c>
      <c r="H13" s="360" t="s">
        <v>201</v>
      </c>
      <c r="I13" s="268"/>
      <c r="J13" s="422"/>
      <c r="K13" s="106"/>
      <c r="L13" s="363" t="s">
        <v>201</v>
      </c>
      <c r="M13" s="70"/>
      <c r="N13" s="300">
        <v>1.6</v>
      </c>
      <c r="O13" s="105"/>
      <c r="P13" s="106"/>
      <c r="Q13" s="268"/>
      <c r="R13" s="107"/>
      <c r="S13" s="106"/>
      <c r="T13" s="257"/>
      <c r="U13" s="70"/>
      <c r="V13" s="104">
        <v>1.6</v>
      </c>
      <c r="W13" s="105"/>
      <c r="X13" s="106"/>
      <c r="Y13" s="268"/>
      <c r="Z13" s="107"/>
      <c r="AA13" s="106"/>
      <c r="AB13" s="257"/>
      <c r="AC13" s="70"/>
      <c r="AD13" s="104">
        <v>1.6</v>
      </c>
      <c r="AE13" s="105"/>
      <c r="AF13" s="106"/>
      <c r="AG13" s="268"/>
      <c r="AH13" s="107"/>
      <c r="AI13" s="106"/>
      <c r="AJ13" s="257"/>
      <c r="AK13" s="70"/>
      <c r="AL13" s="104">
        <v>1.6</v>
      </c>
      <c r="AM13" s="105"/>
      <c r="AN13" s="106"/>
      <c r="AO13" s="106"/>
      <c r="AP13" s="107"/>
      <c r="AQ13" s="106"/>
      <c r="AR13" s="257"/>
      <c r="AS13" s="70"/>
      <c r="AT13" s="104">
        <v>1.6</v>
      </c>
      <c r="AU13" s="263"/>
      <c r="AV13" s="264"/>
      <c r="AW13" s="264"/>
      <c r="AX13" s="269"/>
      <c r="AY13" s="265">
        <v>0</v>
      </c>
      <c r="AZ13" s="267">
        <f>AY13*'Draft Workplan'!H14</f>
        <v>0</v>
      </c>
      <c r="BA13" s="266">
        <f>'Deliverable Status'!I24*'Draft Workplan'!H14</f>
        <v>0</v>
      </c>
      <c r="BB13" s="267"/>
      <c r="BC13" s="262"/>
      <c r="BD13" s="532">
        <f>'Deliverable Status'!I24</f>
        <v>0</v>
      </c>
      <c r="BE13" s="533">
        <f>BD13*'Draft Workplan'!H14</f>
        <v>0</v>
      </c>
      <c r="BF13" s="271"/>
    </row>
    <row r="14" spans="1:63" ht="63.75" x14ac:dyDescent="0.3">
      <c r="B14" s="100">
        <v>1.7</v>
      </c>
      <c r="C14" s="101">
        <f>'Draft Workplan'!C15</f>
        <v>0</v>
      </c>
      <c r="D14" s="524">
        <f>'Draft Workplan'!D15</f>
        <v>0</v>
      </c>
      <c r="E14" s="70"/>
      <c r="F14" s="300">
        <v>1.7</v>
      </c>
      <c r="G14" s="359" t="s">
        <v>201</v>
      </c>
      <c r="H14" s="360" t="s">
        <v>201</v>
      </c>
      <c r="I14" s="268"/>
      <c r="J14" s="422"/>
      <c r="K14" s="106"/>
      <c r="L14" s="363" t="s">
        <v>201</v>
      </c>
      <c r="M14" s="70"/>
      <c r="N14" s="300">
        <v>1.7</v>
      </c>
      <c r="O14" s="105"/>
      <c r="P14" s="106"/>
      <c r="Q14" s="268"/>
      <c r="R14" s="107"/>
      <c r="S14" s="106"/>
      <c r="T14" s="257"/>
      <c r="U14" s="70"/>
      <c r="V14" s="104">
        <v>1.7</v>
      </c>
      <c r="W14" s="105"/>
      <c r="X14" s="106"/>
      <c r="Y14" s="268"/>
      <c r="Z14" s="107"/>
      <c r="AA14" s="106"/>
      <c r="AB14" s="257"/>
      <c r="AC14" s="70"/>
      <c r="AD14" s="104">
        <v>1.7</v>
      </c>
      <c r="AE14" s="105"/>
      <c r="AF14" s="106"/>
      <c r="AG14" s="268"/>
      <c r="AH14" s="107"/>
      <c r="AI14" s="106"/>
      <c r="AJ14" s="257"/>
      <c r="AK14" s="70"/>
      <c r="AL14" s="104">
        <v>1.7</v>
      </c>
      <c r="AM14" s="105"/>
      <c r="AN14" s="106"/>
      <c r="AO14" s="106"/>
      <c r="AP14" s="107"/>
      <c r="AQ14" s="106"/>
      <c r="AR14" s="257"/>
      <c r="AS14" s="70"/>
      <c r="AT14" s="104">
        <v>1.7</v>
      </c>
      <c r="AU14" s="263"/>
      <c r="AV14" s="264"/>
      <c r="AW14" s="264"/>
      <c r="AX14" s="269"/>
      <c r="AY14" s="265">
        <v>0</v>
      </c>
      <c r="AZ14" s="267">
        <f>AY14*'Draft Workplan'!H15</f>
        <v>0</v>
      </c>
      <c r="BA14" s="266">
        <f>'Deliverable Status'!I28*'Draft Workplan'!H15</f>
        <v>0</v>
      </c>
      <c r="BB14" s="267"/>
      <c r="BC14" s="262"/>
      <c r="BD14" s="532">
        <f>'Deliverable Status'!I28</f>
        <v>0</v>
      </c>
      <c r="BE14" s="533">
        <f>BD14*'Draft Workplan'!H15</f>
        <v>0</v>
      </c>
      <c r="BF14" s="271"/>
    </row>
    <row r="15" spans="1:63" ht="63.75" x14ac:dyDescent="0.3">
      <c r="B15" s="100">
        <v>1.8</v>
      </c>
      <c r="C15" s="101">
        <f>'Draft Workplan'!C16</f>
        <v>0</v>
      </c>
      <c r="D15" s="524">
        <f>'Draft Workplan'!D16</f>
        <v>0</v>
      </c>
      <c r="E15" s="70"/>
      <c r="F15" s="300">
        <v>1.8</v>
      </c>
      <c r="G15" s="359" t="s">
        <v>201</v>
      </c>
      <c r="H15" s="360" t="s">
        <v>201</v>
      </c>
      <c r="I15" s="268"/>
      <c r="J15" s="422"/>
      <c r="K15" s="106"/>
      <c r="L15" s="363" t="s">
        <v>201</v>
      </c>
      <c r="M15" s="70"/>
      <c r="N15" s="300">
        <v>1.8</v>
      </c>
      <c r="O15" s="105"/>
      <c r="P15" s="106"/>
      <c r="Q15" s="268"/>
      <c r="R15" s="107"/>
      <c r="S15" s="106"/>
      <c r="T15" s="257"/>
      <c r="U15" s="70"/>
      <c r="V15" s="104">
        <v>1.8</v>
      </c>
      <c r="W15" s="105"/>
      <c r="X15" s="106"/>
      <c r="Y15" s="268"/>
      <c r="Z15" s="107"/>
      <c r="AA15" s="106"/>
      <c r="AB15" s="257"/>
      <c r="AC15" s="70"/>
      <c r="AD15" s="104">
        <v>1.8</v>
      </c>
      <c r="AE15" s="105"/>
      <c r="AF15" s="106"/>
      <c r="AG15" s="268"/>
      <c r="AH15" s="107"/>
      <c r="AI15" s="106"/>
      <c r="AJ15" s="257"/>
      <c r="AK15" s="70"/>
      <c r="AL15" s="104">
        <v>1.8</v>
      </c>
      <c r="AM15" s="105"/>
      <c r="AN15" s="106"/>
      <c r="AO15" s="106"/>
      <c r="AP15" s="107"/>
      <c r="AQ15" s="106"/>
      <c r="AR15" s="257"/>
      <c r="AS15" s="70"/>
      <c r="AT15" s="104">
        <v>1.8</v>
      </c>
      <c r="AU15" s="263"/>
      <c r="AV15" s="264"/>
      <c r="AW15" s="264"/>
      <c r="AX15" s="269"/>
      <c r="AY15" s="265">
        <v>0</v>
      </c>
      <c r="AZ15" s="267">
        <f>AY15*'Draft Workplan'!H16</f>
        <v>0</v>
      </c>
      <c r="BA15" s="266">
        <f>'Deliverable Status'!I32*'Draft Workplan'!H16</f>
        <v>0</v>
      </c>
      <c r="BB15" s="267"/>
      <c r="BC15" s="262"/>
      <c r="BD15" s="532">
        <f>'Deliverable Status'!I32</f>
        <v>0</v>
      </c>
      <c r="BE15" s="533">
        <f>BD15*'Draft Workplan'!H16</f>
        <v>0</v>
      </c>
      <c r="BF15" s="271"/>
    </row>
    <row r="16" spans="1:63" ht="63.75" x14ac:dyDescent="0.3">
      <c r="B16" s="100">
        <v>1.9</v>
      </c>
      <c r="C16" s="101">
        <f>'Draft Workplan'!C17</f>
        <v>0</v>
      </c>
      <c r="D16" s="524">
        <f>'Draft Workplan'!D17</f>
        <v>0</v>
      </c>
      <c r="E16" s="70"/>
      <c r="F16" s="300">
        <v>1.9</v>
      </c>
      <c r="G16" s="359" t="s">
        <v>201</v>
      </c>
      <c r="H16" s="360" t="s">
        <v>201</v>
      </c>
      <c r="I16" s="268"/>
      <c r="J16" s="422"/>
      <c r="K16" s="106"/>
      <c r="L16" s="363" t="s">
        <v>201</v>
      </c>
      <c r="M16" s="70"/>
      <c r="N16" s="300">
        <v>1.9</v>
      </c>
      <c r="O16" s="105"/>
      <c r="P16" s="106"/>
      <c r="Q16" s="268"/>
      <c r="R16" s="107"/>
      <c r="S16" s="106"/>
      <c r="T16" s="257"/>
      <c r="U16" s="70"/>
      <c r="V16" s="104">
        <v>1.9</v>
      </c>
      <c r="W16" s="105"/>
      <c r="X16" s="106"/>
      <c r="Y16" s="268"/>
      <c r="Z16" s="107"/>
      <c r="AA16" s="106"/>
      <c r="AB16" s="257"/>
      <c r="AC16" s="70"/>
      <c r="AD16" s="104">
        <v>1.9</v>
      </c>
      <c r="AE16" s="105"/>
      <c r="AF16" s="106"/>
      <c r="AG16" s="268"/>
      <c r="AH16" s="107"/>
      <c r="AI16" s="106"/>
      <c r="AJ16" s="257"/>
      <c r="AK16" s="70"/>
      <c r="AL16" s="104">
        <v>1.9</v>
      </c>
      <c r="AM16" s="105"/>
      <c r="AN16" s="106"/>
      <c r="AO16" s="106"/>
      <c r="AP16" s="107"/>
      <c r="AQ16" s="106"/>
      <c r="AR16" s="257"/>
      <c r="AS16" s="70"/>
      <c r="AT16" s="104">
        <v>1.9</v>
      </c>
      <c r="AU16" s="263"/>
      <c r="AV16" s="264"/>
      <c r="AW16" s="264"/>
      <c r="AX16" s="269"/>
      <c r="AY16" s="265">
        <v>0</v>
      </c>
      <c r="AZ16" s="267">
        <f>AY16*'Draft Workplan'!H17</f>
        <v>0</v>
      </c>
      <c r="BA16" s="266">
        <f>'Deliverable Status'!I36*'Draft Workplan'!H17</f>
        <v>0</v>
      </c>
      <c r="BB16" s="267"/>
      <c r="BC16" s="262"/>
      <c r="BD16" s="532">
        <f>'Deliverable Status'!I36</f>
        <v>0</v>
      </c>
      <c r="BE16" s="533">
        <f>BD16*'Draft Workplan'!H17</f>
        <v>0</v>
      </c>
      <c r="BF16" s="271"/>
    </row>
    <row r="17" spans="2:58" ht="18.75" x14ac:dyDescent="0.3">
      <c r="B17" s="103">
        <v>2</v>
      </c>
      <c r="C17" s="522" t="str">
        <f>'Draft Workplan'!C18</f>
        <v>Component #2:</v>
      </c>
      <c r="D17" s="523">
        <f>'Draft Workplan'!D18</f>
        <v>0</v>
      </c>
      <c r="E17" s="70"/>
      <c r="F17" s="301">
        <v>2</v>
      </c>
      <c r="G17" s="115"/>
      <c r="H17" s="109"/>
      <c r="I17" s="110"/>
      <c r="J17" s="111"/>
      <c r="K17" s="116"/>
      <c r="L17" s="253"/>
      <c r="M17" s="70"/>
      <c r="N17" s="301">
        <v>2</v>
      </c>
      <c r="O17" s="115"/>
      <c r="P17" s="116"/>
      <c r="Q17" s="116"/>
      <c r="R17" s="117"/>
      <c r="S17" s="116"/>
      <c r="T17" s="254"/>
      <c r="U17" s="70"/>
      <c r="V17" s="114">
        <v>2</v>
      </c>
      <c r="W17" s="115"/>
      <c r="X17" s="116"/>
      <c r="Y17" s="116"/>
      <c r="Z17" s="117"/>
      <c r="AA17" s="116"/>
      <c r="AB17" s="257"/>
      <c r="AC17" s="70"/>
      <c r="AD17" s="114">
        <v>2</v>
      </c>
      <c r="AE17" s="115"/>
      <c r="AF17" s="116"/>
      <c r="AG17" s="116"/>
      <c r="AH17" s="117"/>
      <c r="AI17" s="116"/>
      <c r="AJ17" s="254"/>
      <c r="AK17" s="70"/>
      <c r="AL17" s="114">
        <v>2</v>
      </c>
      <c r="AM17" s="115"/>
      <c r="AN17" s="116"/>
      <c r="AO17" s="116"/>
      <c r="AP17" s="117"/>
      <c r="AQ17" s="116"/>
      <c r="AR17" s="254"/>
      <c r="AS17" s="70"/>
      <c r="AT17" s="114">
        <v>2</v>
      </c>
      <c r="AU17" s="272"/>
      <c r="AV17" s="273"/>
      <c r="AW17" s="273"/>
      <c r="AX17" s="274"/>
      <c r="AY17" s="556">
        <f>AVERAGE(AY18:AY26)</f>
        <v>0</v>
      </c>
      <c r="AZ17" s="276">
        <f>AY17*'Draft Workplan'!H18</f>
        <v>0</v>
      </c>
      <c r="BA17" s="276">
        <f>SUM(BA18:BA26)</f>
        <v>0</v>
      </c>
      <c r="BB17" s="275"/>
      <c r="BC17" s="277"/>
      <c r="BD17" s="534">
        <f>AVERAGE(BD18:BD26)</f>
        <v>0</v>
      </c>
      <c r="BE17" s="535">
        <f>BD17*'Draft Workplan'!H18</f>
        <v>0</v>
      </c>
      <c r="BF17" s="536"/>
    </row>
    <row r="18" spans="2:58" ht="63.75" x14ac:dyDescent="0.3">
      <c r="B18" s="100">
        <v>2.1</v>
      </c>
      <c r="C18" s="101">
        <f>'Draft Workplan'!C19</f>
        <v>0</v>
      </c>
      <c r="D18" s="524">
        <f>'Draft Workplan'!D19</f>
        <v>0</v>
      </c>
      <c r="E18" s="70"/>
      <c r="F18" s="300">
        <v>2.1</v>
      </c>
      <c r="G18" s="359" t="s">
        <v>201</v>
      </c>
      <c r="H18" s="360" t="s">
        <v>201</v>
      </c>
      <c r="I18" s="268"/>
      <c r="J18" s="422"/>
      <c r="K18" s="106"/>
      <c r="L18" s="363" t="s">
        <v>201</v>
      </c>
      <c r="M18" s="70"/>
      <c r="N18" s="300">
        <v>2.1</v>
      </c>
      <c r="O18" s="105"/>
      <c r="P18" s="106"/>
      <c r="Q18" s="268"/>
      <c r="R18" s="107"/>
      <c r="S18" s="106"/>
      <c r="T18" s="257"/>
      <c r="U18" s="70"/>
      <c r="V18" s="104">
        <v>2.1</v>
      </c>
      <c r="W18" s="105"/>
      <c r="X18" s="106"/>
      <c r="Y18" s="268"/>
      <c r="Z18" s="107"/>
      <c r="AA18" s="106"/>
      <c r="AB18" s="257"/>
      <c r="AC18" s="70"/>
      <c r="AD18" s="104">
        <v>2.1</v>
      </c>
      <c r="AE18" s="105"/>
      <c r="AF18" s="106"/>
      <c r="AG18" s="268"/>
      <c r="AH18" s="107"/>
      <c r="AI18" s="106"/>
      <c r="AJ18" s="257"/>
      <c r="AK18" s="70"/>
      <c r="AL18" s="104">
        <v>2.1</v>
      </c>
      <c r="AM18" s="105"/>
      <c r="AN18" s="106"/>
      <c r="AO18" s="106"/>
      <c r="AP18" s="107"/>
      <c r="AQ18" s="106"/>
      <c r="AR18" s="257"/>
      <c r="AS18" s="70"/>
      <c r="AT18" s="104">
        <v>2.1</v>
      </c>
      <c r="AU18" s="263"/>
      <c r="AV18" s="264"/>
      <c r="AW18" s="264"/>
      <c r="AX18" s="269"/>
      <c r="AY18" s="265">
        <v>0</v>
      </c>
      <c r="AZ18" s="267">
        <f>AY18*'Draft Workplan'!H19</f>
        <v>0</v>
      </c>
      <c r="BA18" s="266">
        <f>'Deliverable Status'!I44*'Draft Workplan'!H19</f>
        <v>0</v>
      </c>
      <c r="BB18" s="267"/>
      <c r="BC18" s="262"/>
      <c r="BD18" s="532">
        <f>'Deliverable Status'!I44</f>
        <v>0</v>
      </c>
      <c r="BE18" s="533">
        <f>BD18*'Draft Workplan'!H19</f>
        <v>0</v>
      </c>
      <c r="BF18" s="271"/>
    </row>
    <row r="19" spans="2:58" ht="63.75" x14ac:dyDescent="0.3">
      <c r="B19" s="100">
        <v>2.2000000000000002</v>
      </c>
      <c r="C19" s="101">
        <f>'Draft Workplan'!C20</f>
        <v>0</v>
      </c>
      <c r="D19" s="524">
        <f>'Draft Workplan'!D20</f>
        <v>0</v>
      </c>
      <c r="E19" s="70"/>
      <c r="F19" s="300">
        <v>2.2000000000000002</v>
      </c>
      <c r="G19" s="359" t="s">
        <v>201</v>
      </c>
      <c r="H19" s="360" t="s">
        <v>201</v>
      </c>
      <c r="I19" s="268"/>
      <c r="J19" s="422"/>
      <c r="K19" s="106"/>
      <c r="L19" s="363" t="s">
        <v>201</v>
      </c>
      <c r="M19" s="70"/>
      <c r="N19" s="300">
        <v>2.2000000000000002</v>
      </c>
      <c r="O19" s="105"/>
      <c r="P19" s="106"/>
      <c r="Q19" s="268"/>
      <c r="R19" s="107"/>
      <c r="S19" s="106"/>
      <c r="T19" s="257"/>
      <c r="U19" s="70"/>
      <c r="V19" s="104">
        <v>2.2000000000000002</v>
      </c>
      <c r="W19" s="105"/>
      <c r="X19" s="106"/>
      <c r="Y19" s="268"/>
      <c r="Z19" s="107"/>
      <c r="AA19" s="106"/>
      <c r="AB19" s="257"/>
      <c r="AC19" s="70"/>
      <c r="AD19" s="104">
        <v>2.2000000000000002</v>
      </c>
      <c r="AE19" s="105"/>
      <c r="AF19" s="106"/>
      <c r="AG19" s="268"/>
      <c r="AH19" s="107"/>
      <c r="AI19" s="106"/>
      <c r="AJ19" s="257"/>
      <c r="AK19" s="70"/>
      <c r="AL19" s="104">
        <v>2.2000000000000002</v>
      </c>
      <c r="AM19" s="105"/>
      <c r="AN19" s="106"/>
      <c r="AO19" s="106"/>
      <c r="AP19" s="107"/>
      <c r="AQ19" s="106"/>
      <c r="AR19" s="257"/>
      <c r="AS19" s="70"/>
      <c r="AT19" s="104">
        <v>2.2000000000000002</v>
      </c>
      <c r="AU19" s="263"/>
      <c r="AV19" s="264"/>
      <c r="AW19" s="264"/>
      <c r="AX19" s="269"/>
      <c r="AY19" s="265">
        <v>0</v>
      </c>
      <c r="AZ19" s="267">
        <f>AY19*'Draft Workplan'!H20</f>
        <v>0</v>
      </c>
      <c r="BA19" s="266">
        <f>'Deliverable Status'!I48*'Draft Workplan'!H20</f>
        <v>0</v>
      </c>
      <c r="BB19" s="267"/>
      <c r="BC19" s="262"/>
      <c r="BD19" s="532">
        <f>'Deliverable Status'!I48</f>
        <v>0</v>
      </c>
      <c r="BE19" s="533">
        <f>BD19*'Draft Workplan'!H20</f>
        <v>0</v>
      </c>
      <c r="BF19" s="271"/>
    </row>
    <row r="20" spans="2:58" ht="63.75" x14ac:dyDescent="0.3">
      <c r="B20" s="100">
        <v>2.2999999999999998</v>
      </c>
      <c r="C20" s="101">
        <f>'Draft Workplan'!C21</f>
        <v>0</v>
      </c>
      <c r="D20" s="524">
        <f>'Draft Workplan'!D21</f>
        <v>0</v>
      </c>
      <c r="E20" s="70"/>
      <c r="F20" s="300">
        <v>2.2999999999999998</v>
      </c>
      <c r="G20" s="359" t="s">
        <v>201</v>
      </c>
      <c r="H20" s="360" t="s">
        <v>201</v>
      </c>
      <c r="I20" s="268"/>
      <c r="J20" s="422"/>
      <c r="K20" s="106"/>
      <c r="L20" s="363" t="s">
        <v>201</v>
      </c>
      <c r="M20" s="70"/>
      <c r="N20" s="300">
        <v>2.2999999999999998</v>
      </c>
      <c r="O20" s="105"/>
      <c r="P20" s="106"/>
      <c r="Q20" s="268"/>
      <c r="R20" s="107"/>
      <c r="S20" s="106"/>
      <c r="T20" s="257"/>
      <c r="U20" s="70"/>
      <c r="V20" s="104">
        <v>2.2999999999999998</v>
      </c>
      <c r="W20" s="105"/>
      <c r="X20" s="106"/>
      <c r="Y20" s="268"/>
      <c r="Z20" s="107"/>
      <c r="AA20" s="106"/>
      <c r="AB20" s="257"/>
      <c r="AC20" s="70"/>
      <c r="AD20" s="104">
        <v>2.2999999999999998</v>
      </c>
      <c r="AE20" s="105"/>
      <c r="AF20" s="106"/>
      <c r="AG20" s="268"/>
      <c r="AH20" s="107"/>
      <c r="AI20" s="106"/>
      <c r="AJ20" s="257"/>
      <c r="AK20" s="70"/>
      <c r="AL20" s="104">
        <v>2.2999999999999998</v>
      </c>
      <c r="AM20" s="105"/>
      <c r="AN20" s="106"/>
      <c r="AO20" s="106"/>
      <c r="AP20" s="107"/>
      <c r="AQ20" s="106"/>
      <c r="AR20" s="257"/>
      <c r="AS20" s="70"/>
      <c r="AT20" s="104">
        <v>2.2999999999999998</v>
      </c>
      <c r="AU20" s="263"/>
      <c r="AV20" s="264"/>
      <c r="AW20" s="264"/>
      <c r="AX20" s="269"/>
      <c r="AY20" s="265">
        <v>0</v>
      </c>
      <c r="AZ20" s="267">
        <f>AY20*'Draft Workplan'!H21</f>
        <v>0</v>
      </c>
      <c r="BA20" s="266">
        <f>'Deliverable Status'!I52*'Draft Workplan'!H21</f>
        <v>0</v>
      </c>
      <c r="BB20" s="267"/>
      <c r="BC20" s="262"/>
      <c r="BD20" s="532">
        <f>'Deliverable Status'!I52</f>
        <v>0</v>
      </c>
      <c r="BE20" s="533">
        <f>BD20*'Draft Workplan'!H21</f>
        <v>0</v>
      </c>
      <c r="BF20" s="271"/>
    </row>
    <row r="21" spans="2:58" ht="63.75" x14ac:dyDescent="0.3">
      <c r="B21" s="100">
        <v>2.4</v>
      </c>
      <c r="C21" s="101">
        <f>'Draft Workplan'!C22</f>
        <v>0</v>
      </c>
      <c r="D21" s="524">
        <f>'Draft Workplan'!D22</f>
        <v>0</v>
      </c>
      <c r="E21" s="70"/>
      <c r="F21" s="300">
        <v>2.4</v>
      </c>
      <c r="G21" s="359" t="s">
        <v>201</v>
      </c>
      <c r="H21" s="360" t="s">
        <v>201</v>
      </c>
      <c r="I21" s="268"/>
      <c r="J21" s="422"/>
      <c r="K21" s="106"/>
      <c r="L21" s="363" t="s">
        <v>201</v>
      </c>
      <c r="M21" s="70"/>
      <c r="N21" s="300">
        <v>2.4</v>
      </c>
      <c r="O21" s="105"/>
      <c r="P21" s="106"/>
      <c r="Q21" s="268"/>
      <c r="R21" s="107"/>
      <c r="S21" s="106"/>
      <c r="T21" s="257"/>
      <c r="U21" s="70"/>
      <c r="V21" s="104">
        <v>2.4</v>
      </c>
      <c r="W21" s="105"/>
      <c r="X21" s="106"/>
      <c r="Y21" s="268"/>
      <c r="Z21" s="107"/>
      <c r="AA21" s="106"/>
      <c r="AB21" s="257"/>
      <c r="AC21" s="70"/>
      <c r="AD21" s="104">
        <v>2.4</v>
      </c>
      <c r="AE21" s="105"/>
      <c r="AF21" s="106"/>
      <c r="AG21" s="268"/>
      <c r="AH21" s="107"/>
      <c r="AI21" s="106"/>
      <c r="AJ21" s="257"/>
      <c r="AK21" s="70"/>
      <c r="AL21" s="104">
        <v>2.4</v>
      </c>
      <c r="AM21" s="105"/>
      <c r="AN21" s="106"/>
      <c r="AO21" s="106"/>
      <c r="AP21" s="107"/>
      <c r="AQ21" s="106"/>
      <c r="AR21" s="257"/>
      <c r="AS21" s="70"/>
      <c r="AT21" s="104">
        <v>2.4</v>
      </c>
      <c r="AU21" s="263"/>
      <c r="AV21" s="264"/>
      <c r="AW21" s="264"/>
      <c r="AX21" s="269"/>
      <c r="AY21" s="265">
        <v>0</v>
      </c>
      <c r="AZ21" s="267">
        <f>AY21*'Draft Workplan'!H22</f>
        <v>0</v>
      </c>
      <c r="BA21" s="266">
        <f>'Deliverable Status'!I56*'Draft Workplan'!H22</f>
        <v>0</v>
      </c>
      <c r="BB21" s="267"/>
      <c r="BC21" s="262"/>
      <c r="BD21" s="532">
        <f>'Deliverable Status'!I56</f>
        <v>0</v>
      </c>
      <c r="BE21" s="533">
        <f>BD21*'Draft Workplan'!H22</f>
        <v>0</v>
      </c>
      <c r="BF21" s="271"/>
    </row>
    <row r="22" spans="2:58" ht="63.75" x14ac:dyDescent="0.3">
      <c r="B22" s="100">
        <v>2.5</v>
      </c>
      <c r="C22" s="101">
        <f>'Draft Workplan'!C23</f>
        <v>0</v>
      </c>
      <c r="D22" s="524">
        <f>'Draft Workplan'!D23</f>
        <v>0</v>
      </c>
      <c r="E22" s="70"/>
      <c r="F22" s="300">
        <v>2.5</v>
      </c>
      <c r="G22" s="359" t="s">
        <v>201</v>
      </c>
      <c r="H22" s="360" t="s">
        <v>201</v>
      </c>
      <c r="I22" s="268"/>
      <c r="J22" s="422"/>
      <c r="K22" s="106"/>
      <c r="L22" s="363" t="s">
        <v>201</v>
      </c>
      <c r="M22" s="70"/>
      <c r="N22" s="300">
        <v>2.5</v>
      </c>
      <c r="O22" s="105"/>
      <c r="P22" s="106"/>
      <c r="Q22" s="268"/>
      <c r="R22" s="107"/>
      <c r="S22" s="106"/>
      <c r="T22" s="257"/>
      <c r="U22" s="70"/>
      <c r="V22" s="104">
        <v>2.5</v>
      </c>
      <c r="W22" s="105"/>
      <c r="X22" s="106"/>
      <c r="Y22" s="268"/>
      <c r="Z22" s="107"/>
      <c r="AA22" s="106"/>
      <c r="AB22" s="257"/>
      <c r="AC22" s="70"/>
      <c r="AD22" s="104">
        <v>2.5</v>
      </c>
      <c r="AE22" s="105"/>
      <c r="AF22" s="106"/>
      <c r="AG22" s="268"/>
      <c r="AH22" s="107"/>
      <c r="AI22" s="106"/>
      <c r="AJ22" s="257"/>
      <c r="AK22" s="70"/>
      <c r="AL22" s="104">
        <v>2.5</v>
      </c>
      <c r="AM22" s="105"/>
      <c r="AN22" s="106"/>
      <c r="AO22" s="106"/>
      <c r="AP22" s="107"/>
      <c r="AQ22" s="106"/>
      <c r="AR22" s="257"/>
      <c r="AS22" s="70"/>
      <c r="AT22" s="104">
        <v>2.5</v>
      </c>
      <c r="AU22" s="263"/>
      <c r="AV22" s="264"/>
      <c r="AW22" s="264"/>
      <c r="AX22" s="269"/>
      <c r="AY22" s="265">
        <v>0</v>
      </c>
      <c r="AZ22" s="267">
        <f>AY22*'Draft Workplan'!H23</f>
        <v>0</v>
      </c>
      <c r="BA22" s="266">
        <f>'Deliverable Status'!I60*'Draft Workplan'!H23</f>
        <v>0</v>
      </c>
      <c r="BB22" s="267"/>
      <c r="BC22" s="262"/>
      <c r="BD22" s="532">
        <f>'Deliverable Status'!I60</f>
        <v>0</v>
      </c>
      <c r="BE22" s="533">
        <f>BD22*'Draft Workplan'!H23</f>
        <v>0</v>
      </c>
      <c r="BF22" s="271"/>
    </row>
    <row r="23" spans="2:58" ht="63.75" x14ac:dyDescent="0.3">
      <c r="B23" s="100">
        <v>2.6</v>
      </c>
      <c r="C23" s="101">
        <f>'Draft Workplan'!C24</f>
        <v>0</v>
      </c>
      <c r="D23" s="524">
        <f>'Draft Workplan'!D24</f>
        <v>0</v>
      </c>
      <c r="E23" s="70"/>
      <c r="F23" s="300">
        <v>2.6</v>
      </c>
      <c r="G23" s="359" t="s">
        <v>201</v>
      </c>
      <c r="H23" s="360" t="s">
        <v>201</v>
      </c>
      <c r="I23" s="268"/>
      <c r="J23" s="422"/>
      <c r="K23" s="106"/>
      <c r="L23" s="363" t="s">
        <v>201</v>
      </c>
      <c r="M23" s="70"/>
      <c r="N23" s="300">
        <v>2.6</v>
      </c>
      <c r="O23" s="105"/>
      <c r="P23" s="106"/>
      <c r="Q23" s="268"/>
      <c r="R23" s="107"/>
      <c r="S23" s="106"/>
      <c r="T23" s="257"/>
      <c r="U23" s="70"/>
      <c r="V23" s="104">
        <v>2.6</v>
      </c>
      <c r="W23" s="105"/>
      <c r="X23" s="106"/>
      <c r="Y23" s="268"/>
      <c r="Z23" s="107"/>
      <c r="AA23" s="106"/>
      <c r="AB23" s="257"/>
      <c r="AC23" s="70"/>
      <c r="AD23" s="104">
        <v>2.6</v>
      </c>
      <c r="AE23" s="105"/>
      <c r="AF23" s="106"/>
      <c r="AG23" s="268"/>
      <c r="AH23" s="107"/>
      <c r="AI23" s="106"/>
      <c r="AJ23" s="257"/>
      <c r="AK23" s="70"/>
      <c r="AL23" s="104">
        <v>2.6</v>
      </c>
      <c r="AM23" s="105"/>
      <c r="AN23" s="106"/>
      <c r="AO23" s="106"/>
      <c r="AP23" s="107"/>
      <c r="AQ23" s="106"/>
      <c r="AR23" s="257"/>
      <c r="AS23" s="70"/>
      <c r="AT23" s="104">
        <v>2.6</v>
      </c>
      <c r="AU23" s="263"/>
      <c r="AV23" s="264"/>
      <c r="AW23" s="264"/>
      <c r="AX23" s="269"/>
      <c r="AY23" s="265">
        <v>0</v>
      </c>
      <c r="AZ23" s="267">
        <f>AY23*'Draft Workplan'!H24</f>
        <v>0</v>
      </c>
      <c r="BA23" s="266">
        <f>'Deliverable Status'!I64*'Draft Workplan'!H24</f>
        <v>0</v>
      </c>
      <c r="BB23" s="267"/>
      <c r="BC23" s="262"/>
      <c r="BD23" s="532">
        <f>'Deliverable Status'!I64</f>
        <v>0</v>
      </c>
      <c r="BE23" s="533">
        <f>BD23*'Draft Workplan'!H24</f>
        <v>0</v>
      </c>
      <c r="BF23" s="271"/>
    </row>
    <row r="24" spans="2:58" ht="63.75" x14ac:dyDescent="0.3">
      <c r="B24" s="100">
        <v>2.7</v>
      </c>
      <c r="C24" s="101">
        <f>'Draft Workplan'!C25</f>
        <v>0</v>
      </c>
      <c r="D24" s="524">
        <f>'Draft Workplan'!D25</f>
        <v>0</v>
      </c>
      <c r="E24" s="70"/>
      <c r="F24" s="300">
        <v>2.7</v>
      </c>
      <c r="G24" s="359" t="s">
        <v>201</v>
      </c>
      <c r="H24" s="360" t="s">
        <v>201</v>
      </c>
      <c r="I24" s="268"/>
      <c r="J24" s="422"/>
      <c r="K24" s="106"/>
      <c r="L24" s="363" t="s">
        <v>201</v>
      </c>
      <c r="M24" s="70"/>
      <c r="N24" s="300">
        <v>2.7</v>
      </c>
      <c r="O24" s="105"/>
      <c r="P24" s="106"/>
      <c r="Q24" s="268"/>
      <c r="R24" s="107"/>
      <c r="S24" s="106"/>
      <c r="T24" s="257"/>
      <c r="U24" s="70"/>
      <c r="V24" s="104">
        <v>2.7</v>
      </c>
      <c r="W24" s="105"/>
      <c r="X24" s="106"/>
      <c r="Y24" s="268"/>
      <c r="Z24" s="107"/>
      <c r="AA24" s="106"/>
      <c r="AB24" s="257"/>
      <c r="AC24" s="70"/>
      <c r="AD24" s="104">
        <v>2.7</v>
      </c>
      <c r="AE24" s="105"/>
      <c r="AF24" s="106"/>
      <c r="AG24" s="268"/>
      <c r="AH24" s="107"/>
      <c r="AI24" s="106"/>
      <c r="AJ24" s="257"/>
      <c r="AK24" s="70"/>
      <c r="AL24" s="104">
        <v>2.7</v>
      </c>
      <c r="AM24" s="105"/>
      <c r="AN24" s="106"/>
      <c r="AO24" s="106"/>
      <c r="AP24" s="107"/>
      <c r="AQ24" s="106"/>
      <c r="AR24" s="257"/>
      <c r="AS24" s="70"/>
      <c r="AT24" s="104">
        <v>2.7</v>
      </c>
      <c r="AU24" s="263"/>
      <c r="AV24" s="264"/>
      <c r="AW24" s="264"/>
      <c r="AX24" s="269"/>
      <c r="AY24" s="265">
        <v>0</v>
      </c>
      <c r="AZ24" s="267">
        <f>AY24*'Draft Workplan'!H25</f>
        <v>0</v>
      </c>
      <c r="BA24" s="266">
        <f>'Deliverable Status'!I68*'Draft Workplan'!H25</f>
        <v>0</v>
      </c>
      <c r="BB24" s="267"/>
      <c r="BC24" s="262"/>
      <c r="BD24" s="532">
        <f>'Deliverable Status'!I68</f>
        <v>0</v>
      </c>
      <c r="BE24" s="533">
        <f>BD24*'Draft Workplan'!H25</f>
        <v>0</v>
      </c>
      <c r="BF24" s="271"/>
    </row>
    <row r="25" spans="2:58" ht="63.75" x14ac:dyDescent="0.3">
      <c r="B25" s="100">
        <v>2.8</v>
      </c>
      <c r="C25" s="101">
        <f>'Draft Workplan'!C26</f>
        <v>0</v>
      </c>
      <c r="D25" s="524">
        <f>'Draft Workplan'!D26</f>
        <v>0</v>
      </c>
      <c r="E25" s="70"/>
      <c r="F25" s="300">
        <v>2.8</v>
      </c>
      <c r="G25" s="359" t="s">
        <v>201</v>
      </c>
      <c r="H25" s="360" t="s">
        <v>201</v>
      </c>
      <c r="I25" s="268"/>
      <c r="J25" s="422"/>
      <c r="K25" s="106"/>
      <c r="L25" s="363" t="s">
        <v>201</v>
      </c>
      <c r="M25" s="70"/>
      <c r="N25" s="300">
        <v>2.8</v>
      </c>
      <c r="O25" s="105"/>
      <c r="P25" s="106"/>
      <c r="Q25" s="268"/>
      <c r="R25" s="107"/>
      <c r="S25" s="106"/>
      <c r="T25" s="257"/>
      <c r="U25" s="70"/>
      <c r="V25" s="104">
        <v>2.8</v>
      </c>
      <c r="W25" s="105"/>
      <c r="X25" s="106"/>
      <c r="Y25" s="268"/>
      <c r="Z25" s="107"/>
      <c r="AA25" s="106"/>
      <c r="AB25" s="257"/>
      <c r="AC25" s="70"/>
      <c r="AD25" s="104">
        <v>2.8</v>
      </c>
      <c r="AE25" s="105"/>
      <c r="AF25" s="106"/>
      <c r="AG25" s="268"/>
      <c r="AH25" s="107"/>
      <c r="AI25" s="106"/>
      <c r="AJ25" s="257"/>
      <c r="AK25" s="70"/>
      <c r="AL25" s="104">
        <v>2.8</v>
      </c>
      <c r="AM25" s="105"/>
      <c r="AN25" s="106"/>
      <c r="AO25" s="106"/>
      <c r="AP25" s="107"/>
      <c r="AQ25" s="106"/>
      <c r="AR25" s="257"/>
      <c r="AS25" s="70"/>
      <c r="AT25" s="104">
        <v>2.8</v>
      </c>
      <c r="AU25" s="263"/>
      <c r="AV25" s="264"/>
      <c r="AW25" s="264"/>
      <c r="AX25" s="269"/>
      <c r="AY25" s="265">
        <v>0</v>
      </c>
      <c r="AZ25" s="267">
        <f>AY25*'Draft Workplan'!H26</f>
        <v>0</v>
      </c>
      <c r="BA25" s="266">
        <f>'Deliverable Status'!I72*'Draft Workplan'!H26</f>
        <v>0</v>
      </c>
      <c r="BB25" s="267"/>
      <c r="BC25" s="262"/>
      <c r="BD25" s="532">
        <f>'Deliverable Status'!I72</f>
        <v>0</v>
      </c>
      <c r="BE25" s="533">
        <f>BD25*'Draft Workplan'!H26</f>
        <v>0</v>
      </c>
      <c r="BF25" s="271"/>
    </row>
    <row r="26" spans="2:58" ht="63.75" x14ac:dyDescent="0.3">
      <c r="B26" s="100">
        <v>2.9</v>
      </c>
      <c r="C26" s="101">
        <f>'Draft Workplan'!C27</f>
        <v>0</v>
      </c>
      <c r="D26" s="524">
        <f>'Draft Workplan'!D27</f>
        <v>0</v>
      </c>
      <c r="E26" s="70"/>
      <c r="F26" s="300">
        <v>2.9</v>
      </c>
      <c r="G26" s="359" t="s">
        <v>201</v>
      </c>
      <c r="H26" s="360" t="s">
        <v>201</v>
      </c>
      <c r="I26" s="268"/>
      <c r="J26" s="422"/>
      <c r="K26" s="106"/>
      <c r="L26" s="363" t="s">
        <v>201</v>
      </c>
      <c r="M26" s="70"/>
      <c r="N26" s="300">
        <v>2.9</v>
      </c>
      <c r="O26" s="105"/>
      <c r="P26" s="106"/>
      <c r="Q26" s="268"/>
      <c r="R26" s="107"/>
      <c r="S26" s="106"/>
      <c r="T26" s="257"/>
      <c r="U26" s="70"/>
      <c r="V26" s="104">
        <v>2.9</v>
      </c>
      <c r="W26" s="105"/>
      <c r="X26" s="106"/>
      <c r="Y26" s="268"/>
      <c r="Z26" s="107"/>
      <c r="AA26" s="106"/>
      <c r="AB26" s="257"/>
      <c r="AC26" s="70"/>
      <c r="AD26" s="104">
        <v>2.9</v>
      </c>
      <c r="AE26" s="105"/>
      <c r="AF26" s="106"/>
      <c r="AG26" s="268"/>
      <c r="AH26" s="107"/>
      <c r="AI26" s="106"/>
      <c r="AJ26" s="257"/>
      <c r="AK26" s="70"/>
      <c r="AL26" s="104">
        <v>2.9</v>
      </c>
      <c r="AM26" s="105"/>
      <c r="AN26" s="106"/>
      <c r="AO26" s="106"/>
      <c r="AP26" s="107"/>
      <c r="AQ26" s="106"/>
      <c r="AR26" s="257"/>
      <c r="AS26" s="70"/>
      <c r="AT26" s="104">
        <v>2.9</v>
      </c>
      <c r="AU26" s="263"/>
      <c r="AV26" s="264"/>
      <c r="AW26" s="264"/>
      <c r="AX26" s="269"/>
      <c r="AY26" s="265">
        <v>0</v>
      </c>
      <c r="AZ26" s="267">
        <f>AY26*'Draft Workplan'!H27</f>
        <v>0</v>
      </c>
      <c r="BA26" s="266">
        <f>'Deliverable Status'!I76*'Draft Workplan'!H27</f>
        <v>0</v>
      </c>
      <c r="BB26" s="267"/>
      <c r="BC26" s="262"/>
      <c r="BD26" s="532">
        <f>'Deliverable Status'!I76</f>
        <v>0</v>
      </c>
      <c r="BE26" s="533">
        <f>BD26*'Draft Workplan'!H27</f>
        <v>0</v>
      </c>
      <c r="BF26" s="271"/>
    </row>
    <row r="27" spans="2:58" ht="18.75" x14ac:dyDescent="0.3">
      <c r="B27" s="103">
        <v>3</v>
      </c>
      <c r="C27" s="522" t="str">
        <f>'Draft Workplan'!C28</f>
        <v xml:space="preserve">Component #3: </v>
      </c>
      <c r="D27" s="523">
        <f>'Draft Workplan'!D28</f>
        <v>0</v>
      </c>
      <c r="E27" s="70"/>
      <c r="F27" s="301">
        <v>3</v>
      </c>
      <c r="G27" s="115"/>
      <c r="H27" s="109"/>
      <c r="I27" s="110"/>
      <c r="J27" s="111"/>
      <c r="K27" s="116"/>
      <c r="L27" s="253"/>
      <c r="M27" s="70"/>
      <c r="N27" s="301">
        <v>3</v>
      </c>
      <c r="O27" s="115"/>
      <c r="P27" s="116"/>
      <c r="Q27" s="116"/>
      <c r="R27" s="117"/>
      <c r="S27" s="116"/>
      <c r="T27" s="254"/>
      <c r="U27" s="70"/>
      <c r="V27" s="114">
        <v>3</v>
      </c>
      <c r="W27" s="115"/>
      <c r="X27" s="116"/>
      <c r="Y27" s="116"/>
      <c r="Z27" s="117"/>
      <c r="AA27" s="116"/>
      <c r="AB27" s="257"/>
      <c r="AC27" s="70"/>
      <c r="AD27" s="114">
        <v>3</v>
      </c>
      <c r="AE27" s="115"/>
      <c r="AF27" s="116"/>
      <c r="AG27" s="116"/>
      <c r="AH27" s="117"/>
      <c r="AI27" s="116"/>
      <c r="AJ27" s="254"/>
      <c r="AK27" s="70"/>
      <c r="AL27" s="114">
        <v>3</v>
      </c>
      <c r="AM27" s="115"/>
      <c r="AN27" s="116"/>
      <c r="AO27" s="116"/>
      <c r="AP27" s="117"/>
      <c r="AQ27" s="116"/>
      <c r="AR27" s="254"/>
      <c r="AS27" s="70"/>
      <c r="AT27" s="114">
        <v>3</v>
      </c>
      <c r="AU27" s="272"/>
      <c r="AV27" s="273"/>
      <c r="AW27" s="273"/>
      <c r="AX27" s="274"/>
      <c r="AY27" s="557">
        <f>AVERAGE(AY28:AY36)</f>
        <v>0</v>
      </c>
      <c r="AZ27" s="276">
        <f>AY27*'Draft Workplan'!H28</f>
        <v>0</v>
      </c>
      <c r="BA27" s="276">
        <f>SUM(BA28:BA36)</f>
        <v>0</v>
      </c>
      <c r="BB27" s="275"/>
      <c r="BC27" s="277"/>
      <c r="BD27" s="534">
        <f>AVERAGE(BD28:BD36)</f>
        <v>0</v>
      </c>
      <c r="BE27" s="535">
        <f>BD27*'Draft Workplan'!H28</f>
        <v>0</v>
      </c>
      <c r="BF27" s="536"/>
    </row>
    <row r="28" spans="2:58" ht="63.75" x14ac:dyDescent="0.3">
      <c r="B28" s="100">
        <v>3.1</v>
      </c>
      <c r="C28" s="101">
        <f>'Draft Workplan'!C29</f>
        <v>0</v>
      </c>
      <c r="D28" s="524">
        <f>'Draft Workplan'!D29</f>
        <v>0</v>
      </c>
      <c r="E28" s="70"/>
      <c r="F28" s="300">
        <v>3.1</v>
      </c>
      <c r="G28" s="359" t="s">
        <v>201</v>
      </c>
      <c r="H28" s="360" t="s">
        <v>201</v>
      </c>
      <c r="I28" s="268"/>
      <c r="J28" s="422"/>
      <c r="K28" s="106"/>
      <c r="L28" s="363" t="s">
        <v>201</v>
      </c>
      <c r="M28" s="70"/>
      <c r="N28" s="300">
        <v>3.1</v>
      </c>
      <c r="O28" s="105"/>
      <c r="P28" s="106"/>
      <c r="Q28" s="268"/>
      <c r="R28" s="107"/>
      <c r="S28" s="106"/>
      <c r="T28" s="257"/>
      <c r="U28" s="70"/>
      <c r="V28" s="104">
        <v>3.1</v>
      </c>
      <c r="W28" s="105"/>
      <c r="X28" s="106"/>
      <c r="Y28" s="268"/>
      <c r="Z28" s="107"/>
      <c r="AA28" s="106"/>
      <c r="AB28" s="257"/>
      <c r="AC28" s="70"/>
      <c r="AD28" s="104">
        <v>3.1</v>
      </c>
      <c r="AE28" s="105"/>
      <c r="AF28" s="106"/>
      <c r="AG28" s="268"/>
      <c r="AH28" s="107"/>
      <c r="AI28" s="106"/>
      <c r="AJ28" s="257"/>
      <c r="AK28" s="70"/>
      <c r="AL28" s="104">
        <v>3.1</v>
      </c>
      <c r="AM28" s="105"/>
      <c r="AN28" s="106"/>
      <c r="AO28" s="106"/>
      <c r="AP28" s="107"/>
      <c r="AQ28" s="106"/>
      <c r="AR28" s="257"/>
      <c r="AS28" s="70"/>
      <c r="AT28" s="104">
        <v>3.1</v>
      </c>
      <c r="AU28" s="263"/>
      <c r="AV28" s="264"/>
      <c r="AW28" s="264"/>
      <c r="AX28" s="269"/>
      <c r="AY28" s="265">
        <v>0</v>
      </c>
      <c r="AZ28" s="267">
        <f>AY28*'Draft Workplan'!H29</f>
        <v>0</v>
      </c>
      <c r="BA28" s="266">
        <f>'Deliverable Status'!I84*'Draft Workplan'!H29</f>
        <v>0</v>
      </c>
      <c r="BB28" s="267"/>
      <c r="BC28" s="262"/>
      <c r="BD28" s="532">
        <f>'Deliverable Status'!I84</f>
        <v>0</v>
      </c>
      <c r="BE28" s="533">
        <f>BD28*'Draft Workplan'!H29</f>
        <v>0</v>
      </c>
      <c r="BF28" s="271"/>
    </row>
    <row r="29" spans="2:58" ht="63.75" x14ac:dyDescent="0.3">
      <c r="B29" s="100">
        <v>3.2</v>
      </c>
      <c r="C29" s="101">
        <f>'Draft Workplan'!C30</f>
        <v>0</v>
      </c>
      <c r="D29" s="524">
        <f>'Draft Workplan'!D30</f>
        <v>0</v>
      </c>
      <c r="E29" s="70"/>
      <c r="F29" s="300">
        <v>3.2</v>
      </c>
      <c r="G29" s="359" t="s">
        <v>201</v>
      </c>
      <c r="H29" s="360" t="s">
        <v>201</v>
      </c>
      <c r="I29" s="268"/>
      <c r="J29" s="422"/>
      <c r="K29" s="106"/>
      <c r="L29" s="363" t="s">
        <v>201</v>
      </c>
      <c r="M29" s="70"/>
      <c r="N29" s="300">
        <v>3.2</v>
      </c>
      <c r="O29" s="105"/>
      <c r="P29" s="106"/>
      <c r="Q29" s="268"/>
      <c r="R29" s="107"/>
      <c r="S29" s="106"/>
      <c r="T29" s="257"/>
      <c r="U29" s="70"/>
      <c r="V29" s="104">
        <v>3.2</v>
      </c>
      <c r="W29" s="105"/>
      <c r="X29" s="106"/>
      <c r="Y29" s="268"/>
      <c r="Z29" s="107"/>
      <c r="AA29" s="106"/>
      <c r="AB29" s="257"/>
      <c r="AC29" s="70"/>
      <c r="AD29" s="104">
        <v>3.2</v>
      </c>
      <c r="AE29" s="105"/>
      <c r="AF29" s="106"/>
      <c r="AG29" s="268"/>
      <c r="AH29" s="107"/>
      <c r="AI29" s="106"/>
      <c r="AJ29" s="257"/>
      <c r="AK29" s="70"/>
      <c r="AL29" s="104">
        <v>3.2</v>
      </c>
      <c r="AM29" s="105"/>
      <c r="AN29" s="106"/>
      <c r="AO29" s="106"/>
      <c r="AP29" s="107"/>
      <c r="AQ29" s="106"/>
      <c r="AR29" s="257"/>
      <c r="AS29" s="70"/>
      <c r="AT29" s="104">
        <v>3.2</v>
      </c>
      <c r="AU29" s="263"/>
      <c r="AV29" s="264"/>
      <c r="AW29" s="264"/>
      <c r="AX29" s="269"/>
      <c r="AY29" s="265">
        <v>0</v>
      </c>
      <c r="AZ29" s="267">
        <f>AY29*'Draft Workplan'!H30</f>
        <v>0</v>
      </c>
      <c r="BA29" s="266">
        <f>'Deliverable Status'!I88*'Draft Workplan'!H30</f>
        <v>0</v>
      </c>
      <c r="BB29" s="267"/>
      <c r="BC29" s="262"/>
      <c r="BD29" s="532">
        <f>'Deliverable Status'!I88</f>
        <v>0</v>
      </c>
      <c r="BE29" s="533">
        <f>BD29*'Draft Workplan'!H30</f>
        <v>0</v>
      </c>
      <c r="BF29" s="271"/>
    </row>
    <row r="30" spans="2:58" ht="63.75" x14ac:dyDescent="0.3">
      <c r="B30" s="100">
        <v>3.3</v>
      </c>
      <c r="C30" s="101">
        <f>'Draft Workplan'!C31</f>
        <v>0</v>
      </c>
      <c r="D30" s="524">
        <f>'Draft Workplan'!D31</f>
        <v>0</v>
      </c>
      <c r="E30" s="70"/>
      <c r="F30" s="300">
        <v>3.3</v>
      </c>
      <c r="G30" s="359" t="s">
        <v>201</v>
      </c>
      <c r="H30" s="360" t="s">
        <v>201</v>
      </c>
      <c r="I30" s="268"/>
      <c r="J30" s="422"/>
      <c r="K30" s="106"/>
      <c r="L30" s="363" t="s">
        <v>201</v>
      </c>
      <c r="M30" s="70"/>
      <c r="N30" s="300">
        <v>3.3</v>
      </c>
      <c r="O30" s="105"/>
      <c r="P30" s="106"/>
      <c r="Q30" s="268"/>
      <c r="R30" s="107"/>
      <c r="S30" s="106"/>
      <c r="T30" s="257"/>
      <c r="U30" s="70"/>
      <c r="V30" s="104">
        <v>3.3</v>
      </c>
      <c r="W30" s="105"/>
      <c r="X30" s="106"/>
      <c r="Y30" s="268"/>
      <c r="Z30" s="107"/>
      <c r="AA30" s="106"/>
      <c r="AB30" s="257"/>
      <c r="AC30" s="70"/>
      <c r="AD30" s="104">
        <v>3.3</v>
      </c>
      <c r="AE30" s="105"/>
      <c r="AF30" s="106"/>
      <c r="AG30" s="268"/>
      <c r="AH30" s="107"/>
      <c r="AI30" s="106"/>
      <c r="AJ30" s="257"/>
      <c r="AK30" s="70"/>
      <c r="AL30" s="104">
        <v>3.3</v>
      </c>
      <c r="AM30" s="105"/>
      <c r="AN30" s="106"/>
      <c r="AO30" s="106"/>
      <c r="AP30" s="107"/>
      <c r="AQ30" s="106"/>
      <c r="AR30" s="257"/>
      <c r="AS30" s="70"/>
      <c r="AT30" s="104">
        <v>3.3</v>
      </c>
      <c r="AU30" s="263"/>
      <c r="AV30" s="264"/>
      <c r="AW30" s="264"/>
      <c r="AX30" s="269"/>
      <c r="AY30" s="265">
        <v>0</v>
      </c>
      <c r="AZ30" s="267">
        <f>AY30*'Draft Workplan'!H31</f>
        <v>0</v>
      </c>
      <c r="BA30" s="266">
        <f>'Deliverable Status'!I92*'Draft Workplan'!H31</f>
        <v>0</v>
      </c>
      <c r="BB30" s="267"/>
      <c r="BC30" s="262"/>
      <c r="BD30" s="532">
        <f>'Deliverable Status'!I92</f>
        <v>0</v>
      </c>
      <c r="BE30" s="533">
        <f>BD30*'Draft Workplan'!H31</f>
        <v>0</v>
      </c>
      <c r="BF30" s="271"/>
    </row>
    <row r="31" spans="2:58" ht="63.75" x14ac:dyDescent="0.3">
      <c r="B31" s="100">
        <v>3.4</v>
      </c>
      <c r="C31" s="101">
        <f>'Draft Workplan'!C32</f>
        <v>0</v>
      </c>
      <c r="D31" s="524">
        <f>'Draft Workplan'!D32</f>
        <v>0</v>
      </c>
      <c r="E31" s="70"/>
      <c r="F31" s="300">
        <v>3.4</v>
      </c>
      <c r="G31" s="359" t="s">
        <v>201</v>
      </c>
      <c r="H31" s="360" t="s">
        <v>201</v>
      </c>
      <c r="I31" s="268"/>
      <c r="J31" s="422"/>
      <c r="K31" s="106"/>
      <c r="L31" s="363" t="s">
        <v>201</v>
      </c>
      <c r="M31" s="70"/>
      <c r="N31" s="300">
        <v>3.4</v>
      </c>
      <c r="O31" s="105"/>
      <c r="P31" s="106"/>
      <c r="Q31" s="268"/>
      <c r="R31" s="107"/>
      <c r="S31" s="106"/>
      <c r="T31" s="257"/>
      <c r="U31" s="70"/>
      <c r="V31" s="104">
        <v>3.4</v>
      </c>
      <c r="W31" s="105"/>
      <c r="X31" s="106"/>
      <c r="Y31" s="268"/>
      <c r="Z31" s="107"/>
      <c r="AA31" s="106"/>
      <c r="AB31" s="257"/>
      <c r="AC31" s="70"/>
      <c r="AD31" s="104">
        <v>3.4</v>
      </c>
      <c r="AE31" s="105"/>
      <c r="AF31" s="106"/>
      <c r="AG31" s="268"/>
      <c r="AH31" s="107"/>
      <c r="AI31" s="106"/>
      <c r="AJ31" s="257"/>
      <c r="AK31" s="70"/>
      <c r="AL31" s="104">
        <v>3.4</v>
      </c>
      <c r="AM31" s="105"/>
      <c r="AN31" s="106"/>
      <c r="AO31" s="106"/>
      <c r="AP31" s="107"/>
      <c r="AQ31" s="106"/>
      <c r="AR31" s="257"/>
      <c r="AS31" s="70"/>
      <c r="AT31" s="104">
        <v>3.4</v>
      </c>
      <c r="AU31" s="263"/>
      <c r="AV31" s="264"/>
      <c r="AW31" s="264"/>
      <c r="AX31" s="269"/>
      <c r="AY31" s="265">
        <v>0</v>
      </c>
      <c r="AZ31" s="267">
        <f>AY31*'Draft Workplan'!H32</f>
        <v>0</v>
      </c>
      <c r="BA31" s="266">
        <f>'Deliverable Status'!I96*'Draft Workplan'!H32</f>
        <v>0</v>
      </c>
      <c r="BB31" s="267"/>
      <c r="BC31" s="262"/>
      <c r="BD31" s="532">
        <f>'Deliverable Status'!I96</f>
        <v>0</v>
      </c>
      <c r="BE31" s="533">
        <f>BD31*'Draft Workplan'!H32</f>
        <v>0</v>
      </c>
      <c r="BF31" s="271"/>
    </row>
    <row r="32" spans="2:58" ht="63.75" x14ac:dyDescent="0.3">
      <c r="B32" s="100">
        <v>3.5</v>
      </c>
      <c r="C32" s="101">
        <f>'Draft Workplan'!C33</f>
        <v>0</v>
      </c>
      <c r="D32" s="524">
        <f>'Draft Workplan'!D33</f>
        <v>0</v>
      </c>
      <c r="E32" s="70"/>
      <c r="F32" s="300">
        <v>3.5</v>
      </c>
      <c r="G32" s="359" t="s">
        <v>201</v>
      </c>
      <c r="H32" s="360" t="s">
        <v>201</v>
      </c>
      <c r="I32" s="268"/>
      <c r="J32" s="422"/>
      <c r="K32" s="106"/>
      <c r="L32" s="363" t="s">
        <v>201</v>
      </c>
      <c r="M32" s="70"/>
      <c r="N32" s="300">
        <v>3.5</v>
      </c>
      <c r="O32" s="105"/>
      <c r="P32" s="106"/>
      <c r="Q32" s="268"/>
      <c r="R32" s="107"/>
      <c r="S32" s="106"/>
      <c r="T32" s="257"/>
      <c r="U32" s="70"/>
      <c r="V32" s="104">
        <v>3.5</v>
      </c>
      <c r="W32" s="105"/>
      <c r="X32" s="106"/>
      <c r="Y32" s="268"/>
      <c r="Z32" s="107"/>
      <c r="AA32" s="106"/>
      <c r="AB32" s="257"/>
      <c r="AC32" s="70"/>
      <c r="AD32" s="104">
        <v>3.5</v>
      </c>
      <c r="AE32" s="105"/>
      <c r="AF32" s="106"/>
      <c r="AG32" s="268"/>
      <c r="AH32" s="107"/>
      <c r="AI32" s="106"/>
      <c r="AJ32" s="257"/>
      <c r="AK32" s="70"/>
      <c r="AL32" s="104">
        <v>3.5</v>
      </c>
      <c r="AM32" s="105"/>
      <c r="AN32" s="106"/>
      <c r="AO32" s="106"/>
      <c r="AP32" s="107"/>
      <c r="AQ32" s="106"/>
      <c r="AR32" s="257"/>
      <c r="AS32" s="70"/>
      <c r="AT32" s="104">
        <v>3.5</v>
      </c>
      <c r="AU32" s="263"/>
      <c r="AV32" s="264"/>
      <c r="AW32" s="264"/>
      <c r="AX32" s="269"/>
      <c r="AY32" s="265">
        <v>0</v>
      </c>
      <c r="AZ32" s="267">
        <f>AY32*'Draft Workplan'!H33</f>
        <v>0</v>
      </c>
      <c r="BA32" s="266">
        <f>'Deliverable Status'!I100*'Draft Workplan'!H33</f>
        <v>0</v>
      </c>
      <c r="BB32" s="267"/>
      <c r="BC32" s="262"/>
      <c r="BD32" s="532">
        <f>'Deliverable Status'!I100</f>
        <v>0</v>
      </c>
      <c r="BE32" s="533">
        <f>BD32*'Draft Workplan'!H33</f>
        <v>0</v>
      </c>
      <c r="BF32" s="271"/>
    </row>
    <row r="33" spans="2:58" ht="63.75" x14ac:dyDescent="0.3">
      <c r="B33" s="100">
        <v>3.6</v>
      </c>
      <c r="C33" s="101">
        <f>'Draft Workplan'!C34</f>
        <v>0</v>
      </c>
      <c r="D33" s="524">
        <f>'Draft Workplan'!D34</f>
        <v>0</v>
      </c>
      <c r="E33" s="70"/>
      <c r="F33" s="300">
        <v>3.6</v>
      </c>
      <c r="G33" s="359" t="s">
        <v>201</v>
      </c>
      <c r="H33" s="360" t="s">
        <v>201</v>
      </c>
      <c r="I33" s="268"/>
      <c r="J33" s="422"/>
      <c r="K33" s="106"/>
      <c r="L33" s="363" t="s">
        <v>201</v>
      </c>
      <c r="M33" s="70"/>
      <c r="N33" s="300">
        <v>3.6</v>
      </c>
      <c r="O33" s="105"/>
      <c r="P33" s="106"/>
      <c r="Q33" s="268"/>
      <c r="R33" s="107"/>
      <c r="S33" s="106"/>
      <c r="T33" s="257"/>
      <c r="U33" s="70"/>
      <c r="V33" s="104">
        <v>3.6</v>
      </c>
      <c r="W33" s="105"/>
      <c r="X33" s="106"/>
      <c r="Y33" s="268"/>
      <c r="Z33" s="107"/>
      <c r="AA33" s="106"/>
      <c r="AB33" s="257"/>
      <c r="AC33" s="70"/>
      <c r="AD33" s="104">
        <v>3.6</v>
      </c>
      <c r="AE33" s="105"/>
      <c r="AF33" s="106"/>
      <c r="AG33" s="268"/>
      <c r="AH33" s="107"/>
      <c r="AI33" s="106"/>
      <c r="AJ33" s="257"/>
      <c r="AK33" s="70"/>
      <c r="AL33" s="104">
        <v>3.6</v>
      </c>
      <c r="AM33" s="105"/>
      <c r="AN33" s="106"/>
      <c r="AO33" s="106"/>
      <c r="AP33" s="107"/>
      <c r="AQ33" s="106"/>
      <c r="AR33" s="257"/>
      <c r="AS33" s="70"/>
      <c r="AT33" s="104">
        <v>3.6</v>
      </c>
      <c r="AU33" s="263"/>
      <c r="AV33" s="264"/>
      <c r="AW33" s="264"/>
      <c r="AX33" s="269"/>
      <c r="AY33" s="265">
        <v>0</v>
      </c>
      <c r="AZ33" s="267">
        <f>AY33*'Draft Workplan'!H34</f>
        <v>0</v>
      </c>
      <c r="BA33" s="266">
        <f>'Deliverable Status'!I104*'Draft Workplan'!H34</f>
        <v>0</v>
      </c>
      <c r="BB33" s="267"/>
      <c r="BC33" s="262"/>
      <c r="BD33" s="532">
        <f>'Deliverable Status'!I104</f>
        <v>0</v>
      </c>
      <c r="BE33" s="533">
        <f>BD33*'Draft Workplan'!H34</f>
        <v>0</v>
      </c>
      <c r="BF33" s="271"/>
    </row>
    <row r="34" spans="2:58" ht="63.75" x14ac:dyDescent="0.3">
      <c r="B34" s="100">
        <v>3.7</v>
      </c>
      <c r="C34" s="101">
        <f>'Draft Workplan'!C35</f>
        <v>0</v>
      </c>
      <c r="D34" s="524">
        <f>'Draft Workplan'!D35</f>
        <v>0</v>
      </c>
      <c r="E34" s="70"/>
      <c r="F34" s="300">
        <v>3.7</v>
      </c>
      <c r="G34" s="359" t="s">
        <v>201</v>
      </c>
      <c r="H34" s="360" t="s">
        <v>201</v>
      </c>
      <c r="I34" s="268"/>
      <c r="J34" s="422"/>
      <c r="K34" s="106"/>
      <c r="L34" s="363" t="s">
        <v>201</v>
      </c>
      <c r="M34" s="70"/>
      <c r="N34" s="300">
        <v>3.7</v>
      </c>
      <c r="O34" s="105"/>
      <c r="P34" s="106"/>
      <c r="Q34" s="268"/>
      <c r="R34" s="107"/>
      <c r="S34" s="106"/>
      <c r="T34" s="257"/>
      <c r="U34" s="70"/>
      <c r="V34" s="104">
        <v>3.7</v>
      </c>
      <c r="W34" s="105"/>
      <c r="X34" s="106"/>
      <c r="Y34" s="268"/>
      <c r="Z34" s="107"/>
      <c r="AA34" s="106"/>
      <c r="AB34" s="257"/>
      <c r="AC34" s="70"/>
      <c r="AD34" s="104">
        <v>3.7</v>
      </c>
      <c r="AE34" s="105"/>
      <c r="AF34" s="106"/>
      <c r="AG34" s="268"/>
      <c r="AH34" s="107"/>
      <c r="AI34" s="106"/>
      <c r="AJ34" s="257"/>
      <c r="AK34" s="70"/>
      <c r="AL34" s="104">
        <v>3.7</v>
      </c>
      <c r="AM34" s="105"/>
      <c r="AN34" s="106"/>
      <c r="AO34" s="106"/>
      <c r="AP34" s="107"/>
      <c r="AQ34" s="106"/>
      <c r="AR34" s="257"/>
      <c r="AS34" s="70"/>
      <c r="AT34" s="104">
        <v>3.7</v>
      </c>
      <c r="AU34" s="263"/>
      <c r="AV34" s="264"/>
      <c r="AW34" s="264"/>
      <c r="AX34" s="269"/>
      <c r="AY34" s="265">
        <v>0</v>
      </c>
      <c r="AZ34" s="267">
        <f>AY34*'Draft Workplan'!H35</f>
        <v>0</v>
      </c>
      <c r="BA34" s="266">
        <f>'Deliverable Status'!I108*'Draft Workplan'!H35</f>
        <v>0</v>
      </c>
      <c r="BB34" s="267"/>
      <c r="BC34" s="262"/>
      <c r="BD34" s="532">
        <f>'Deliverable Status'!I108</f>
        <v>0</v>
      </c>
      <c r="BE34" s="533">
        <f>BD34*'Draft Workplan'!H35</f>
        <v>0</v>
      </c>
      <c r="BF34" s="271"/>
    </row>
    <row r="35" spans="2:58" ht="63.75" x14ac:dyDescent="0.3">
      <c r="B35" s="100">
        <v>3.8</v>
      </c>
      <c r="C35" s="101">
        <f>'Draft Workplan'!C36</f>
        <v>0</v>
      </c>
      <c r="D35" s="524">
        <f>'Draft Workplan'!D36</f>
        <v>0</v>
      </c>
      <c r="E35" s="70"/>
      <c r="F35" s="300">
        <v>3.8</v>
      </c>
      <c r="G35" s="359" t="s">
        <v>201</v>
      </c>
      <c r="H35" s="360" t="s">
        <v>201</v>
      </c>
      <c r="I35" s="268"/>
      <c r="J35" s="422"/>
      <c r="K35" s="106"/>
      <c r="L35" s="363" t="s">
        <v>201</v>
      </c>
      <c r="M35" s="70"/>
      <c r="N35" s="300">
        <v>3.8</v>
      </c>
      <c r="O35" s="105"/>
      <c r="P35" s="106"/>
      <c r="Q35" s="268"/>
      <c r="R35" s="107"/>
      <c r="S35" s="106"/>
      <c r="T35" s="257"/>
      <c r="U35" s="70"/>
      <c r="V35" s="104">
        <v>3.8</v>
      </c>
      <c r="W35" s="105"/>
      <c r="X35" s="106"/>
      <c r="Y35" s="268"/>
      <c r="Z35" s="107"/>
      <c r="AA35" s="106"/>
      <c r="AB35" s="257"/>
      <c r="AC35" s="70"/>
      <c r="AD35" s="104">
        <v>3.8</v>
      </c>
      <c r="AE35" s="105"/>
      <c r="AF35" s="106"/>
      <c r="AG35" s="268"/>
      <c r="AH35" s="107"/>
      <c r="AI35" s="106"/>
      <c r="AJ35" s="257"/>
      <c r="AK35" s="70"/>
      <c r="AL35" s="104">
        <v>3.8</v>
      </c>
      <c r="AM35" s="105"/>
      <c r="AN35" s="106"/>
      <c r="AO35" s="106"/>
      <c r="AP35" s="107"/>
      <c r="AQ35" s="106"/>
      <c r="AR35" s="257"/>
      <c r="AS35" s="70"/>
      <c r="AT35" s="104">
        <v>3.8</v>
      </c>
      <c r="AU35" s="263"/>
      <c r="AV35" s="264"/>
      <c r="AW35" s="264"/>
      <c r="AX35" s="269"/>
      <c r="AY35" s="265">
        <v>0</v>
      </c>
      <c r="AZ35" s="267">
        <f>AY35*'Draft Workplan'!H36</f>
        <v>0</v>
      </c>
      <c r="BA35" s="266">
        <f>'Deliverable Status'!I112*'Draft Workplan'!H36</f>
        <v>0</v>
      </c>
      <c r="BB35" s="267"/>
      <c r="BC35" s="262"/>
      <c r="BD35" s="532">
        <f>'Deliverable Status'!I112</f>
        <v>0</v>
      </c>
      <c r="BE35" s="533">
        <f>BD35*'Draft Workplan'!H36</f>
        <v>0</v>
      </c>
      <c r="BF35" s="271"/>
    </row>
    <row r="36" spans="2:58" ht="63.75" x14ac:dyDescent="0.3">
      <c r="B36" s="100">
        <v>3.9</v>
      </c>
      <c r="C36" s="101">
        <f>'Draft Workplan'!C37</f>
        <v>0</v>
      </c>
      <c r="D36" s="524">
        <f>'Draft Workplan'!D37</f>
        <v>0</v>
      </c>
      <c r="E36" s="70"/>
      <c r="F36" s="300">
        <v>3.9</v>
      </c>
      <c r="G36" s="359" t="s">
        <v>201</v>
      </c>
      <c r="H36" s="360" t="s">
        <v>201</v>
      </c>
      <c r="I36" s="268"/>
      <c r="J36" s="422"/>
      <c r="K36" s="106"/>
      <c r="L36" s="363" t="s">
        <v>201</v>
      </c>
      <c r="M36" s="70"/>
      <c r="N36" s="300">
        <v>3.9</v>
      </c>
      <c r="O36" s="105"/>
      <c r="P36" s="106"/>
      <c r="Q36" s="268"/>
      <c r="R36" s="107"/>
      <c r="S36" s="106"/>
      <c r="T36" s="257"/>
      <c r="U36" s="70"/>
      <c r="V36" s="104">
        <v>3.9</v>
      </c>
      <c r="W36" s="105"/>
      <c r="X36" s="106"/>
      <c r="Y36" s="268"/>
      <c r="Z36" s="107"/>
      <c r="AA36" s="106"/>
      <c r="AB36" s="257"/>
      <c r="AC36" s="70"/>
      <c r="AD36" s="104">
        <v>3.9</v>
      </c>
      <c r="AE36" s="105"/>
      <c r="AF36" s="106"/>
      <c r="AG36" s="268"/>
      <c r="AH36" s="107"/>
      <c r="AI36" s="106"/>
      <c r="AJ36" s="257"/>
      <c r="AK36" s="70"/>
      <c r="AL36" s="104">
        <v>3.9</v>
      </c>
      <c r="AM36" s="105"/>
      <c r="AN36" s="106"/>
      <c r="AO36" s="106"/>
      <c r="AP36" s="107"/>
      <c r="AQ36" s="106"/>
      <c r="AR36" s="257"/>
      <c r="AS36" s="70"/>
      <c r="AT36" s="104">
        <v>3.9</v>
      </c>
      <c r="AU36" s="263"/>
      <c r="AV36" s="264"/>
      <c r="AW36" s="264"/>
      <c r="AX36" s="269"/>
      <c r="AY36" s="265">
        <v>0</v>
      </c>
      <c r="AZ36" s="267">
        <f>AY36*'Draft Workplan'!H37</f>
        <v>0</v>
      </c>
      <c r="BA36" s="266">
        <f>'Deliverable Status'!I116*'Draft Workplan'!H37</f>
        <v>0</v>
      </c>
      <c r="BB36" s="267"/>
      <c r="BC36" s="262"/>
      <c r="BD36" s="532">
        <f>'Deliverable Status'!I116</f>
        <v>0</v>
      </c>
      <c r="BE36" s="533">
        <f>BD36*'Draft Workplan'!H37</f>
        <v>0</v>
      </c>
      <c r="BF36" s="271"/>
    </row>
    <row r="37" spans="2:58" ht="18.75" x14ac:dyDescent="0.3">
      <c r="B37" s="103">
        <v>4</v>
      </c>
      <c r="C37" s="522" t="str">
        <f>'Draft Workplan'!C38</f>
        <v xml:space="preserve">Component #4: </v>
      </c>
      <c r="D37" s="523">
        <f>'Draft Workplan'!D38</f>
        <v>0</v>
      </c>
      <c r="E37" s="70"/>
      <c r="F37" s="114">
        <v>4</v>
      </c>
      <c r="G37" s="115"/>
      <c r="H37" s="109"/>
      <c r="I37" s="110"/>
      <c r="J37" s="111"/>
      <c r="K37" s="116"/>
      <c r="L37" s="253"/>
      <c r="M37" s="70"/>
      <c r="N37" s="114">
        <v>4</v>
      </c>
      <c r="O37" s="115"/>
      <c r="P37" s="116"/>
      <c r="Q37" s="116"/>
      <c r="R37" s="117"/>
      <c r="S37" s="116"/>
      <c r="T37" s="254"/>
      <c r="U37" s="70"/>
      <c r="V37" s="114">
        <v>4</v>
      </c>
      <c r="W37" s="115"/>
      <c r="X37" s="116"/>
      <c r="Y37" s="116"/>
      <c r="Z37" s="117"/>
      <c r="AA37" s="116"/>
      <c r="AB37" s="257"/>
      <c r="AC37" s="70"/>
      <c r="AD37" s="114">
        <v>4</v>
      </c>
      <c r="AE37" s="115"/>
      <c r="AF37" s="116"/>
      <c r="AG37" s="116"/>
      <c r="AH37" s="117"/>
      <c r="AI37" s="116"/>
      <c r="AJ37" s="254"/>
      <c r="AK37" s="70"/>
      <c r="AL37" s="114">
        <v>4</v>
      </c>
      <c r="AM37" s="115"/>
      <c r="AN37" s="116"/>
      <c r="AO37" s="116"/>
      <c r="AP37" s="117"/>
      <c r="AQ37" s="116"/>
      <c r="AR37" s="254"/>
      <c r="AS37" s="70"/>
      <c r="AT37" s="114">
        <v>4</v>
      </c>
      <c r="AU37" s="272"/>
      <c r="AV37" s="273"/>
      <c r="AW37" s="273"/>
      <c r="AX37" s="274"/>
      <c r="AY37" s="557">
        <f>AVERAGE(AY38:AY46)</f>
        <v>0</v>
      </c>
      <c r="AZ37" s="276">
        <f>AY37*'Draft Workplan'!H38</f>
        <v>0</v>
      </c>
      <c r="BA37" s="276">
        <f>SUM(BA38:BA46)</f>
        <v>0</v>
      </c>
      <c r="BB37" s="275"/>
      <c r="BC37" s="277"/>
      <c r="BD37" s="534">
        <f>AVERAGE(BD38:BD46)</f>
        <v>0</v>
      </c>
      <c r="BE37" s="535">
        <f>BD37*'Draft Workplan'!H38</f>
        <v>0</v>
      </c>
      <c r="BF37" s="536"/>
    </row>
    <row r="38" spans="2:58" ht="63.75" x14ac:dyDescent="0.3">
      <c r="B38" s="100">
        <v>4.0999999999999996</v>
      </c>
      <c r="C38" s="101">
        <f>'Draft Workplan'!C39</f>
        <v>0</v>
      </c>
      <c r="D38" s="524">
        <f>'Draft Workplan'!D39</f>
        <v>0</v>
      </c>
      <c r="E38" s="70"/>
      <c r="F38" s="104">
        <v>4.0999999999999996</v>
      </c>
      <c r="G38" s="359" t="s">
        <v>201</v>
      </c>
      <c r="H38" s="360" t="s">
        <v>201</v>
      </c>
      <c r="I38" s="268"/>
      <c r="J38" s="422"/>
      <c r="K38" s="106"/>
      <c r="L38" s="363" t="s">
        <v>201</v>
      </c>
      <c r="M38" s="70"/>
      <c r="N38" s="104">
        <v>4.0999999999999996</v>
      </c>
      <c r="O38" s="105"/>
      <c r="P38" s="106"/>
      <c r="Q38" s="268"/>
      <c r="R38" s="107"/>
      <c r="S38" s="106"/>
      <c r="T38" s="257"/>
      <c r="U38" s="70"/>
      <c r="V38" s="104">
        <v>4.0999999999999996</v>
      </c>
      <c r="W38" s="105"/>
      <c r="X38" s="106"/>
      <c r="Y38" s="268"/>
      <c r="Z38" s="107"/>
      <c r="AA38" s="106"/>
      <c r="AB38" s="257"/>
      <c r="AC38" s="70"/>
      <c r="AD38" s="104">
        <v>4.0999999999999996</v>
      </c>
      <c r="AE38" s="105"/>
      <c r="AF38" s="106"/>
      <c r="AG38" s="268"/>
      <c r="AH38" s="107"/>
      <c r="AI38" s="106"/>
      <c r="AJ38" s="257"/>
      <c r="AK38" s="70"/>
      <c r="AL38" s="104">
        <v>4.0999999999999996</v>
      </c>
      <c r="AM38" s="105"/>
      <c r="AN38" s="106"/>
      <c r="AO38" s="106"/>
      <c r="AP38" s="107"/>
      <c r="AQ38" s="106"/>
      <c r="AR38" s="257"/>
      <c r="AS38" s="70"/>
      <c r="AT38" s="104">
        <v>4.0999999999999996</v>
      </c>
      <c r="AU38" s="263"/>
      <c r="AV38" s="264"/>
      <c r="AW38" s="264"/>
      <c r="AX38" s="269"/>
      <c r="AY38" s="265">
        <v>0</v>
      </c>
      <c r="AZ38" s="267">
        <f>AY38*'Draft Workplan'!H39</f>
        <v>0</v>
      </c>
      <c r="BA38" s="266">
        <f>'Deliverable Status'!I124*'Draft Workplan'!H39</f>
        <v>0</v>
      </c>
      <c r="BB38" s="267"/>
      <c r="BC38" s="262"/>
      <c r="BD38" s="532">
        <f>'Deliverable Status'!I124</f>
        <v>0</v>
      </c>
      <c r="BE38" s="533">
        <f>BD38*'Draft Workplan'!H39</f>
        <v>0</v>
      </c>
      <c r="BF38" s="271"/>
    </row>
    <row r="39" spans="2:58" ht="63.75" x14ac:dyDescent="0.3">
      <c r="B39" s="100">
        <v>4.2</v>
      </c>
      <c r="C39" s="101">
        <f>'Draft Workplan'!C40</f>
        <v>0</v>
      </c>
      <c r="D39" s="524">
        <f>'Draft Workplan'!D40</f>
        <v>0</v>
      </c>
      <c r="E39" s="70"/>
      <c r="F39" s="104">
        <v>4.2</v>
      </c>
      <c r="G39" s="359" t="s">
        <v>201</v>
      </c>
      <c r="H39" s="360" t="s">
        <v>201</v>
      </c>
      <c r="I39" s="268"/>
      <c r="J39" s="422"/>
      <c r="K39" s="106"/>
      <c r="L39" s="363" t="s">
        <v>201</v>
      </c>
      <c r="M39" s="70"/>
      <c r="N39" s="104">
        <v>4.2</v>
      </c>
      <c r="O39" s="105"/>
      <c r="P39" s="106"/>
      <c r="Q39" s="268"/>
      <c r="R39" s="107"/>
      <c r="S39" s="106"/>
      <c r="T39" s="257"/>
      <c r="U39" s="70"/>
      <c r="V39" s="104">
        <v>4.2</v>
      </c>
      <c r="W39" s="105"/>
      <c r="X39" s="106"/>
      <c r="Y39" s="268"/>
      <c r="Z39" s="107"/>
      <c r="AA39" s="106"/>
      <c r="AB39" s="257"/>
      <c r="AC39" s="70"/>
      <c r="AD39" s="104">
        <v>4.2</v>
      </c>
      <c r="AE39" s="105"/>
      <c r="AF39" s="106"/>
      <c r="AG39" s="268"/>
      <c r="AH39" s="107"/>
      <c r="AI39" s="106"/>
      <c r="AJ39" s="257"/>
      <c r="AK39" s="70"/>
      <c r="AL39" s="104">
        <v>4.2</v>
      </c>
      <c r="AM39" s="105"/>
      <c r="AN39" s="106"/>
      <c r="AO39" s="106"/>
      <c r="AP39" s="107"/>
      <c r="AQ39" s="106"/>
      <c r="AR39" s="257"/>
      <c r="AS39" s="70"/>
      <c r="AT39" s="104">
        <v>4.2</v>
      </c>
      <c r="AU39" s="263"/>
      <c r="AV39" s="264"/>
      <c r="AW39" s="264"/>
      <c r="AX39" s="269"/>
      <c r="AY39" s="265">
        <v>0</v>
      </c>
      <c r="AZ39" s="267">
        <f>AY39*'Draft Workplan'!H40</f>
        <v>0</v>
      </c>
      <c r="BA39" s="266">
        <f>'Deliverable Status'!I128*'Draft Workplan'!H40</f>
        <v>0</v>
      </c>
      <c r="BB39" s="267"/>
      <c r="BC39" s="262"/>
      <c r="BD39" s="532">
        <f>'Deliverable Status'!I128</f>
        <v>0</v>
      </c>
      <c r="BE39" s="533">
        <f>BD39*'Draft Workplan'!H40</f>
        <v>0</v>
      </c>
      <c r="BF39" s="271"/>
    </row>
    <row r="40" spans="2:58" ht="63.75" x14ac:dyDescent="0.3">
      <c r="B40" s="100">
        <v>4.3</v>
      </c>
      <c r="C40" s="101">
        <f>'Draft Workplan'!C41</f>
        <v>0</v>
      </c>
      <c r="D40" s="524">
        <f>'Draft Workplan'!D41</f>
        <v>0</v>
      </c>
      <c r="E40" s="70"/>
      <c r="F40" s="104">
        <v>4.3</v>
      </c>
      <c r="G40" s="359" t="s">
        <v>201</v>
      </c>
      <c r="H40" s="360" t="s">
        <v>201</v>
      </c>
      <c r="I40" s="268"/>
      <c r="J40" s="422"/>
      <c r="K40" s="106"/>
      <c r="L40" s="363" t="s">
        <v>201</v>
      </c>
      <c r="M40" s="70"/>
      <c r="N40" s="104">
        <v>4.3</v>
      </c>
      <c r="O40" s="105"/>
      <c r="P40" s="106"/>
      <c r="Q40" s="268"/>
      <c r="R40" s="107"/>
      <c r="S40" s="106"/>
      <c r="T40" s="257"/>
      <c r="U40" s="70"/>
      <c r="V40" s="104">
        <v>4.3</v>
      </c>
      <c r="W40" s="105"/>
      <c r="X40" s="106"/>
      <c r="Y40" s="268"/>
      <c r="Z40" s="107"/>
      <c r="AA40" s="106"/>
      <c r="AB40" s="257"/>
      <c r="AC40" s="70"/>
      <c r="AD40" s="104">
        <v>4.3</v>
      </c>
      <c r="AE40" s="105"/>
      <c r="AF40" s="106"/>
      <c r="AG40" s="268"/>
      <c r="AH40" s="107"/>
      <c r="AI40" s="106"/>
      <c r="AJ40" s="257"/>
      <c r="AK40" s="70"/>
      <c r="AL40" s="104">
        <v>4.3</v>
      </c>
      <c r="AM40" s="105"/>
      <c r="AN40" s="106"/>
      <c r="AO40" s="106"/>
      <c r="AP40" s="107"/>
      <c r="AQ40" s="106"/>
      <c r="AR40" s="257"/>
      <c r="AS40" s="70"/>
      <c r="AT40" s="104">
        <v>4.3</v>
      </c>
      <c r="AU40" s="263"/>
      <c r="AV40" s="264"/>
      <c r="AW40" s="264"/>
      <c r="AX40" s="269"/>
      <c r="AY40" s="265">
        <v>0</v>
      </c>
      <c r="AZ40" s="267">
        <f>AY40*'Draft Workplan'!H41</f>
        <v>0</v>
      </c>
      <c r="BA40" s="266">
        <f>'Deliverable Status'!I132*'Draft Workplan'!H41</f>
        <v>0</v>
      </c>
      <c r="BB40" s="267"/>
      <c r="BC40" s="262"/>
      <c r="BD40" s="532">
        <f>'Deliverable Status'!I132</f>
        <v>0</v>
      </c>
      <c r="BE40" s="533">
        <f>BD40*'Draft Workplan'!H41</f>
        <v>0</v>
      </c>
      <c r="BF40" s="271"/>
    </row>
    <row r="41" spans="2:58" ht="63.75" x14ac:dyDescent="0.3">
      <c r="B41" s="100">
        <v>4.4000000000000004</v>
      </c>
      <c r="C41" s="101">
        <f>'Draft Workplan'!C42</f>
        <v>0</v>
      </c>
      <c r="D41" s="524">
        <f>'Draft Workplan'!D42</f>
        <v>0</v>
      </c>
      <c r="E41" s="70"/>
      <c r="F41" s="104">
        <v>4.4000000000000004</v>
      </c>
      <c r="G41" s="359" t="s">
        <v>201</v>
      </c>
      <c r="H41" s="360" t="s">
        <v>201</v>
      </c>
      <c r="I41" s="268"/>
      <c r="J41" s="422"/>
      <c r="K41" s="106"/>
      <c r="L41" s="363" t="s">
        <v>201</v>
      </c>
      <c r="M41" s="70"/>
      <c r="N41" s="104">
        <v>4.4000000000000004</v>
      </c>
      <c r="O41" s="105"/>
      <c r="P41" s="106"/>
      <c r="Q41" s="268"/>
      <c r="R41" s="107"/>
      <c r="S41" s="106"/>
      <c r="T41" s="257"/>
      <c r="U41" s="70"/>
      <c r="V41" s="104">
        <v>4.4000000000000004</v>
      </c>
      <c r="W41" s="105"/>
      <c r="X41" s="106"/>
      <c r="Y41" s="268"/>
      <c r="Z41" s="107"/>
      <c r="AA41" s="106"/>
      <c r="AB41" s="257"/>
      <c r="AC41" s="70"/>
      <c r="AD41" s="104">
        <v>4.4000000000000004</v>
      </c>
      <c r="AE41" s="105"/>
      <c r="AF41" s="106"/>
      <c r="AG41" s="268"/>
      <c r="AH41" s="107"/>
      <c r="AI41" s="106"/>
      <c r="AJ41" s="257"/>
      <c r="AK41" s="70"/>
      <c r="AL41" s="104">
        <v>4.4000000000000004</v>
      </c>
      <c r="AM41" s="105"/>
      <c r="AN41" s="106"/>
      <c r="AO41" s="106"/>
      <c r="AP41" s="107"/>
      <c r="AQ41" s="106"/>
      <c r="AR41" s="257"/>
      <c r="AS41" s="70"/>
      <c r="AT41" s="104">
        <v>4.4000000000000004</v>
      </c>
      <c r="AU41" s="263"/>
      <c r="AV41" s="264"/>
      <c r="AW41" s="264"/>
      <c r="AX41" s="269"/>
      <c r="AY41" s="265">
        <v>0</v>
      </c>
      <c r="AZ41" s="267">
        <f>AY41*'Draft Workplan'!H42</f>
        <v>0</v>
      </c>
      <c r="BA41" s="266">
        <f>'Deliverable Status'!I136*'Draft Workplan'!H42</f>
        <v>0</v>
      </c>
      <c r="BB41" s="267"/>
      <c r="BC41" s="262"/>
      <c r="BD41" s="532">
        <f>'Deliverable Status'!I136</f>
        <v>0</v>
      </c>
      <c r="BE41" s="533">
        <f>BD41*'Draft Workplan'!H42</f>
        <v>0</v>
      </c>
      <c r="BF41" s="271"/>
    </row>
    <row r="42" spans="2:58" ht="63.75" x14ac:dyDescent="0.3">
      <c r="B42" s="100">
        <v>4.5</v>
      </c>
      <c r="C42" s="101">
        <f>'Draft Workplan'!C43</f>
        <v>0</v>
      </c>
      <c r="D42" s="524">
        <f>'Draft Workplan'!D43</f>
        <v>0</v>
      </c>
      <c r="E42" s="70"/>
      <c r="F42" s="104">
        <v>4.5</v>
      </c>
      <c r="G42" s="359" t="s">
        <v>201</v>
      </c>
      <c r="H42" s="360" t="s">
        <v>201</v>
      </c>
      <c r="I42" s="268"/>
      <c r="J42" s="422"/>
      <c r="K42" s="106"/>
      <c r="L42" s="363" t="s">
        <v>201</v>
      </c>
      <c r="M42" s="70"/>
      <c r="N42" s="104">
        <v>4.5</v>
      </c>
      <c r="O42" s="105"/>
      <c r="P42" s="106"/>
      <c r="Q42" s="268"/>
      <c r="R42" s="107"/>
      <c r="S42" s="106"/>
      <c r="T42" s="257"/>
      <c r="U42" s="70"/>
      <c r="V42" s="104">
        <v>4.5</v>
      </c>
      <c r="W42" s="105"/>
      <c r="X42" s="106"/>
      <c r="Y42" s="268"/>
      <c r="Z42" s="107"/>
      <c r="AA42" s="106"/>
      <c r="AB42" s="257"/>
      <c r="AC42" s="70"/>
      <c r="AD42" s="104">
        <v>4.5</v>
      </c>
      <c r="AE42" s="105"/>
      <c r="AF42" s="106"/>
      <c r="AG42" s="268"/>
      <c r="AH42" s="107"/>
      <c r="AI42" s="106"/>
      <c r="AJ42" s="257"/>
      <c r="AK42" s="70"/>
      <c r="AL42" s="104">
        <v>4.5</v>
      </c>
      <c r="AM42" s="105"/>
      <c r="AN42" s="106"/>
      <c r="AO42" s="106"/>
      <c r="AP42" s="107"/>
      <c r="AQ42" s="106"/>
      <c r="AR42" s="257"/>
      <c r="AS42" s="70"/>
      <c r="AT42" s="104">
        <v>4.5</v>
      </c>
      <c r="AU42" s="263"/>
      <c r="AV42" s="264"/>
      <c r="AW42" s="264"/>
      <c r="AX42" s="269"/>
      <c r="AY42" s="265">
        <v>0</v>
      </c>
      <c r="AZ42" s="267">
        <f>AY42*'Draft Workplan'!H43</f>
        <v>0</v>
      </c>
      <c r="BA42" s="266">
        <f>'Deliverable Status'!I140*'Draft Workplan'!H43</f>
        <v>0</v>
      </c>
      <c r="BB42" s="267"/>
      <c r="BC42" s="262"/>
      <c r="BD42" s="532">
        <f>'Deliverable Status'!I140</f>
        <v>0</v>
      </c>
      <c r="BE42" s="533">
        <f>BD42*'Draft Workplan'!H43</f>
        <v>0</v>
      </c>
      <c r="BF42" s="271"/>
    </row>
    <row r="43" spans="2:58" ht="63.75" x14ac:dyDescent="0.3">
      <c r="B43" s="100">
        <v>4.5999999999999996</v>
      </c>
      <c r="C43" s="101">
        <f>'Draft Workplan'!C44</f>
        <v>0</v>
      </c>
      <c r="D43" s="524">
        <f>'Draft Workplan'!D44</f>
        <v>0</v>
      </c>
      <c r="E43" s="70"/>
      <c r="F43" s="104">
        <v>4.5999999999999996</v>
      </c>
      <c r="G43" s="359" t="s">
        <v>201</v>
      </c>
      <c r="H43" s="360" t="s">
        <v>201</v>
      </c>
      <c r="I43" s="268"/>
      <c r="J43" s="422"/>
      <c r="K43" s="106"/>
      <c r="L43" s="363" t="s">
        <v>201</v>
      </c>
      <c r="M43" s="70"/>
      <c r="N43" s="104">
        <v>4.5999999999999996</v>
      </c>
      <c r="O43" s="105"/>
      <c r="P43" s="106"/>
      <c r="Q43" s="268"/>
      <c r="R43" s="107"/>
      <c r="S43" s="106"/>
      <c r="T43" s="257"/>
      <c r="U43" s="70"/>
      <c r="V43" s="104">
        <v>4.5999999999999996</v>
      </c>
      <c r="W43" s="105"/>
      <c r="X43" s="106"/>
      <c r="Y43" s="268"/>
      <c r="Z43" s="107"/>
      <c r="AA43" s="106"/>
      <c r="AB43" s="257"/>
      <c r="AC43" s="70"/>
      <c r="AD43" s="104">
        <v>4.5999999999999996</v>
      </c>
      <c r="AE43" s="105"/>
      <c r="AF43" s="106"/>
      <c r="AG43" s="268"/>
      <c r="AH43" s="107"/>
      <c r="AI43" s="106"/>
      <c r="AJ43" s="257"/>
      <c r="AK43" s="70"/>
      <c r="AL43" s="104">
        <v>4.5999999999999996</v>
      </c>
      <c r="AM43" s="105"/>
      <c r="AN43" s="106"/>
      <c r="AO43" s="106"/>
      <c r="AP43" s="107"/>
      <c r="AQ43" s="106"/>
      <c r="AR43" s="257"/>
      <c r="AS43" s="70"/>
      <c r="AT43" s="104">
        <v>4.5999999999999996</v>
      </c>
      <c r="AU43" s="263"/>
      <c r="AV43" s="264"/>
      <c r="AW43" s="264"/>
      <c r="AX43" s="269"/>
      <c r="AY43" s="265">
        <v>0</v>
      </c>
      <c r="AZ43" s="267">
        <f>AY43*'Draft Workplan'!H44</f>
        <v>0</v>
      </c>
      <c r="BA43" s="266">
        <f>'Deliverable Status'!I144*'Draft Workplan'!H44</f>
        <v>0</v>
      </c>
      <c r="BB43" s="267"/>
      <c r="BC43" s="262"/>
      <c r="BD43" s="532">
        <f>'Deliverable Status'!I144</f>
        <v>0</v>
      </c>
      <c r="BE43" s="533">
        <f>BD43*'Draft Workplan'!H44</f>
        <v>0</v>
      </c>
      <c r="BF43" s="271"/>
    </row>
    <row r="44" spans="2:58" ht="63.75" x14ac:dyDescent="0.3">
      <c r="B44" s="100">
        <v>4.7</v>
      </c>
      <c r="C44" s="101">
        <f>'Draft Workplan'!C45</f>
        <v>0</v>
      </c>
      <c r="D44" s="524">
        <f>'Draft Workplan'!D45</f>
        <v>0</v>
      </c>
      <c r="E44" s="70"/>
      <c r="F44" s="104">
        <v>4.7</v>
      </c>
      <c r="G44" s="359" t="s">
        <v>201</v>
      </c>
      <c r="H44" s="360" t="s">
        <v>201</v>
      </c>
      <c r="I44" s="268"/>
      <c r="J44" s="422"/>
      <c r="K44" s="106"/>
      <c r="L44" s="363" t="s">
        <v>201</v>
      </c>
      <c r="M44" s="70"/>
      <c r="N44" s="104">
        <v>4.7</v>
      </c>
      <c r="O44" s="105"/>
      <c r="P44" s="106"/>
      <c r="Q44" s="268"/>
      <c r="R44" s="107"/>
      <c r="S44" s="106"/>
      <c r="T44" s="257"/>
      <c r="U44" s="70"/>
      <c r="V44" s="104">
        <v>4.7</v>
      </c>
      <c r="W44" s="105"/>
      <c r="X44" s="106"/>
      <c r="Y44" s="268"/>
      <c r="Z44" s="107"/>
      <c r="AA44" s="106"/>
      <c r="AB44" s="257"/>
      <c r="AC44" s="70"/>
      <c r="AD44" s="104">
        <v>4.7</v>
      </c>
      <c r="AE44" s="105"/>
      <c r="AF44" s="106"/>
      <c r="AG44" s="268"/>
      <c r="AH44" s="107"/>
      <c r="AI44" s="106"/>
      <c r="AJ44" s="257"/>
      <c r="AK44" s="70"/>
      <c r="AL44" s="104">
        <v>4.7</v>
      </c>
      <c r="AM44" s="105"/>
      <c r="AN44" s="106"/>
      <c r="AO44" s="106"/>
      <c r="AP44" s="107"/>
      <c r="AQ44" s="106"/>
      <c r="AR44" s="257"/>
      <c r="AS44" s="70"/>
      <c r="AT44" s="104">
        <v>4.7</v>
      </c>
      <c r="AU44" s="263"/>
      <c r="AV44" s="264"/>
      <c r="AW44" s="264"/>
      <c r="AX44" s="269"/>
      <c r="AY44" s="265">
        <v>0</v>
      </c>
      <c r="AZ44" s="267">
        <f>AY44*'Draft Workplan'!H45</f>
        <v>0</v>
      </c>
      <c r="BA44" s="266">
        <f>'Deliverable Status'!I148*'Draft Workplan'!H45</f>
        <v>0</v>
      </c>
      <c r="BB44" s="267"/>
      <c r="BC44" s="262"/>
      <c r="BD44" s="532">
        <f>'Deliverable Status'!I148</f>
        <v>0</v>
      </c>
      <c r="BE44" s="533">
        <f>BD44*'Draft Workplan'!H45</f>
        <v>0</v>
      </c>
      <c r="BF44" s="271"/>
    </row>
    <row r="45" spans="2:58" ht="63.75" x14ac:dyDescent="0.3">
      <c r="B45" s="100">
        <v>4.8</v>
      </c>
      <c r="C45" s="101">
        <f>'Draft Workplan'!C46</f>
        <v>0</v>
      </c>
      <c r="D45" s="524">
        <f>'Draft Workplan'!D46</f>
        <v>0</v>
      </c>
      <c r="E45" s="70"/>
      <c r="F45" s="104">
        <v>4.8</v>
      </c>
      <c r="G45" s="359" t="s">
        <v>201</v>
      </c>
      <c r="H45" s="360" t="s">
        <v>201</v>
      </c>
      <c r="I45" s="268"/>
      <c r="J45" s="422"/>
      <c r="K45" s="106"/>
      <c r="L45" s="363" t="s">
        <v>201</v>
      </c>
      <c r="M45" s="70"/>
      <c r="N45" s="104">
        <v>4.8</v>
      </c>
      <c r="O45" s="105"/>
      <c r="P45" s="106"/>
      <c r="Q45" s="268"/>
      <c r="R45" s="107"/>
      <c r="S45" s="106"/>
      <c r="T45" s="257"/>
      <c r="U45" s="70"/>
      <c r="V45" s="104">
        <v>4.8</v>
      </c>
      <c r="W45" s="105"/>
      <c r="X45" s="106"/>
      <c r="Y45" s="268"/>
      <c r="Z45" s="107"/>
      <c r="AA45" s="106"/>
      <c r="AB45" s="257"/>
      <c r="AC45" s="70"/>
      <c r="AD45" s="104">
        <v>4.8</v>
      </c>
      <c r="AE45" s="105"/>
      <c r="AF45" s="106"/>
      <c r="AG45" s="268"/>
      <c r="AH45" s="107"/>
      <c r="AI45" s="106"/>
      <c r="AJ45" s="257"/>
      <c r="AK45" s="70"/>
      <c r="AL45" s="104">
        <v>4.8</v>
      </c>
      <c r="AM45" s="105"/>
      <c r="AN45" s="106"/>
      <c r="AO45" s="106"/>
      <c r="AP45" s="107"/>
      <c r="AQ45" s="106"/>
      <c r="AR45" s="257"/>
      <c r="AS45" s="70"/>
      <c r="AT45" s="104">
        <v>4.8</v>
      </c>
      <c r="AU45" s="263"/>
      <c r="AV45" s="264"/>
      <c r="AW45" s="264"/>
      <c r="AX45" s="269"/>
      <c r="AY45" s="265">
        <v>0</v>
      </c>
      <c r="AZ45" s="267">
        <f>AY45*'Draft Workplan'!H46</f>
        <v>0</v>
      </c>
      <c r="BA45" s="266">
        <f>'Deliverable Status'!I152*'Draft Workplan'!H46</f>
        <v>0</v>
      </c>
      <c r="BB45" s="267"/>
      <c r="BC45" s="262"/>
      <c r="BD45" s="532">
        <f>'Deliverable Status'!I152</f>
        <v>0</v>
      </c>
      <c r="BE45" s="533">
        <f>BD45*'Draft Workplan'!H46</f>
        <v>0</v>
      </c>
      <c r="BF45" s="271"/>
    </row>
    <row r="46" spans="2:58" ht="63.75" x14ac:dyDescent="0.3">
      <c r="B46" s="100">
        <v>4.9000000000000004</v>
      </c>
      <c r="C46" s="101">
        <f>'Draft Workplan'!C47</f>
        <v>0</v>
      </c>
      <c r="D46" s="524">
        <f>'Draft Workplan'!D47</f>
        <v>0</v>
      </c>
      <c r="E46" s="70"/>
      <c r="F46" s="104">
        <v>4.9000000000000004</v>
      </c>
      <c r="G46" s="359" t="s">
        <v>201</v>
      </c>
      <c r="H46" s="360" t="s">
        <v>201</v>
      </c>
      <c r="I46" s="268"/>
      <c r="J46" s="422"/>
      <c r="K46" s="106"/>
      <c r="L46" s="363" t="s">
        <v>201</v>
      </c>
      <c r="M46" s="70"/>
      <c r="N46" s="104">
        <v>4.9000000000000004</v>
      </c>
      <c r="O46" s="108"/>
      <c r="P46" s="106"/>
      <c r="Q46" s="268"/>
      <c r="R46" s="107"/>
      <c r="S46" s="106"/>
      <c r="T46" s="257"/>
      <c r="U46" s="70"/>
      <c r="V46" s="104">
        <v>4.9000000000000004</v>
      </c>
      <c r="W46" s="108"/>
      <c r="X46" s="106"/>
      <c r="Y46" s="268"/>
      <c r="Z46" s="107"/>
      <c r="AA46" s="106"/>
      <c r="AB46" s="257"/>
      <c r="AC46" s="70"/>
      <c r="AD46" s="104">
        <v>4.9000000000000004</v>
      </c>
      <c r="AE46" s="108"/>
      <c r="AF46" s="106"/>
      <c r="AG46" s="268"/>
      <c r="AH46" s="107"/>
      <c r="AI46" s="106"/>
      <c r="AJ46" s="257"/>
      <c r="AK46" s="70"/>
      <c r="AL46" s="104">
        <v>4.9000000000000004</v>
      </c>
      <c r="AM46" s="108"/>
      <c r="AN46" s="106"/>
      <c r="AO46" s="106"/>
      <c r="AP46" s="107"/>
      <c r="AQ46" s="106"/>
      <c r="AR46" s="257"/>
      <c r="AS46" s="70"/>
      <c r="AT46" s="104">
        <v>4.9000000000000004</v>
      </c>
      <c r="AU46" s="263"/>
      <c r="AV46" s="264"/>
      <c r="AW46" s="264"/>
      <c r="AX46" s="269"/>
      <c r="AY46" s="265">
        <v>0</v>
      </c>
      <c r="AZ46" s="267">
        <f>AY46*'Draft Workplan'!H47</f>
        <v>0</v>
      </c>
      <c r="BA46" s="266">
        <f>'Deliverable Status'!I156*'Draft Workplan'!H47</f>
        <v>0</v>
      </c>
      <c r="BB46" s="267"/>
      <c r="BC46" s="262"/>
      <c r="BD46" s="532">
        <f>'Deliverable Status'!I156</f>
        <v>0</v>
      </c>
      <c r="BE46" s="533">
        <f>BD46*'Draft Workplan'!H47</f>
        <v>0</v>
      </c>
      <c r="BF46" s="271"/>
    </row>
    <row r="47" spans="2:58" ht="18.75" x14ac:dyDescent="0.3">
      <c r="B47" s="103">
        <v>5</v>
      </c>
      <c r="C47" s="522" t="str">
        <f>'Draft Workplan'!C48</f>
        <v xml:space="preserve">Component #5: </v>
      </c>
      <c r="D47" s="523">
        <f>'Draft Workplan'!D48</f>
        <v>0</v>
      </c>
      <c r="E47" s="70"/>
      <c r="F47" s="114">
        <v>5</v>
      </c>
      <c r="G47" s="115"/>
      <c r="H47" s="109"/>
      <c r="I47" s="110"/>
      <c r="J47" s="111"/>
      <c r="K47" s="116"/>
      <c r="L47" s="253"/>
      <c r="M47" s="70"/>
      <c r="N47" s="114">
        <v>5</v>
      </c>
      <c r="O47" s="115"/>
      <c r="P47" s="116"/>
      <c r="Q47" s="116"/>
      <c r="R47" s="117"/>
      <c r="S47" s="116"/>
      <c r="T47" s="254"/>
      <c r="U47" s="70"/>
      <c r="V47" s="114">
        <v>5</v>
      </c>
      <c r="W47" s="115"/>
      <c r="X47" s="116"/>
      <c r="Y47" s="116"/>
      <c r="Z47" s="117"/>
      <c r="AA47" s="116"/>
      <c r="AB47" s="257"/>
      <c r="AC47" s="70"/>
      <c r="AD47" s="114">
        <v>5</v>
      </c>
      <c r="AE47" s="115"/>
      <c r="AF47" s="116"/>
      <c r="AG47" s="116"/>
      <c r="AH47" s="117"/>
      <c r="AI47" s="116"/>
      <c r="AJ47" s="254"/>
      <c r="AK47" s="70"/>
      <c r="AL47" s="114">
        <v>5</v>
      </c>
      <c r="AM47" s="115"/>
      <c r="AN47" s="116"/>
      <c r="AO47" s="116"/>
      <c r="AP47" s="117"/>
      <c r="AQ47" s="116"/>
      <c r="AR47" s="254"/>
      <c r="AS47" s="70"/>
      <c r="AT47" s="114">
        <v>5</v>
      </c>
      <c r="AU47" s="272"/>
      <c r="AV47" s="273"/>
      <c r="AW47" s="273"/>
      <c r="AX47" s="274"/>
      <c r="AY47" s="557">
        <f>AVERAGE(AY48:AY56)</f>
        <v>0</v>
      </c>
      <c r="AZ47" s="276">
        <f>AY47*'Draft Workplan'!H48</f>
        <v>0</v>
      </c>
      <c r="BA47" s="276">
        <f>SUM(BA48:BA56)</f>
        <v>0</v>
      </c>
      <c r="BB47" s="275"/>
      <c r="BC47" s="277"/>
      <c r="BD47" s="534">
        <f>AVERAGE(BD48:BD56)</f>
        <v>0</v>
      </c>
      <c r="BE47" s="535">
        <f>BD47*'Draft Workplan'!H48</f>
        <v>0</v>
      </c>
      <c r="BF47" s="536"/>
    </row>
    <row r="48" spans="2:58" ht="63.75" x14ac:dyDescent="0.3">
      <c r="B48" s="100">
        <v>5.0999999999999996</v>
      </c>
      <c r="C48" s="101">
        <f>'Draft Workplan'!C49</f>
        <v>0</v>
      </c>
      <c r="D48" s="524">
        <f>'Draft Workplan'!D49</f>
        <v>0</v>
      </c>
      <c r="E48" s="70"/>
      <c r="F48" s="104">
        <v>5.0999999999999996</v>
      </c>
      <c r="G48" s="359" t="s">
        <v>201</v>
      </c>
      <c r="H48" s="360" t="s">
        <v>201</v>
      </c>
      <c r="I48" s="268"/>
      <c r="J48" s="422"/>
      <c r="K48" s="106"/>
      <c r="L48" s="363" t="s">
        <v>201</v>
      </c>
      <c r="M48" s="70"/>
      <c r="N48" s="104">
        <v>5.0999999999999996</v>
      </c>
      <c r="O48" s="105"/>
      <c r="P48" s="106"/>
      <c r="Q48" s="268"/>
      <c r="R48" s="107"/>
      <c r="S48" s="106"/>
      <c r="T48" s="257"/>
      <c r="U48" s="70"/>
      <c r="V48" s="104">
        <v>5.0999999999999996</v>
      </c>
      <c r="W48" s="105"/>
      <c r="X48" s="106"/>
      <c r="Y48" s="268"/>
      <c r="Z48" s="107"/>
      <c r="AA48" s="106"/>
      <c r="AB48" s="257"/>
      <c r="AC48" s="70"/>
      <c r="AD48" s="104">
        <v>5.0999999999999996</v>
      </c>
      <c r="AE48" s="105"/>
      <c r="AF48" s="106"/>
      <c r="AG48" s="268"/>
      <c r="AH48" s="107"/>
      <c r="AI48" s="106"/>
      <c r="AJ48" s="257"/>
      <c r="AK48" s="70"/>
      <c r="AL48" s="104">
        <v>5.0999999999999996</v>
      </c>
      <c r="AM48" s="105"/>
      <c r="AN48" s="106"/>
      <c r="AO48" s="106"/>
      <c r="AP48" s="107"/>
      <c r="AQ48" s="106"/>
      <c r="AR48" s="257"/>
      <c r="AS48" s="70"/>
      <c r="AT48" s="104">
        <v>5.0999999999999996</v>
      </c>
      <c r="AU48" s="263"/>
      <c r="AV48" s="264"/>
      <c r="AW48" s="264"/>
      <c r="AX48" s="269"/>
      <c r="AY48" s="265">
        <v>0</v>
      </c>
      <c r="AZ48" s="267">
        <f>AY48*'Draft Workplan'!H49</f>
        <v>0</v>
      </c>
      <c r="BA48" s="669">
        <f>'Deliverable Status'!I164*'Draft Workplan'!H49</f>
        <v>0</v>
      </c>
      <c r="BB48" s="267"/>
      <c r="BC48" s="262"/>
      <c r="BD48" s="532">
        <f>'Deliverable Status'!I164</f>
        <v>0</v>
      </c>
      <c r="BE48" s="533">
        <f>BD48*'Draft Workplan'!H49</f>
        <v>0</v>
      </c>
      <c r="BF48" s="271"/>
    </row>
    <row r="49" spans="2:58" ht="63.75" x14ac:dyDescent="0.3">
      <c r="B49" s="100">
        <v>5.2</v>
      </c>
      <c r="C49" s="101">
        <f>'Draft Workplan'!C50</f>
        <v>0</v>
      </c>
      <c r="D49" s="524">
        <f>'Draft Workplan'!D50</f>
        <v>0</v>
      </c>
      <c r="E49" s="70"/>
      <c r="F49" s="104">
        <v>5.2</v>
      </c>
      <c r="G49" s="359" t="s">
        <v>201</v>
      </c>
      <c r="H49" s="360" t="s">
        <v>201</v>
      </c>
      <c r="I49" s="268"/>
      <c r="J49" s="422"/>
      <c r="K49" s="106"/>
      <c r="L49" s="363" t="s">
        <v>201</v>
      </c>
      <c r="M49" s="70"/>
      <c r="N49" s="104">
        <v>5.2</v>
      </c>
      <c r="O49" s="105"/>
      <c r="P49" s="106"/>
      <c r="Q49" s="268"/>
      <c r="R49" s="107"/>
      <c r="S49" s="106"/>
      <c r="T49" s="257"/>
      <c r="U49" s="70"/>
      <c r="V49" s="104">
        <v>5.2</v>
      </c>
      <c r="W49" s="105"/>
      <c r="X49" s="106"/>
      <c r="Y49" s="268"/>
      <c r="Z49" s="107"/>
      <c r="AA49" s="106"/>
      <c r="AB49" s="257"/>
      <c r="AC49" s="70"/>
      <c r="AD49" s="104">
        <v>5.2</v>
      </c>
      <c r="AE49" s="105"/>
      <c r="AF49" s="106"/>
      <c r="AG49" s="268"/>
      <c r="AH49" s="107"/>
      <c r="AI49" s="106"/>
      <c r="AJ49" s="257"/>
      <c r="AK49" s="70"/>
      <c r="AL49" s="104">
        <v>5.2</v>
      </c>
      <c r="AM49" s="105"/>
      <c r="AN49" s="106"/>
      <c r="AO49" s="106"/>
      <c r="AP49" s="107"/>
      <c r="AQ49" s="106"/>
      <c r="AR49" s="257"/>
      <c r="AS49" s="70"/>
      <c r="AT49" s="104">
        <v>5.2</v>
      </c>
      <c r="AU49" s="263"/>
      <c r="AV49" s="264"/>
      <c r="AW49" s="264"/>
      <c r="AX49" s="269"/>
      <c r="AY49" s="265">
        <v>0</v>
      </c>
      <c r="AZ49" s="267">
        <f>AY49*'Draft Workplan'!H50</f>
        <v>0</v>
      </c>
      <c r="BA49" s="266">
        <f>'Deliverable Status'!I168*'Draft Workplan'!H50</f>
        <v>0</v>
      </c>
      <c r="BB49" s="267"/>
      <c r="BC49" s="262"/>
      <c r="BD49" s="532">
        <f>'Deliverable Status'!I168</f>
        <v>0</v>
      </c>
      <c r="BE49" s="533">
        <f>BD49*'Draft Workplan'!H50</f>
        <v>0</v>
      </c>
      <c r="BF49" s="271"/>
    </row>
    <row r="50" spans="2:58" ht="63.75" x14ac:dyDescent="0.3">
      <c r="B50" s="100">
        <v>5.3</v>
      </c>
      <c r="C50" s="101">
        <f>'Draft Workplan'!C51</f>
        <v>0</v>
      </c>
      <c r="D50" s="524">
        <f>'Draft Workplan'!D51</f>
        <v>0</v>
      </c>
      <c r="E50" s="70"/>
      <c r="F50" s="104">
        <v>5.3</v>
      </c>
      <c r="G50" s="359" t="s">
        <v>201</v>
      </c>
      <c r="H50" s="360" t="s">
        <v>201</v>
      </c>
      <c r="I50" s="268"/>
      <c r="J50" s="422"/>
      <c r="K50" s="106"/>
      <c r="L50" s="363" t="s">
        <v>201</v>
      </c>
      <c r="M50" s="70"/>
      <c r="N50" s="104">
        <v>5.3</v>
      </c>
      <c r="O50" s="105"/>
      <c r="P50" s="106"/>
      <c r="Q50" s="268"/>
      <c r="R50" s="107"/>
      <c r="S50" s="106"/>
      <c r="T50" s="257"/>
      <c r="U50" s="70"/>
      <c r="V50" s="104">
        <v>5.3</v>
      </c>
      <c r="W50" s="105"/>
      <c r="X50" s="106"/>
      <c r="Y50" s="268"/>
      <c r="Z50" s="107"/>
      <c r="AA50" s="106"/>
      <c r="AB50" s="257"/>
      <c r="AC50" s="70"/>
      <c r="AD50" s="104">
        <v>5.3</v>
      </c>
      <c r="AE50" s="105"/>
      <c r="AF50" s="106"/>
      <c r="AG50" s="268"/>
      <c r="AH50" s="107"/>
      <c r="AI50" s="106"/>
      <c r="AJ50" s="257"/>
      <c r="AK50" s="70"/>
      <c r="AL50" s="104">
        <v>5.3</v>
      </c>
      <c r="AM50" s="105"/>
      <c r="AN50" s="106"/>
      <c r="AO50" s="106"/>
      <c r="AP50" s="107"/>
      <c r="AQ50" s="106"/>
      <c r="AR50" s="257"/>
      <c r="AS50" s="70"/>
      <c r="AT50" s="104">
        <v>5.3</v>
      </c>
      <c r="AU50" s="263"/>
      <c r="AV50" s="264"/>
      <c r="AW50" s="264"/>
      <c r="AX50" s="269"/>
      <c r="AY50" s="265">
        <v>0</v>
      </c>
      <c r="AZ50" s="267">
        <f>AY50*'Draft Workplan'!H51</f>
        <v>0</v>
      </c>
      <c r="BA50" s="266">
        <f>'Deliverable Status'!I172*'Draft Workplan'!H51</f>
        <v>0</v>
      </c>
      <c r="BB50" s="267"/>
      <c r="BC50" s="262"/>
      <c r="BD50" s="532">
        <f>'Deliverable Status'!I172</f>
        <v>0</v>
      </c>
      <c r="BE50" s="533">
        <f>BD50*'Draft Workplan'!H51</f>
        <v>0</v>
      </c>
      <c r="BF50" s="271"/>
    </row>
    <row r="51" spans="2:58" ht="63.75" x14ac:dyDescent="0.3">
      <c r="B51" s="100">
        <v>5.4</v>
      </c>
      <c r="C51" s="101">
        <f>'Draft Workplan'!C52</f>
        <v>0</v>
      </c>
      <c r="D51" s="524">
        <f>'Draft Workplan'!D52</f>
        <v>0</v>
      </c>
      <c r="E51" s="70"/>
      <c r="F51" s="104">
        <v>5.4</v>
      </c>
      <c r="G51" s="359" t="s">
        <v>201</v>
      </c>
      <c r="H51" s="360" t="s">
        <v>201</v>
      </c>
      <c r="I51" s="268"/>
      <c r="J51" s="422"/>
      <c r="K51" s="106"/>
      <c r="L51" s="363" t="s">
        <v>201</v>
      </c>
      <c r="M51" s="70"/>
      <c r="N51" s="104">
        <v>5.4</v>
      </c>
      <c r="O51" s="105"/>
      <c r="P51" s="106"/>
      <c r="Q51" s="268"/>
      <c r="R51" s="107"/>
      <c r="S51" s="106"/>
      <c r="T51" s="257"/>
      <c r="U51" s="70"/>
      <c r="V51" s="104">
        <v>5.4</v>
      </c>
      <c r="W51" s="105"/>
      <c r="X51" s="106"/>
      <c r="Y51" s="268"/>
      <c r="Z51" s="107"/>
      <c r="AA51" s="106"/>
      <c r="AB51" s="257"/>
      <c r="AC51" s="70"/>
      <c r="AD51" s="104">
        <v>5.4</v>
      </c>
      <c r="AE51" s="105"/>
      <c r="AF51" s="106"/>
      <c r="AG51" s="268"/>
      <c r="AH51" s="107"/>
      <c r="AI51" s="106"/>
      <c r="AJ51" s="257"/>
      <c r="AK51" s="70"/>
      <c r="AL51" s="104">
        <v>5.4</v>
      </c>
      <c r="AM51" s="105"/>
      <c r="AN51" s="106"/>
      <c r="AO51" s="106"/>
      <c r="AP51" s="107"/>
      <c r="AQ51" s="106"/>
      <c r="AR51" s="257"/>
      <c r="AS51" s="70"/>
      <c r="AT51" s="104">
        <v>5.4</v>
      </c>
      <c r="AU51" s="263"/>
      <c r="AV51" s="264"/>
      <c r="AW51" s="264"/>
      <c r="AX51" s="269"/>
      <c r="AY51" s="265">
        <v>0</v>
      </c>
      <c r="AZ51" s="267">
        <f>AY51*'Draft Workplan'!H52</f>
        <v>0</v>
      </c>
      <c r="BA51" s="266">
        <f>'Deliverable Status'!I176*'Draft Workplan'!H52</f>
        <v>0</v>
      </c>
      <c r="BB51" s="267"/>
      <c r="BC51" s="262"/>
      <c r="BD51" s="532">
        <f>'Deliverable Status'!I176</f>
        <v>0</v>
      </c>
      <c r="BE51" s="533">
        <f>BD51*'Draft Workplan'!H52</f>
        <v>0</v>
      </c>
      <c r="BF51" s="271"/>
    </row>
    <row r="52" spans="2:58" ht="63.75" x14ac:dyDescent="0.3">
      <c r="B52" s="100">
        <v>5.5</v>
      </c>
      <c r="C52" s="101">
        <f>'Draft Workplan'!C53</f>
        <v>0</v>
      </c>
      <c r="D52" s="524">
        <f>'Draft Workplan'!D53</f>
        <v>0</v>
      </c>
      <c r="E52" s="70"/>
      <c r="F52" s="104">
        <v>5.5</v>
      </c>
      <c r="G52" s="359" t="s">
        <v>201</v>
      </c>
      <c r="H52" s="360" t="s">
        <v>201</v>
      </c>
      <c r="I52" s="268"/>
      <c r="J52" s="422"/>
      <c r="K52" s="106"/>
      <c r="L52" s="363" t="s">
        <v>201</v>
      </c>
      <c r="M52" s="70"/>
      <c r="N52" s="104">
        <v>5.5</v>
      </c>
      <c r="O52" s="105"/>
      <c r="P52" s="106"/>
      <c r="Q52" s="268"/>
      <c r="R52" s="107"/>
      <c r="S52" s="106"/>
      <c r="T52" s="257"/>
      <c r="U52" s="70"/>
      <c r="V52" s="104">
        <v>5.5</v>
      </c>
      <c r="W52" s="105"/>
      <c r="X52" s="106"/>
      <c r="Y52" s="268"/>
      <c r="Z52" s="107"/>
      <c r="AA52" s="106"/>
      <c r="AB52" s="257"/>
      <c r="AC52" s="70"/>
      <c r="AD52" s="104">
        <v>5.5</v>
      </c>
      <c r="AE52" s="105"/>
      <c r="AF52" s="106"/>
      <c r="AG52" s="268"/>
      <c r="AH52" s="107"/>
      <c r="AI52" s="106"/>
      <c r="AJ52" s="257"/>
      <c r="AK52" s="70"/>
      <c r="AL52" s="104">
        <v>5.5</v>
      </c>
      <c r="AM52" s="105"/>
      <c r="AN52" s="106"/>
      <c r="AO52" s="106"/>
      <c r="AP52" s="107"/>
      <c r="AQ52" s="106"/>
      <c r="AR52" s="257"/>
      <c r="AS52" s="70"/>
      <c r="AT52" s="104">
        <v>5.5</v>
      </c>
      <c r="AU52" s="263"/>
      <c r="AV52" s="264"/>
      <c r="AW52" s="264"/>
      <c r="AX52" s="269"/>
      <c r="AY52" s="265">
        <v>0</v>
      </c>
      <c r="AZ52" s="267">
        <f>AY52*'Draft Workplan'!H53</f>
        <v>0</v>
      </c>
      <c r="BA52" s="266">
        <f>'Deliverable Status'!I180*'Draft Workplan'!H53</f>
        <v>0</v>
      </c>
      <c r="BB52" s="267"/>
      <c r="BC52" s="262"/>
      <c r="BD52" s="532">
        <f>'Deliverable Status'!I180</f>
        <v>0</v>
      </c>
      <c r="BE52" s="533">
        <f>BD52*'Draft Workplan'!H53</f>
        <v>0</v>
      </c>
      <c r="BF52" s="271"/>
    </row>
    <row r="53" spans="2:58" ht="63.75" x14ac:dyDescent="0.3">
      <c r="B53" s="100">
        <v>5.6</v>
      </c>
      <c r="C53" s="101">
        <f>'Draft Workplan'!C54</f>
        <v>0</v>
      </c>
      <c r="D53" s="524">
        <f>'Draft Workplan'!D54</f>
        <v>0</v>
      </c>
      <c r="E53" s="70"/>
      <c r="F53" s="104">
        <v>5.6</v>
      </c>
      <c r="G53" s="359" t="s">
        <v>201</v>
      </c>
      <c r="H53" s="360" t="s">
        <v>201</v>
      </c>
      <c r="I53" s="268"/>
      <c r="J53" s="422"/>
      <c r="K53" s="106"/>
      <c r="L53" s="363" t="s">
        <v>201</v>
      </c>
      <c r="M53" s="70"/>
      <c r="N53" s="104">
        <v>5.6</v>
      </c>
      <c r="O53" s="105"/>
      <c r="P53" s="106"/>
      <c r="Q53" s="268"/>
      <c r="R53" s="107"/>
      <c r="S53" s="106"/>
      <c r="T53" s="257"/>
      <c r="U53" s="70"/>
      <c r="V53" s="104">
        <v>5.6</v>
      </c>
      <c r="W53" s="105"/>
      <c r="X53" s="106"/>
      <c r="Y53" s="268"/>
      <c r="Z53" s="107"/>
      <c r="AA53" s="106"/>
      <c r="AB53" s="257"/>
      <c r="AC53" s="70"/>
      <c r="AD53" s="104">
        <v>5.6</v>
      </c>
      <c r="AE53" s="105"/>
      <c r="AF53" s="106"/>
      <c r="AG53" s="268"/>
      <c r="AH53" s="107"/>
      <c r="AI53" s="106"/>
      <c r="AJ53" s="257"/>
      <c r="AK53" s="70"/>
      <c r="AL53" s="104">
        <v>5.6</v>
      </c>
      <c r="AM53" s="105"/>
      <c r="AN53" s="106"/>
      <c r="AO53" s="106"/>
      <c r="AP53" s="107"/>
      <c r="AQ53" s="106"/>
      <c r="AR53" s="257"/>
      <c r="AS53" s="70"/>
      <c r="AT53" s="104">
        <v>5.6</v>
      </c>
      <c r="AU53" s="263"/>
      <c r="AV53" s="264"/>
      <c r="AW53" s="264"/>
      <c r="AX53" s="269"/>
      <c r="AY53" s="265">
        <v>0</v>
      </c>
      <c r="AZ53" s="267">
        <f>AY53*'Draft Workplan'!H54</f>
        <v>0</v>
      </c>
      <c r="BA53" s="266">
        <f>'Deliverable Status'!I184*'Draft Workplan'!H54</f>
        <v>0</v>
      </c>
      <c r="BB53" s="267"/>
      <c r="BC53" s="262"/>
      <c r="BD53" s="532">
        <f>'Deliverable Status'!I184</f>
        <v>0</v>
      </c>
      <c r="BE53" s="533">
        <f>BD53*'Draft Workplan'!H54</f>
        <v>0</v>
      </c>
      <c r="BF53" s="271"/>
    </row>
    <row r="54" spans="2:58" ht="63.75" x14ac:dyDescent="0.3">
      <c r="B54" s="100">
        <v>5.7</v>
      </c>
      <c r="C54" s="101">
        <f>'Draft Workplan'!C55</f>
        <v>0</v>
      </c>
      <c r="D54" s="524">
        <f>'Draft Workplan'!D55</f>
        <v>0</v>
      </c>
      <c r="E54" s="70"/>
      <c r="F54" s="104">
        <v>5.7</v>
      </c>
      <c r="G54" s="359" t="s">
        <v>201</v>
      </c>
      <c r="H54" s="360" t="s">
        <v>201</v>
      </c>
      <c r="I54" s="268"/>
      <c r="J54" s="422"/>
      <c r="K54" s="106"/>
      <c r="L54" s="363" t="s">
        <v>201</v>
      </c>
      <c r="M54" s="70"/>
      <c r="N54" s="104">
        <v>5.7</v>
      </c>
      <c r="O54" s="105"/>
      <c r="P54" s="106"/>
      <c r="Q54" s="268"/>
      <c r="R54" s="107"/>
      <c r="S54" s="106"/>
      <c r="T54" s="257"/>
      <c r="U54" s="70"/>
      <c r="V54" s="104">
        <v>5.7</v>
      </c>
      <c r="W54" s="105"/>
      <c r="X54" s="106"/>
      <c r="Y54" s="268"/>
      <c r="Z54" s="107"/>
      <c r="AA54" s="106"/>
      <c r="AB54" s="257"/>
      <c r="AC54" s="70"/>
      <c r="AD54" s="104">
        <v>5.7</v>
      </c>
      <c r="AE54" s="105"/>
      <c r="AF54" s="106"/>
      <c r="AG54" s="268"/>
      <c r="AH54" s="107"/>
      <c r="AI54" s="106"/>
      <c r="AJ54" s="257"/>
      <c r="AK54" s="70"/>
      <c r="AL54" s="104">
        <v>5.7</v>
      </c>
      <c r="AM54" s="105"/>
      <c r="AN54" s="106"/>
      <c r="AO54" s="106"/>
      <c r="AP54" s="107"/>
      <c r="AQ54" s="106"/>
      <c r="AR54" s="257"/>
      <c r="AS54" s="70"/>
      <c r="AT54" s="104">
        <v>5.7</v>
      </c>
      <c r="AU54" s="263"/>
      <c r="AV54" s="264"/>
      <c r="AW54" s="264"/>
      <c r="AX54" s="269"/>
      <c r="AY54" s="265">
        <v>0</v>
      </c>
      <c r="AZ54" s="267">
        <f>AY54*'Draft Workplan'!H55</f>
        <v>0</v>
      </c>
      <c r="BA54" s="266">
        <f>'Deliverable Status'!I188*'Draft Workplan'!H55</f>
        <v>0</v>
      </c>
      <c r="BB54" s="267"/>
      <c r="BC54" s="262"/>
      <c r="BD54" s="532">
        <f>'Deliverable Status'!I188</f>
        <v>0</v>
      </c>
      <c r="BE54" s="533">
        <f>BD54*'Draft Workplan'!H55</f>
        <v>0</v>
      </c>
      <c r="BF54" s="271"/>
    </row>
    <row r="55" spans="2:58" ht="63.75" x14ac:dyDescent="0.3">
      <c r="B55" s="100">
        <v>5.8</v>
      </c>
      <c r="C55" s="101">
        <f>'Draft Workplan'!C56</f>
        <v>0</v>
      </c>
      <c r="D55" s="524">
        <f>'Draft Workplan'!D56</f>
        <v>0</v>
      </c>
      <c r="E55" s="70"/>
      <c r="F55" s="104">
        <v>5.8</v>
      </c>
      <c r="G55" s="359" t="s">
        <v>201</v>
      </c>
      <c r="H55" s="360" t="s">
        <v>201</v>
      </c>
      <c r="I55" s="268"/>
      <c r="J55" s="422"/>
      <c r="K55" s="106"/>
      <c r="L55" s="363" t="s">
        <v>201</v>
      </c>
      <c r="M55" s="70"/>
      <c r="N55" s="104">
        <v>5.8</v>
      </c>
      <c r="O55" s="105"/>
      <c r="P55" s="106"/>
      <c r="Q55" s="268"/>
      <c r="R55" s="107"/>
      <c r="S55" s="106"/>
      <c r="T55" s="257"/>
      <c r="U55" s="70"/>
      <c r="V55" s="104">
        <v>5.8</v>
      </c>
      <c r="W55" s="105"/>
      <c r="X55" s="106"/>
      <c r="Y55" s="268"/>
      <c r="Z55" s="107"/>
      <c r="AA55" s="106"/>
      <c r="AB55" s="257"/>
      <c r="AC55" s="70"/>
      <c r="AD55" s="104">
        <v>5.8</v>
      </c>
      <c r="AE55" s="105"/>
      <c r="AF55" s="106"/>
      <c r="AG55" s="268"/>
      <c r="AH55" s="107"/>
      <c r="AI55" s="106"/>
      <c r="AJ55" s="257"/>
      <c r="AK55" s="70"/>
      <c r="AL55" s="104">
        <v>5.8</v>
      </c>
      <c r="AM55" s="105"/>
      <c r="AN55" s="106"/>
      <c r="AO55" s="106"/>
      <c r="AP55" s="107"/>
      <c r="AQ55" s="106"/>
      <c r="AR55" s="257"/>
      <c r="AS55" s="70"/>
      <c r="AT55" s="104">
        <v>5.8</v>
      </c>
      <c r="AU55" s="263"/>
      <c r="AV55" s="264"/>
      <c r="AW55" s="264"/>
      <c r="AX55" s="269"/>
      <c r="AY55" s="265">
        <v>0</v>
      </c>
      <c r="AZ55" s="267">
        <f>AY55*'Draft Workplan'!H56</f>
        <v>0</v>
      </c>
      <c r="BA55" s="266">
        <f>'Deliverable Status'!I192*'Draft Workplan'!H56</f>
        <v>0</v>
      </c>
      <c r="BB55" s="267"/>
      <c r="BC55" s="262"/>
      <c r="BD55" s="532">
        <f>'Deliverable Status'!I192</f>
        <v>0</v>
      </c>
      <c r="BE55" s="533">
        <f>BD55*'Draft Workplan'!H56</f>
        <v>0</v>
      </c>
      <c r="BF55" s="271"/>
    </row>
    <row r="56" spans="2:58" ht="63.75" x14ac:dyDescent="0.3">
      <c r="B56" s="100">
        <v>5.9</v>
      </c>
      <c r="C56" s="101">
        <f>'Draft Workplan'!C57</f>
        <v>0</v>
      </c>
      <c r="D56" s="524">
        <f>'Draft Workplan'!D57</f>
        <v>0</v>
      </c>
      <c r="E56" s="70"/>
      <c r="F56" s="104">
        <v>5.9</v>
      </c>
      <c r="G56" s="359" t="s">
        <v>201</v>
      </c>
      <c r="H56" s="360" t="s">
        <v>201</v>
      </c>
      <c r="I56" s="268"/>
      <c r="J56" s="422"/>
      <c r="K56" s="106"/>
      <c r="L56" s="363" t="s">
        <v>201</v>
      </c>
      <c r="M56" s="70"/>
      <c r="N56" s="104">
        <v>5.9</v>
      </c>
      <c r="O56" s="105"/>
      <c r="P56" s="106"/>
      <c r="Q56" s="268"/>
      <c r="R56" s="107"/>
      <c r="S56" s="106"/>
      <c r="T56" s="257"/>
      <c r="U56" s="70"/>
      <c r="V56" s="104">
        <v>5.9</v>
      </c>
      <c r="W56" s="105"/>
      <c r="X56" s="106"/>
      <c r="Y56" s="268"/>
      <c r="Z56" s="107"/>
      <c r="AA56" s="106"/>
      <c r="AB56" s="257"/>
      <c r="AC56" s="70"/>
      <c r="AD56" s="104">
        <v>5.9</v>
      </c>
      <c r="AE56" s="105"/>
      <c r="AF56" s="106"/>
      <c r="AG56" s="268"/>
      <c r="AH56" s="107"/>
      <c r="AI56" s="106"/>
      <c r="AJ56" s="257"/>
      <c r="AK56" s="70"/>
      <c r="AL56" s="104">
        <v>5.9</v>
      </c>
      <c r="AM56" s="105"/>
      <c r="AN56" s="106"/>
      <c r="AO56" s="106"/>
      <c r="AP56" s="107"/>
      <c r="AQ56" s="106"/>
      <c r="AR56" s="257"/>
      <c r="AS56" s="70"/>
      <c r="AT56" s="104">
        <v>5.9</v>
      </c>
      <c r="AU56" s="263"/>
      <c r="AV56" s="264"/>
      <c r="AW56" s="264"/>
      <c r="AX56" s="269"/>
      <c r="AY56" s="265">
        <v>0</v>
      </c>
      <c r="AZ56" s="267">
        <f>AY56*'Draft Workplan'!H57</f>
        <v>0</v>
      </c>
      <c r="BA56" s="266">
        <f>'Deliverable Status'!I196*'Draft Workplan'!H57</f>
        <v>0</v>
      </c>
      <c r="BB56" s="267"/>
      <c r="BC56" s="262"/>
      <c r="BD56" s="532">
        <f>'Deliverable Status'!I196</f>
        <v>0</v>
      </c>
      <c r="BE56" s="533">
        <f>BD56*'Draft Workplan'!H57</f>
        <v>0</v>
      </c>
      <c r="BF56" s="271"/>
    </row>
    <row r="57" spans="2:58" ht="18.75" x14ac:dyDescent="0.3">
      <c r="B57" s="103">
        <v>6</v>
      </c>
      <c r="C57" s="522" t="str">
        <f>'Draft Workplan'!C58</f>
        <v xml:space="preserve">Component #6: </v>
      </c>
      <c r="D57" s="523">
        <f>'Draft Workplan'!D58</f>
        <v>0</v>
      </c>
      <c r="E57" s="70"/>
      <c r="F57" s="114">
        <v>6</v>
      </c>
      <c r="G57" s="115"/>
      <c r="H57" s="109"/>
      <c r="I57" s="110"/>
      <c r="J57" s="111"/>
      <c r="K57" s="116"/>
      <c r="L57" s="253"/>
      <c r="M57" s="70"/>
      <c r="N57" s="114">
        <v>6</v>
      </c>
      <c r="O57" s="115"/>
      <c r="P57" s="116"/>
      <c r="Q57" s="116"/>
      <c r="R57" s="117"/>
      <c r="S57" s="116"/>
      <c r="T57" s="254"/>
      <c r="U57" s="70"/>
      <c r="V57" s="114">
        <v>6</v>
      </c>
      <c r="W57" s="115"/>
      <c r="X57" s="116"/>
      <c r="Y57" s="116"/>
      <c r="Z57" s="117"/>
      <c r="AA57" s="116"/>
      <c r="AB57" s="257"/>
      <c r="AC57" s="70"/>
      <c r="AD57" s="114">
        <v>6</v>
      </c>
      <c r="AE57" s="115"/>
      <c r="AF57" s="116"/>
      <c r="AG57" s="116"/>
      <c r="AH57" s="117"/>
      <c r="AI57" s="116"/>
      <c r="AJ57" s="254"/>
      <c r="AK57" s="70"/>
      <c r="AL57" s="114">
        <v>6</v>
      </c>
      <c r="AM57" s="115"/>
      <c r="AN57" s="116"/>
      <c r="AO57" s="116"/>
      <c r="AP57" s="117"/>
      <c r="AQ57" s="116"/>
      <c r="AR57" s="254"/>
      <c r="AS57" s="70"/>
      <c r="AT57" s="114">
        <v>6</v>
      </c>
      <c r="AU57" s="272"/>
      <c r="AV57" s="273"/>
      <c r="AW57" s="273"/>
      <c r="AX57" s="274"/>
      <c r="AY57" s="557">
        <f>AVERAGE(AY58:AY66)</f>
        <v>0</v>
      </c>
      <c r="AZ57" s="276">
        <f>AY57*'Draft Workplan'!H58</f>
        <v>0</v>
      </c>
      <c r="BA57" s="276">
        <f>SUM(BA58:BA66)</f>
        <v>0</v>
      </c>
      <c r="BB57" s="275"/>
      <c r="BC57" s="277"/>
      <c r="BD57" s="534">
        <f>AVERAGE(BD58:BD66)</f>
        <v>0</v>
      </c>
      <c r="BE57" s="535">
        <f>BD57*'Draft Workplan'!H58</f>
        <v>0</v>
      </c>
      <c r="BF57" s="536"/>
    </row>
    <row r="58" spans="2:58" ht="63.75" x14ac:dyDescent="0.3">
      <c r="B58" s="100">
        <v>6.1</v>
      </c>
      <c r="C58" s="101">
        <f>'Draft Workplan'!C59</f>
        <v>0</v>
      </c>
      <c r="D58" s="524">
        <f>'Draft Workplan'!D59</f>
        <v>0</v>
      </c>
      <c r="E58" s="70"/>
      <c r="F58" s="104">
        <v>6.1</v>
      </c>
      <c r="G58" s="359" t="s">
        <v>201</v>
      </c>
      <c r="H58" s="360" t="s">
        <v>201</v>
      </c>
      <c r="I58" s="268"/>
      <c r="J58" s="422"/>
      <c r="K58" s="106"/>
      <c r="L58" s="363" t="s">
        <v>201</v>
      </c>
      <c r="M58" s="70"/>
      <c r="N58" s="104">
        <v>6.1</v>
      </c>
      <c r="O58" s="105"/>
      <c r="P58" s="106"/>
      <c r="Q58" s="268"/>
      <c r="R58" s="107"/>
      <c r="S58" s="106"/>
      <c r="T58" s="257"/>
      <c r="U58" s="70"/>
      <c r="V58" s="104">
        <v>6.1</v>
      </c>
      <c r="W58" s="105"/>
      <c r="X58" s="106"/>
      <c r="Y58" s="268"/>
      <c r="Z58" s="107"/>
      <c r="AA58" s="106"/>
      <c r="AB58" s="257"/>
      <c r="AC58" s="70"/>
      <c r="AD58" s="104">
        <v>6.1</v>
      </c>
      <c r="AE58" s="105"/>
      <c r="AF58" s="106"/>
      <c r="AG58" s="268"/>
      <c r="AH58" s="107"/>
      <c r="AI58" s="106"/>
      <c r="AJ58" s="257"/>
      <c r="AK58" s="70"/>
      <c r="AL58" s="104">
        <v>6.1</v>
      </c>
      <c r="AM58" s="105"/>
      <c r="AN58" s="106"/>
      <c r="AO58" s="106"/>
      <c r="AP58" s="107"/>
      <c r="AQ58" s="106"/>
      <c r="AR58" s="257"/>
      <c r="AS58" s="70"/>
      <c r="AT58" s="104">
        <v>6.1</v>
      </c>
      <c r="AU58" s="263"/>
      <c r="AV58" s="264"/>
      <c r="AW58" s="264"/>
      <c r="AX58" s="269"/>
      <c r="AY58" s="265">
        <v>0</v>
      </c>
      <c r="AZ58" s="267">
        <f>AY58*'Draft Workplan'!H59</f>
        <v>0</v>
      </c>
      <c r="BA58" s="266">
        <f>'Deliverable Status'!I204*'Draft Workplan'!H59</f>
        <v>0</v>
      </c>
      <c r="BB58" s="267"/>
      <c r="BC58" s="262"/>
      <c r="BD58" s="532">
        <f>'Deliverable Status'!I204</f>
        <v>0</v>
      </c>
      <c r="BE58" s="533">
        <f>BD58*'Draft Workplan'!H59</f>
        <v>0</v>
      </c>
      <c r="BF58" s="271"/>
    </row>
    <row r="59" spans="2:58" ht="63.75" x14ac:dyDescent="0.3">
      <c r="B59" s="100">
        <v>6.2</v>
      </c>
      <c r="C59" s="101">
        <f>'Draft Workplan'!C60</f>
        <v>0</v>
      </c>
      <c r="D59" s="524">
        <f>'Draft Workplan'!D60</f>
        <v>0</v>
      </c>
      <c r="E59" s="70"/>
      <c r="F59" s="104">
        <v>6.2</v>
      </c>
      <c r="G59" s="359" t="s">
        <v>201</v>
      </c>
      <c r="H59" s="360" t="s">
        <v>201</v>
      </c>
      <c r="I59" s="268"/>
      <c r="J59" s="422"/>
      <c r="K59" s="106"/>
      <c r="L59" s="363" t="s">
        <v>201</v>
      </c>
      <c r="M59" s="70"/>
      <c r="N59" s="104">
        <v>6.2</v>
      </c>
      <c r="O59" s="105"/>
      <c r="P59" s="106"/>
      <c r="Q59" s="268"/>
      <c r="R59" s="107"/>
      <c r="S59" s="106"/>
      <c r="T59" s="257"/>
      <c r="U59" s="70"/>
      <c r="V59" s="104">
        <v>6.2</v>
      </c>
      <c r="W59" s="105"/>
      <c r="X59" s="106"/>
      <c r="Y59" s="268"/>
      <c r="Z59" s="107"/>
      <c r="AA59" s="106"/>
      <c r="AB59" s="257"/>
      <c r="AC59" s="70"/>
      <c r="AD59" s="104">
        <v>6.2</v>
      </c>
      <c r="AE59" s="105"/>
      <c r="AF59" s="106"/>
      <c r="AG59" s="268"/>
      <c r="AH59" s="107"/>
      <c r="AI59" s="106"/>
      <c r="AJ59" s="257"/>
      <c r="AK59" s="70"/>
      <c r="AL59" s="104">
        <v>6.2</v>
      </c>
      <c r="AM59" s="105"/>
      <c r="AN59" s="106"/>
      <c r="AO59" s="106"/>
      <c r="AP59" s="107"/>
      <c r="AQ59" s="106"/>
      <c r="AR59" s="257"/>
      <c r="AS59" s="70"/>
      <c r="AT59" s="104">
        <v>6.2</v>
      </c>
      <c r="AU59" s="263"/>
      <c r="AV59" s="264"/>
      <c r="AW59" s="264"/>
      <c r="AX59" s="269"/>
      <c r="AY59" s="265">
        <v>0</v>
      </c>
      <c r="AZ59" s="267">
        <f>AY59*'Draft Workplan'!H60</f>
        <v>0</v>
      </c>
      <c r="BA59" s="266">
        <f>'Deliverable Status'!I208*'Draft Workplan'!H60</f>
        <v>0</v>
      </c>
      <c r="BB59" s="267"/>
      <c r="BC59" s="262"/>
      <c r="BD59" s="532">
        <f>'Deliverable Status'!I208</f>
        <v>0</v>
      </c>
      <c r="BE59" s="533">
        <f>BD59*'Draft Workplan'!H60</f>
        <v>0</v>
      </c>
      <c r="BF59" s="271"/>
    </row>
    <row r="60" spans="2:58" ht="63.75" x14ac:dyDescent="0.3">
      <c r="B60" s="100">
        <v>6.3</v>
      </c>
      <c r="C60" s="101">
        <f>'Draft Workplan'!C61</f>
        <v>0</v>
      </c>
      <c r="D60" s="524">
        <f>'Draft Workplan'!D61</f>
        <v>0</v>
      </c>
      <c r="E60" s="70"/>
      <c r="F60" s="104">
        <v>6.3</v>
      </c>
      <c r="G60" s="359" t="s">
        <v>201</v>
      </c>
      <c r="H60" s="360" t="s">
        <v>201</v>
      </c>
      <c r="I60" s="268"/>
      <c r="J60" s="422"/>
      <c r="K60" s="106"/>
      <c r="L60" s="363" t="s">
        <v>201</v>
      </c>
      <c r="M60" s="70"/>
      <c r="N60" s="104">
        <v>6.3</v>
      </c>
      <c r="O60" s="105"/>
      <c r="P60" s="106"/>
      <c r="Q60" s="268"/>
      <c r="R60" s="107"/>
      <c r="S60" s="106"/>
      <c r="T60" s="257"/>
      <c r="U60" s="70"/>
      <c r="V60" s="104">
        <v>6.3</v>
      </c>
      <c r="W60" s="105"/>
      <c r="X60" s="106"/>
      <c r="Y60" s="268"/>
      <c r="Z60" s="107"/>
      <c r="AA60" s="106"/>
      <c r="AB60" s="257"/>
      <c r="AC60" s="70"/>
      <c r="AD60" s="104">
        <v>6.3</v>
      </c>
      <c r="AE60" s="105"/>
      <c r="AF60" s="106"/>
      <c r="AG60" s="268"/>
      <c r="AH60" s="107"/>
      <c r="AI60" s="106"/>
      <c r="AJ60" s="257"/>
      <c r="AK60" s="70"/>
      <c r="AL60" s="104">
        <v>6.3</v>
      </c>
      <c r="AM60" s="105"/>
      <c r="AN60" s="106"/>
      <c r="AO60" s="106"/>
      <c r="AP60" s="107"/>
      <c r="AQ60" s="106"/>
      <c r="AR60" s="257"/>
      <c r="AS60" s="70"/>
      <c r="AT60" s="104">
        <v>6.3</v>
      </c>
      <c r="AU60" s="263"/>
      <c r="AV60" s="264"/>
      <c r="AW60" s="264"/>
      <c r="AX60" s="269"/>
      <c r="AY60" s="265">
        <v>0</v>
      </c>
      <c r="AZ60" s="267">
        <f>AY60*'Draft Workplan'!H61</f>
        <v>0</v>
      </c>
      <c r="BA60" s="266">
        <f>'Deliverable Status'!I212*'Draft Workplan'!H61</f>
        <v>0</v>
      </c>
      <c r="BB60" s="267"/>
      <c r="BC60" s="262"/>
      <c r="BD60" s="532">
        <f>'Deliverable Status'!I212</f>
        <v>0</v>
      </c>
      <c r="BE60" s="533">
        <f>BD60*'Draft Workplan'!H61</f>
        <v>0</v>
      </c>
      <c r="BF60" s="271"/>
    </row>
    <row r="61" spans="2:58" ht="63.75" x14ac:dyDescent="0.3">
      <c r="B61" s="100">
        <v>6.4</v>
      </c>
      <c r="C61" s="101">
        <f>'Draft Workplan'!C62</f>
        <v>0</v>
      </c>
      <c r="D61" s="524">
        <f>'Draft Workplan'!D62</f>
        <v>0</v>
      </c>
      <c r="E61" s="70"/>
      <c r="F61" s="104">
        <v>6.4</v>
      </c>
      <c r="G61" s="359" t="s">
        <v>201</v>
      </c>
      <c r="H61" s="360" t="s">
        <v>201</v>
      </c>
      <c r="I61" s="268"/>
      <c r="J61" s="422"/>
      <c r="K61" s="106"/>
      <c r="L61" s="363" t="s">
        <v>201</v>
      </c>
      <c r="M61" s="70"/>
      <c r="N61" s="104">
        <v>6.4</v>
      </c>
      <c r="O61" s="105"/>
      <c r="P61" s="106"/>
      <c r="Q61" s="268"/>
      <c r="R61" s="107"/>
      <c r="S61" s="106"/>
      <c r="T61" s="257"/>
      <c r="U61" s="70"/>
      <c r="V61" s="104">
        <v>6.4</v>
      </c>
      <c r="W61" s="105"/>
      <c r="X61" s="106"/>
      <c r="Y61" s="268"/>
      <c r="Z61" s="107"/>
      <c r="AA61" s="106"/>
      <c r="AB61" s="257"/>
      <c r="AC61" s="70"/>
      <c r="AD61" s="104">
        <v>6.4</v>
      </c>
      <c r="AE61" s="105"/>
      <c r="AF61" s="106"/>
      <c r="AG61" s="268"/>
      <c r="AH61" s="107"/>
      <c r="AI61" s="106"/>
      <c r="AJ61" s="257"/>
      <c r="AK61" s="70"/>
      <c r="AL61" s="104">
        <v>6.4</v>
      </c>
      <c r="AM61" s="105"/>
      <c r="AN61" s="106"/>
      <c r="AO61" s="106"/>
      <c r="AP61" s="107"/>
      <c r="AQ61" s="106"/>
      <c r="AR61" s="257"/>
      <c r="AS61" s="70"/>
      <c r="AT61" s="104">
        <v>6.4</v>
      </c>
      <c r="AU61" s="263"/>
      <c r="AV61" s="264"/>
      <c r="AW61" s="264"/>
      <c r="AX61" s="269"/>
      <c r="AY61" s="265">
        <v>0</v>
      </c>
      <c r="AZ61" s="267">
        <f>AY61*'Draft Workplan'!H62</f>
        <v>0</v>
      </c>
      <c r="BA61" s="266">
        <f>'Deliverable Status'!I216*'Draft Workplan'!H62</f>
        <v>0</v>
      </c>
      <c r="BB61" s="267"/>
      <c r="BC61" s="262"/>
      <c r="BD61" s="532">
        <f>'Deliverable Status'!I216</f>
        <v>0</v>
      </c>
      <c r="BE61" s="533">
        <f>BD61*'Draft Workplan'!H62</f>
        <v>0</v>
      </c>
      <c r="BF61" s="271"/>
    </row>
    <row r="62" spans="2:58" ht="63.75" x14ac:dyDescent="0.3">
      <c r="B62" s="100">
        <v>6.5</v>
      </c>
      <c r="C62" s="101">
        <f>'Draft Workplan'!C63</f>
        <v>0</v>
      </c>
      <c r="D62" s="524">
        <f>'Draft Workplan'!D63</f>
        <v>0</v>
      </c>
      <c r="E62" s="70"/>
      <c r="F62" s="104">
        <v>6.5</v>
      </c>
      <c r="G62" s="359" t="s">
        <v>201</v>
      </c>
      <c r="H62" s="360" t="s">
        <v>201</v>
      </c>
      <c r="I62" s="268"/>
      <c r="J62" s="422"/>
      <c r="K62" s="106"/>
      <c r="L62" s="363" t="s">
        <v>201</v>
      </c>
      <c r="M62" s="70"/>
      <c r="N62" s="104">
        <v>6.5</v>
      </c>
      <c r="O62" s="105"/>
      <c r="P62" s="106"/>
      <c r="Q62" s="268"/>
      <c r="R62" s="107"/>
      <c r="S62" s="106"/>
      <c r="T62" s="257"/>
      <c r="U62" s="70"/>
      <c r="V62" s="104">
        <v>6.5</v>
      </c>
      <c r="W62" s="105"/>
      <c r="X62" s="106"/>
      <c r="Y62" s="268"/>
      <c r="Z62" s="107"/>
      <c r="AA62" s="106"/>
      <c r="AB62" s="257"/>
      <c r="AC62" s="70"/>
      <c r="AD62" s="104">
        <v>6.5</v>
      </c>
      <c r="AE62" s="105"/>
      <c r="AF62" s="106"/>
      <c r="AG62" s="268"/>
      <c r="AH62" s="107"/>
      <c r="AI62" s="106"/>
      <c r="AJ62" s="257"/>
      <c r="AK62" s="70"/>
      <c r="AL62" s="104">
        <v>6.5</v>
      </c>
      <c r="AM62" s="105"/>
      <c r="AN62" s="106"/>
      <c r="AO62" s="106"/>
      <c r="AP62" s="107"/>
      <c r="AQ62" s="106"/>
      <c r="AR62" s="257"/>
      <c r="AS62" s="70"/>
      <c r="AT62" s="104">
        <v>6.5</v>
      </c>
      <c r="AU62" s="263"/>
      <c r="AV62" s="264"/>
      <c r="AW62" s="264"/>
      <c r="AX62" s="269"/>
      <c r="AY62" s="265">
        <v>0</v>
      </c>
      <c r="AZ62" s="267">
        <f>AY62*'Draft Workplan'!H63</f>
        <v>0</v>
      </c>
      <c r="BA62" s="266">
        <f>'Deliverable Status'!I220*'Draft Workplan'!H63</f>
        <v>0</v>
      </c>
      <c r="BB62" s="267"/>
      <c r="BC62" s="262"/>
      <c r="BD62" s="532">
        <f>'Deliverable Status'!I220</f>
        <v>0</v>
      </c>
      <c r="BE62" s="533">
        <f>BD62*'Draft Workplan'!H63</f>
        <v>0</v>
      </c>
      <c r="BF62" s="271"/>
    </row>
    <row r="63" spans="2:58" ht="63.75" x14ac:dyDescent="0.3">
      <c r="B63" s="100">
        <v>6.6</v>
      </c>
      <c r="C63" s="101">
        <f>'Draft Workplan'!C64</f>
        <v>0</v>
      </c>
      <c r="D63" s="524">
        <f>'Draft Workplan'!D64</f>
        <v>0</v>
      </c>
      <c r="E63" s="70"/>
      <c r="F63" s="104">
        <v>6.6</v>
      </c>
      <c r="G63" s="359" t="s">
        <v>201</v>
      </c>
      <c r="H63" s="360" t="s">
        <v>201</v>
      </c>
      <c r="I63" s="268"/>
      <c r="J63" s="422"/>
      <c r="K63" s="106"/>
      <c r="L63" s="363" t="s">
        <v>201</v>
      </c>
      <c r="M63" s="70"/>
      <c r="N63" s="104">
        <v>6.6</v>
      </c>
      <c r="O63" s="105"/>
      <c r="P63" s="106"/>
      <c r="Q63" s="268"/>
      <c r="R63" s="107"/>
      <c r="S63" s="106"/>
      <c r="T63" s="257"/>
      <c r="U63" s="70"/>
      <c r="V63" s="104">
        <v>6.6</v>
      </c>
      <c r="W63" s="105"/>
      <c r="X63" s="106"/>
      <c r="Y63" s="268"/>
      <c r="Z63" s="107"/>
      <c r="AA63" s="106"/>
      <c r="AB63" s="257"/>
      <c r="AC63" s="70"/>
      <c r="AD63" s="104">
        <v>6.6</v>
      </c>
      <c r="AE63" s="105"/>
      <c r="AF63" s="106"/>
      <c r="AG63" s="268"/>
      <c r="AH63" s="107"/>
      <c r="AI63" s="106"/>
      <c r="AJ63" s="257"/>
      <c r="AK63" s="70"/>
      <c r="AL63" s="104">
        <v>6.6</v>
      </c>
      <c r="AM63" s="105"/>
      <c r="AN63" s="106"/>
      <c r="AO63" s="106"/>
      <c r="AP63" s="107"/>
      <c r="AQ63" s="106"/>
      <c r="AR63" s="257"/>
      <c r="AS63" s="70"/>
      <c r="AT63" s="104">
        <v>6.6</v>
      </c>
      <c r="AU63" s="263"/>
      <c r="AV63" s="264"/>
      <c r="AW63" s="264"/>
      <c r="AX63" s="269"/>
      <c r="AY63" s="265">
        <v>0</v>
      </c>
      <c r="AZ63" s="267">
        <f>AY63*'Draft Workplan'!H64</f>
        <v>0</v>
      </c>
      <c r="BA63" s="266">
        <f>'Deliverable Status'!I224*'Draft Workplan'!H64</f>
        <v>0</v>
      </c>
      <c r="BB63" s="267"/>
      <c r="BC63" s="262"/>
      <c r="BD63" s="532">
        <f>'Deliverable Status'!I224</f>
        <v>0</v>
      </c>
      <c r="BE63" s="533">
        <f>BD63*'Draft Workplan'!H64</f>
        <v>0</v>
      </c>
      <c r="BF63" s="271"/>
    </row>
    <row r="64" spans="2:58" ht="63.75" x14ac:dyDescent="0.3">
      <c r="B64" s="100">
        <v>6.7</v>
      </c>
      <c r="C64" s="101">
        <f>'Draft Workplan'!C65</f>
        <v>0</v>
      </c>
      <c r="D64" s="524">
        <f>'Draft Workplan'!D65</f>
        <v>0</v>
      </c>
      <c r="E64" s="70"/>
      <c r="F64" s="104">
        <v>6.7</v>
      </c>
      <c r="G64" s="359" t="s">
        <v>201</v>
      </c>
      <c r="H64" s="360" t="s">
        <v>201</v>
      </c>
      <c r="I64" s="268"/>
      <c r="J64" s="422"/>
      <c r="K64" s="106"/>
      <c r="L64" s="363" t="s">
        <v>201</v>
      </c>
      <c r="M64" s="70"/>
      <c r="N64" s="104">
        <v>6.7</v>
      </c>
      <c r="O64" s="105"/>
      <c r="P64" s="106"/>
      <c r="Q64" s="268"/>
      <c r="R64" s="107"/>
      <c r="S64" s="106"/>
      <c r="T64" s="257"/>
      <c r="U64" s="70"/>
      <c r="V64" s="104">
        <v>6.7</v>
      </c>
      <c r="W64" s="105"/>
      <c r="X64" s="106"/>
      <c r="Y64" s="268"/>
      <c r="Z64" s="107"/>
      <c r="AA64" s="106"/>
      <c r="AB64" s="257"/>
      <c r="AC64" s="70"/>
      <c r="AD64" s="104">
        <v>6.7</v>
      </c>
      <c r="AE64" s="105"/>
      <c r="AF64" s="106"/>
      <c r="AG64" s="268"/>
      <c r="AH64" s="107"/>
      <c r="AI64" s="106"/>
      <c r="AJ64" s="257"/>
      <c r="AK64" s="70"/>
      <c r="AL64" s="104">
        <v>6.7</v>
      </c>
      <c r="AM64" s="105"/>
      <c r="AN64" s="106"/>
      <c r="AO64" s="106"/>
      <c r="AP64" s="107"/>
      <c r="AQ64" s="106"/>
      <c r="AR64" s="257"/>
      <c r="AS64" s="70"/>
      <c r="AT64" s="104">
        <v>6.7</v>
      </c>
      <c r="AU64" s="263"/>
      <c r="AV64" s="264"/>
      <c r="AW64" s="264"/>
      <c r="AX64" s="269"/>
      <c r="AY64" s="265">
        <v>0</v>
      </c>
      <c r="AZ64" s="267">
        <f>AY64*'Draft Workplan'!H65</f>
        <v>0</v>
      </c>
      <c r="BA64" s="266">
        <f>'Deliverable Status'!I228*'Draft Workplan'!H65</f>
        <v>0</v>
      </c>
      <c r="BB64" s="267"/>
      <c r="BC64" s="262"/>
      <c r="BD64" s="532">
        <f>'Deliverable Status'!I228</f>
        <v>0</v>
      </c>
      <c r="BE64" s="533">
        <f>BD64*'Draft Workplan'!H65</f>
        <v>0</v>
      </c>
      <c r="BF64" s="271"/>
    </row>
    <row r="65" spans="2:58" ht="63.75" x14ac:dyDescent="0.3">
      <c r="B65" s="100">
        <v>6.8</v>
      </c>
      <c r="C65" s="101">
        <f>'Draft Workplan'!C66</f>
        <v>0</v>
      </c>
      <c r="D65" s="524">
        <f>'Draft Workplan'!D66</f>
        <v>0</v>
      </c>
      <c r="E65" s="70"/>
      <c r="F65" s="104">
        <v>6.8</v>
      </c>
      <c r="G65" s="359" t="s">
        <v>201</v>
      </c>
      <c r="H65" s="360" t="s">
        <v>201</v>
      </c>
      <c r="I65" s="268"/>
      <c r="J65" s="422"/>
      <c r="K65" s="106"/>
      <c r="L65" s="363" t="s">
        <v>201</v>
      </c>
      <c r="M65" s="70"/>
      <c r="N65" s="104">
        <v>6.8</v>
      </c>
      <c r="O65" s="105"/>
      <c r="P65" s="106"/>
      <c r="Q65" s="268"/>
      <c r="R65" s="107"/>
      <c r="S65" s="106"/>
      <c r="T65" s="257"/>
      <c r="U65" s="70"/>
      <c r="V65" s="104">
        <v>6.8</v>
      </c>
      <c r="W65" s="105"/>
      <c r="X65" s="106"/>
      <c r="Y65" s="268"/>
      <c r="Z65" s="107"/>
      <c r="AA65" s="106"/>
      <c r="AB65" s="257"/>
      <c r="AC65" s="70"/>
      <c r="AD65" s="104">
        <v>6.8</v>
      </c>
      <c r="AE65" s="105"/>
      <c r="AF65" s="106"/>
      <c r="AG65" s="268"/>
      <c r="AH65" s="107"/>
      <c r="AI65" s="106"/>
      <c r="AJ65" s="257"/>
      <c r="AK65" s="70"/>
      <c r="AL65" s="104">
        <v>6.8</v>
      </c>
      <c r="AM65" s="105"/>
      <c r="AN65" s="106"/>
      <c r="AO65" s="106"/>
      <c r="AP65" s="107"/>
      <c r="AQ65" s="106"/>
      <c r="AR65" s="257"/>
      <c r="AS65" s="70"/>
      <c r="AT65" s="104">
        <v>6.8</v>
      </c>
      <c r="AU65" s="263"/>
      <c r="AV65" s="264"/>
      <c r="AW65" s="264"/>
      <c r="AX65" s="269"/>
      <c r="AY65" s="265">
        <v>0</v>
      </c>
      <c r="AZ65" s="267">
        <f>AY65*'Draft Workplan'!H66</f>
        <v>0</v>
      </c>
      <c r="BA65" s="266">
        <f>'Deliverable Status'!I232*'Draft Workplan'!H66</f>
        <v>0</v>
      </c>
      <c r="BB65" s="267"/>
      <c r="BC65" s="262"/>
      <c r="BD65" s="532">
        <f>'Deliverable Status'!I232</f>
        <v>0</v>
      </c>
      <c r="BE65" s="533">
        <f>BD65*'Draft Workplan'!H66</f>
        <v>0</v>
      </c>
      <c r="BF65" s="271"/>
    </row>
    <row r="66" spans="2:58" ht="63.75" x14ac:dyDescent="0.3">
      <c r="B66" s="100">
        <v>6.9</v>
      </c>
      <c r="C66" s="101">
        <f>'Draft Workplan'!C67</f>
        <v>0</v>
      </c>
      <c r="D66" s="524">
        <f>'Draft Workplan'!D67</f>
        <v>0</v>
      </c>
      <c r="E66" s="70"/>
      <c r="F66" s="104">
        <v>6.9</v>
      </c>
      <c r="G66" s="359" t="s">
        <v>201</v>
      </c>
      <c r="H66" s="360" t="s">
        <v>201</v>
      </c>
      <c r="I66" s="268"/>
      <c r="J66" s="422"/>
      <c r="K66" s="106"/>
      <c r="L66" s="363" t="s">
        <v>201</v>
      </c>
      <c r="M66" s="70"/>
      <c r="N66" s="104">
        <v>6.9</v>
      </c>
      <c r="O66" s="105"/>
      <c r="P66" s="106"/>
      <c r="Q66" s="268"/>
      <c r="R66" s="107"/>
      <c r="S66" s="106"/>
      <c r="T66" s="257"/>
      <c r="U66" s="70"/>
      <c r="V66" s="104">
        <v>6.9</v>
      </c>
      <c r="W66" s="105"/>
      <c r="X66" s="106"/>
      <c r="Y66" s="268"/>
      <c r="Z66" s="107"/>
      <c r="AA66" s="106"/>
      <c r="AB66" s="257"/>
      <c r="AC66" s="70"/>
      <c r="AD66" s="104">
        <v>6.9</v>
      </c>
      <c r="AE66" s="105"/>
      <c r="AF66" s="106"/>
      <c r="AG66" s="268"/>
      <c r="AH66" s="107"/>
      <c r="AI66" s="106"/>
      <c r="AJ66" s="257"/>
      <c r="AK66" s="70"/>
      <c r="AL66" s="104">
        <v>6.9</v>
      </c>
      <c r="AM66" s="105"/>
      <c r="AN66" s="106"/>
      <c r="AO66" s="106"/>
      <c r="AP66" s="107"/>
      <c r="AQ66" s="106"/>
      <c r="AR66" s="257"/>
      <c r="AS66" s="70"/>
      <c r="AT66" s="104">
        <v>6.9</v>
      </c>
      <c r="AU66" s="263"/>
      <c r="AV66" s="264"/>
      <c r="AW66" s="264"/>
      <c r="AX66" s="269"/>
      <c r="AY66" s="265">
        <v>0</v>
      </c>
      <c r="AZ66" s="267">
        <f>AY66*'Draft Workplan'!H67</f>
        <v>0</v>
      </c>
      <c r="BA66" s="266">
        <f>'Deliverable Status'!I236*'Draft Workplan'!H67</f>
        <v>0</v>
      </c>
      <c r="BB66" s="267"/>
      <c r="BC66" s="262"/>
      <c r="BD66" s="532">
        <f>'Deliverable Status'!I236</f>
        <v>0</v>
      </c>
      <c r="BE66" s="533">
        <f>BD66*'Draft Workplan'!H67</f>
        <v>0</v>
      </c>
      <c r="BF66" s="271"/>
    </row>
    <row r="67" spans="2:58" ht="18.75" x14ac:dyDescent="0.3">
      <c r="B67" s="103">
        <v>7</v>
      </c>
      <c r="C67" s="522" t="str">
        <f>'Draft Workplan'!C68</f>
        <v xml:space="preserve">Component #7: </v>
      </c>
      <c r="D67" s="523">
        <f>'Draft Workplan'!D68</f>
        <v>0</v>
      </c>
      <c r="E67" s="70"/>
      <c r="F67" s="114">
        <v>7</v>
      </c>
      <c r="G67" s="115"/>
      <c r="H67" s="109"/>
      <c r="I67" s="110"/>
      <c r="J67" s="111"/>
      <c r="K67" s="116"/>
      <c r="L67" s="253"/>
      <c r="M67" s="70"/>
      <c r="N67" s="114">
        <v>7</v>
      </c>
      <c r="O67" s="115"/>
      <c r="P67" s="116"/>
      <c r="Q67" s="116"/>
      <c r="R67" s="117"/>
      <c r="S67" s="116"/>
      <c r="T67" s="254"/>
      <c r="U67" s="70"/>
      <c r="V67" s="114">
        <v>7</v>
      </c>
      <c r="W67" s="115"/>
      <c r="X67" s="116"/>
      <c r="Y67" s="116"/>
      <c r="Z67" s="117"/>
      <c r="AA67" s="116"/>
      <c r="AB67" s="257"/>
      <c r="AC67" s="70"/>
      <c r="AD67" s="114">
        <v>7</v>
      </c>
      <c r="AE67" s="115"/>
      <c r="AF67" s="116"/>
      <c r="AG67" s="116"/>
      <c r="AH67" s="117"/>
      <c r="AI67" s="116"/>
      <c r="AJ67" s="254"/>
      <c r="AK67" s="70"/>
      <c r="AL67" s="114">
        <v>7</v>
      </c>
      <c r="AM67" s="115"/>
      <c r="AN67" s="116"/>
      <c r="AO67" s="116"/>
      <c r="AP67" s="117"/>
      <c r="AQ67" s="116"/>
      <c r="AR67" s="254"/>
      <c r="AS67" s="70"/>
      <c r="AT67" s="114">
        <v>7</v>
      </c>
      <c r="AU67" s="272"/>
      <c r="AV67" s="273"/>
      <c r="AW67" s="273"/>
      <c r="AX67" s="274"/>
      <c r="AY67" s="557">
        <f>AVERAGE(AY68:AY76)</f>
        <v>0</v>
      </c>
      <c r="AZ67" s="276">
        <f>AY67*'Draft Workplan'!H68</f>
        <v>0</v>
      </c>
      <c r="BA67" s="276">
        <f>SUM(BA68:BA76)</f>
        <v>0</v>
      </c>
      <c r="BB67" s="275"/>
      <c r="BC67" s="277"/>
      <c r="BD67" s="534">
        <f>AVERAGE(BD68:BD76)</f>
        <v>0</v>
      </c>
      <c r="BE67" s="535">
        <f>BD67*'Draft Workplan'!H68</f>
        <v>0</v>
      </c>
      <c r="BF67" s="536"/>
    </row>
    <row r="68" spans="2:58" ht="63.75" x14ac:dyDescent="0.3">
      <c r="B68" s="100">
        <v>7.1</v>
      </c>
      <c r="C68" s="101">
        <f>'Draft Workplan'!C69</f>
        <v>0</v>
      </c>
      <c r="D68" s="524">
        <f>'Draft Workplan'!D69</f>
        <v>0</v>
      </c>
      <c r="E68" s="70"/>
      <c r="F68" s="104">
        <v>7.1</v>
      </c>
      <c r="G68" s="359" t="s">
        <v>201</v>
      </c>
      <c r="H68" s="360" t="s">
        <v>201</v>
      </c>
      <c r="I68" s="268"/>
      <c r="J68" s="422"/>
      <c r="K68" s="106"/>
      <c r="L68" s="363" t="s">
        <v>201</v>
      </c>
      <c r="M68" s="70"/>
      <c r="N68" s="104">
        <v>7.1</v>
      </c>
      <c r="O68" s="105"/>
      <c r="P68" s="106"/>
      <c r="Q68" s="268"/>
      <c r="R68" s="107"/>
      <c r="S68" s="106"/>
      <c r="T68" s="257"/>
      <c r="U68" s="70"/>
      <c r="V68" s="104">
        <v>7.1</v>
      </c>
      <c r="W68" s="105"/>
      <c r="X68" s="106"/>
      <c r="Y68" s="268"/>
      <c r="Z68" s="107"/>
      <c r="AA68" s="106"/>
      <c r="AB68" s="257"/>
      <c r="AC68" s="70"/>
      <c r="AD68" s="104">
        <v>7.1</v>
      </c>
      <c r="AE68" s="105"/>
      <c r="AF68" s="106"/>
      <c r="AG68" s="268"/>
      <c r="AH68" s="107"/>
      <c r="AI68" s="106"/>
      <c r="AJ68" s="257"/>
      <c r="AK68" s="70"/>
      <c r="AL68" s="104">
        <v>7.1</v>
      </c>
      <c r="AM68" s="105"/>
      <c r="AN68" s="106"/>
      <c r="AO68" s="106"/>
      <c r="AP68" s="107"/>
      <c r="AQ68" s="106"/>
      <c r="AR68" s="257"/>
      <c r="AS68" s="70"/>
      <c r="AT68" s="104">
        <v>7.1</v>
      </c>
      <c r="AU68" s="263"/>
      <c r="AV68" s="264"/>
      <c r="AW68" s="264"/>
      <c r="AX68" s="269"/>
      <c r="AY68" s="265">
        <v>0</v>
      </c>
      <c r="AZ68" s="267">
        <f>AY68*'Draft Workplan'!H69</f>
        <v>0</v>
      </c>
      <c r="BA68" s="671">
        <f>'Deliverable Status'!F244*'Draft Workplan'!H69</f>
        <v>0</v>
      </c>
      <c r="BB68" s="267"/>
      <c r="BC68" s="262"/>
      <c r="BD68" s="532">
        <f>'Deliverable Status'!I244</f>
        <v>0</v>
      </c>
      <c r="BE68" s="533">
        <f>BD68*'Draft Workplan'!H69</f>
        <v>0</v>
      </c>
      <c r="BF68" s="271"/>
    </row>
    <row r="69" spans="2:58" ht="63.75" x14ac:dyDescent="0.3">
      <c r="B69" s="100">
        <v>7.2</v>
      </c>
      <c r="C69" s="101">
        <f>'Draft Workplan'!C70</f>
        <v>0</v>
      </c>
      <c r="D69" s="524">
        <f>'Draft Workplan'!D70</f>
        <v>0</v>
      </c>
      <c r="E69" s="70"/>
      <c r="F69" s="104">
        <v>7.2</v>
      </c>
      <c r="G69" s="359" t="s">
        <v>201</v>
      </c>
      <c r="H69" s="360" t="s">
        <v>201</v>
      </c>
      <c r="I69" s="268"/>
      <c r="J69" s="422"/>
      <c r="K69" s="106"/>
      <c r="L69" s="363" t="s">
        <v>201</v>
      </c>
      <c r="M69" s="70"/>
      <c r="N69" s="104">
        <v>7.2</v>
      </c>
      <c r="O69" s="105"/>
      <c r="P69" s="106"/>
      <c r="Q69" s="268"/>
      <c r="R69" s="107"/>
      <c r="S69" s="106"/>
      <c r="T69" s="257"/>
      <c r="U69" s="70"/>
      <c r="V69" s="104">
        <v>7.2</v>
      </c>
      <c r="W69" s="105"/>
      <c r="X69" s="106"/>
      <c r="Y69" s="268"/>
      <c r="Z69" s="107"/>
      <c r="AA69" s="106"/>
      <c r="AB69" s="257"/>
      <c r="AC69" s="70"/>
      <c r="AD69" s="104">
        <v>7.2</v>
      </c>
      <c r="AE69" s="105"/>
      <c r="AF69" s="106"/>
      <c r="AG69" s="268"/>
      <c r="AH69" s="107"/>
      <c r="AI69" s="106"/>
      <c r="AJ69" s="257"/>
      <c r="AK69" s="70"/>
      <c r="AL69" s="104">
        <v>7.2</v>
      </c>
      <c r="AM69" s="105"/>
      <c r="AN69" s="106"/>
      <c r="AO69" s="106"/>
      <c r="AP69" s="107"/>
      <c r="AQ69" s="106"/>
      <c r="AR69" s="257"/>
      <c r="AS69" s="70"/>
      <c r="AT69" s="104">
        <v>7.2</v>
      </c>
      <c r="AU69" s="263"/>
      <c r="AV69" s="264"/>
      <c r="AW69" s="264"/>
      <c r="AX69" s="269"/>
      <c r="AY69" s="265">
        <v>0</v>
      </c>
      <c r="AZ69" s="267">
        <f>AY69*'Draft Workplan'!H70</f>
        <v>0</v>
      </c>
      <c r="BA69" s="671">
        <f>'Deliverable Status'!F248*'Draft Workplan'!H70</f>
        <v>0</v>
      </c>
      <c r="BB69" s="267"/>
      <c r="BC69" s="262"/>
      <c r="BD69" s="532">
        <f>'Deliverable Status'!I248</f>
        <v>0</v>
      </c>
      <c r="BE69" s="533">
        <f>BD69*'Draft Workplan'!H70</f>
        <v>0</v>
      </c>
      <c r="BF69" s="271"/>
    </row>
    <row r="70" spans="2:58" ht="63.75" x14ac:dyDescent="0.3">
      <c r="B70" s="100">
        <v>7.3</v>
      </c>
      <c r="C70" s="101">
        <f>'Draft Workplan'!C71</f>
        <v>0</v>
      </c>
      <c r="D70" s="524">
        <f>'Draft Workplan'!D71</f>
        <v>0</v>
      </c>
      <c r="E70" s="70"/>
      <c r="F70" s="104">
        <v>7.3</v>
      </c>
      <c r="G70" s="359" t="s">
        <v>201</v>
      </c>
      <c r="H70" s="360" t="s">
        <v>201</v>
      </c>
      <c r="I70" s="268"/>
      <c r="J70" s="422"/>
      <c r="K70" s="106"/>
      <c r="L70" s="363" t="s">
        <v>201</v>
      </c>
      <c r="M70" s="70"/>
      <c r="N70" s="104">
        <v>7.3</v>
      </c>
      <c r="O70" s="105"/>
      <c r="P70" s="106"/>
      <c r="Q70" s="268"/>
      <c r="R70" s="107"/>
      <c r="S70" s="106"/>
      <c r="T70" s="257"/>
      <c r="U70" s="70"/>
      <c r="V70" s="104">
        <v>7.3</v>
      </c>
      <c r="W70" s="105"/>
      <c r="X70" s="106"/>
      <c r="Y70" s="268"/>
      <c r="Z70" s="107"/>
      <c r="AA70" s="106"/>
      <c r="AB70" s="257"/>
      <c r="AC70" s="70"/>
      <c r="AD70" s="104">
        <v>7.3</v>
      </c>
      <c r="AE70" s="105"/>
      <c r="AF70" s="106"/>
      <c r="AG70" s="268"/>
      <c r="AH70" s="107"/>
      <c r="AI70" s="106"/>
      <c r="AJ70" s="257"/>
      <c r="AK70" s="70"/>
      <c r="AL70" s="104">
        <v>7.3</v>
      </c>
      <c r="AM70" s="105"/>
      <c r="AN70" s="106"/>
      <c r="AO70" s="106"/>
      <c r="AP70" s="107"/>
      <c r="AQ70" s="106"/>
      <c r="AR70" s="257"/>
      <c r="AS70" s="70"/>
      <c r="AT70" s="104">
        <v>7.3</v>
      </c>
      <c r="AU70" s="263"/>
      <c r="AV70" s="264"/>
      <c r="AW70" s="264"/>
      <c r="AX70" s="269"/>
      <c r="AY70" s="265">
        <v>0</v>
      </c>
      <c r="AZ70" s="267">
        <f>AY70*'Draft Workplan'!H71</f>
        <v>0</v>
      </c>
      <c r="BA70" s="671">
        <f>'Deliverable Status'!F252*'Draft Workplan'!H71</f>
        <v>0</v>
      </c>
      <c r="BB70" s="267"/>
      <c r="BC70" s="262"/>
      <c r="BD70" s="532">
        <f>'Deliverable Status'!I252</f>
        <v>0</v>
      </c>
      <c r="BE70" s="533">
        <f>BD70*'Draft Workplan'!H71</f>
        <v>0</v>
      </c>
      <c r="BF70" s="271"/>
    </row>
    <row r="71" spans="2:58" ht="63.75" x14ac:dyDescent="0.3">
      <c r="B71" s="100">
        <v>7.4</v>
      </c>
      <c r="C71" s="101">
        <f>'Draft Workplan'!C72</f>
        <v>0</v>
      </c>
      <c r="D71" s="524">
        <f>'Draft Workplan'!D72</f>
        <v>0</v>
      </c>
      <c r="E71" s="70"/>
      <c r="F71" s="104">
        <v>7.4</v>
      </c>
      <c r="G71" s="359" t="s">
        <v>201</v>
      </c>
      <c r="H71" s="360" t="s">
        <v>201</v>
      </c>
      <c r="I71" s="268"/>
      <c r="J71" s="422"/>
      <c r="K71" s="106"/>
      <c r="L71" s="363" t="s">
        <v>201</v>
      </c>
      <c r="M71" s="70"/>
      <c r="N71" s="104">
        <v>7.4</v>
      </c>
      <c r="O71" s="105"/>
      <c r="P71" s="106"/>
      <c r="Q71" s="268"/>
      <c r="R71" s="107"/>
      <c r="S71" s="106"/>
      <c r="T71" s="257"/>
      <c r="U71" s="70"/>
      <c r="V71" s="104">
        <v>7.4</v>
      </c>
      <c r="W71" s="105"/>
      <c r="X71" s="106"/>
      <c r="Y71" s="268"/>
      <c r="Z71" s="107"/>
      <c r="AA71" s="106"/>
      <c r="AB71" s="257"/>
      <c r="AC71" s="70"/>
      <c r="AD71" s="104">
        <v>7.4</v>
      </c>
      <c r="AE71" s="105"/>
      <c r="AF71" s="106"/>
      <c r="AG71" s="268"/>
      <c r="AH71" s="107"/>
      <c r="AI71" s="106"/>
      <c r="AJ71" s="257"/>
      <c r="AK71" s="70"/>
      <c r="AL71" s="104">
        <v>7.4</v>
      </c>
      <c r="AM71" s="105"/>
      <c r="AN71" s="106"/>
      <c r="AO71" s="106"/>
      <c r="AP71" s="107"/>
      <c r="AQ71" s="106"/>
      <c r="AR71" s="257"/>
      <c r="AS71" s="70"/>
      <c r="AT71" s="104">
        <v>7.4</v>
      </c>
      <c r="AU71" s="263"/>
      <c r="AV71" s="264"/>
      <c r="AW71" s="264"/>
      <c r="AX71" s="269"/>
      <c r="AY71" s="265">
        <v>0</v>
      </c>
      <c r="AZ71" s="267">
        <f>AY71*'Draft Workplan'!H72</f>
        <v>0</v>
      </c>
      <c r="BA71" s="671">
        <f>'Deliverable Status'!F256*'Draft Workplan'!H72</f>
        <v>0</v>
      </c>
      <c r="BB71" s="267"/>
      <c r="BC71" s="262"/>
      <c r="BD71" s="532">
        <f>'Deliverable Status'!I256</f>
        <v>0</v>
      </c>
      <c r="BE71" s="533">
        <f>BD71*'Draft Workplan'!H72</f>
        <v>0</v>
      </c>
      <c r="BF71" s="271"/>
    </row>
    <row r="72" spans="2:58" ht="63.75" x14ac:dyDescent="0.3">
      <c r="B72" s="100">
        <v>7.5</v>
      </c>
      <c r="C72" s="101">
        <f>'Draft Workplan'!C73</f>
        <v>0</v>
      </c>
      <c r="D72" s="524">
        <f>'Draft Workplan'!D73</f>
        <v>0</v>
      </c>
      <c r="E72" s="70"/>
      <c r="F72" s="104">
        <v>7.5</v>
      </c>
      <c r="G72" s="359" t="s">
        <v>201</v>
      </c>
      <c r="H72" s="360" t="s">
        <v>201</v>
      </c>
      <c r="I72" s="268"/>
      <c r="J72" s="422"/>
      <c r="K72" s="106"/>
      <c r="L72" s="363" t="s">
        <v>201</v>
      </c>
      <c r="M72" s="70"/>
      <c r="N72" s="104">
        <v>7.5</v>
      </c>
      <c r="O72" s="105"/>
      <c r="P72" s="106"/>
      <c r="Q72" s="268"/>
      <c r="R72" s="107"/>
      <c r="S72" s="106"/>
      <c r="T72" s="257"/>
      <c r="U72" s="70"/>
      <c r="V72" s="104">
        <v>7.5</v>
      </c>
      <c r="W72" s="105"/>
      <c r="X72" s="106"/>
      <c r="Y72" s="268"/>
      <c r="Z72" s="107"/>
      <c r="AA72" s="106"/>
      <c r="AB72" s="257"/>
      <c r="AC72" s="70"/>
      <c r="AD72" s="104">
        <v>7.5</v>
      </c>
      <c r="AE72" s="105"/>
      <c r="AF72" s="106"/>
      <c r="AG72" s="268"/>
      <c r="AH72" s="107"/>
      <c r="AI72" s="106"/>
      <c r="AJ72" s="257"/>
      <c r="AK72" s="70"/>
      <c r="AL72" s="104">
        <v>7.5</v>
      </c>
      <c r="AM72" s="105"/>
      <c r="AN72" s="106"/>
      <c r="AO72" s="106"/>
      <c r="AP72" s="107"/>
      <c r="AQ72" s="106"/>
      <c r="AR72" s="257"/>
      <c r="AS72" s="70"/>
      <c r="AT72" s="104">
        <v>7.5</v>
      </c>
      <c r="AU72" s="263"/>
      <c r="AV72" s="264"/>
      <c r="AW72" s="264"/>
      <c r="AX72" s="269"/>
      <c r="AY72" s="265">
        <v>0</v>
      </c>
      <c r="AZ72" s="267">
        <f>AY72*'Draft Workplan'!H73</f>
        <v>0</v>
      </c>
      <c r="BA72" s="671">
        <f>'Deliverable Status'!F260*'Draft Workplan'!H73</f>
        <v>0</v>
      </c>
      <c r="BB72" s="267"/>
      <c r="BC72" s="262"/>
      <c r="BD72" s="532">
        <f>'Deliverable Status'!I260</f>
        <v>0</v>
      </c>
      <c r="BE72" s="533">
        <f>BD72*'Draft Workplan'!H73</f>
        <v>0</v>
      </c>
      <c r="BF72" s="271"/>
    </row>
    <row r="73" spans="2:58" ht="63.75" x14ac:dyDescent="0.3">
      <c r="B73" s="100">
        <v>7.6</v>
      </c>
      <c r="C73" s="101">
        <f>'Draft Workplan'!C74</f>
        <v>0</v>
      </c>
      <c r="D73" s="524">
        <f>'Draft Workplan'!D74</f>
        <v>0</v>
      </c>
      <c r="E73" s="70"/>
      <c r="F73" s="104">
        <v>7.6</v>
      </c>
      <c r="G73" s="359" t="s">
        <v>201</v>
      </c>
      <c r="H73" s="360" t="s">
        <v>201</v>
      </c>
      <c r="I73" s="268"/>
      <c r="J73" s="422"/>
      <c r="K73" s="106"/>
      <c r="L73" s="363" t="s">
        <v>201</v>
      </c>
      <c r="M73" s="70"/>
      <c r="N73" s="104">
        <v>7.6</v>
      </c>
      <c r="O73" s="105"/>
      <c r="P73" s="106"/>
      <c r="Q73" s="268"/>
      <c r="R73" s="107"/>
      <c r="S73" s="106"/>
      <c r="T73" s="257"/>
      <c r="U73" s="70"/>
      <c r="V73" s="104">
        <v>7.6</v>
      </c>
      <c r="W73" s="105"/>
      <c r="X73" s="106"/>
      <c r="Y73" s="268"/>
      <c r="Z73" s="107"/>
      <c r="AA73" s="106"/>
      <c r="AB73" s="257"/>
      <c r="AC73" s="70"/>
      <c r="AD73" s="104">
        <v>7.6</v>
      </c>
      <c r="AE73" s="105"/>
      <c r="AF73" s="106"/>
      <c r="AG73" s="268"/>
      <c r="AH73" s="107"/>
      <c r="AI73" s="106"/>
      <c r="AJ73" s="257"/>
      <c r="AK73" s="70"/>
      <c r="AL73" s="104">
        <v>7.6</v>
      </c>
      <c r="AM73" s="105"/>
      <c r="AN73" s="106"/>
      <c r="AO73" s="106"/>
      <c r="AP73" s="107"/>
      <c r="AQ73" s="106"/>
      <c r="AR73" s="257"/>
      <c r="AS73" s="70"/>
      <c r="AT73" s="104">
        <v>7.6</v>
      </c>
      <c r="AU73" s="263"/>
      <c r="AV73" s="264"/>
      <c r="AW73" s="264"/>
      <c r="AX73" s="269"/>
      <c r="AY73" s="265">
        <v>0</v>
      </c>
      <c r="AZ73" s="267">
        <f>AY73*'Draft Workplan'!H74</f>
        <v>0</v>
      </c>
      <c r="BA73" s="671">
        <f>'Deliverable Status'!F264*'Draft Workplan'!H74</f>
        <v>0</v>
      </c>
      <c r="BB73" s="267"/>
      <c r="BC73" s="262"/>
      <c r="BD73" s="532">
        <f>'Deliverable Status'!I264</f>
        <v>0</v>
      </c>
      <c r="BE73" s="533">
        <f>BD73*'Draft Workplan'!H74</f>
        <v>0</v>
      </c>
      <c r="BF73" s="271"/>
    </row>
    <row r="74" spans="2:58" ht="63.75" x14ac:dyDescent="0.3">
      <c r="B74" s="100">
        <v>7.7</v>
      </c>
      <c r="C74" s="101">
        <f>'Draft Workplan'!C75</f>
        <v>0</v>
      </c>
      <c r="D74" s="524">
        <f>'Draft Workplan'!D75</f>
        <v>0</v>
      </c>
      <c r="E74" s="70"/>
      <c r="F74" s="104">
        <v>7.7</v>
      </c>
      <c r="G74" s="359" t="s">
        <v>201</v>
      </c>
      <c r="H74" s="360" t="s">
        <v>201</v>
      </c>
      <c r="I74" s="268"/>
      <c r="J74" s="422"/>
      <c r="K74" s="106"/>
      <c r="L74" s="363" t="s">
        <v>201</v>
      </c>
      <c r="M74" s="70"/>
      <c r="N74" s="104">
        <v>7.7</v>
      </c>
      <c r="O74" s="105"/>
      <c r="P74" s="106"/>
      <c r="Q74" s="268"/>
      <c r="R74" s="107"/>
      <c r="S74" s="106"/>
      <c r="T74" s="257"/>
      <c r="U74" s="70"/>
      <c r="V74" s="104">
        <v>7.7</v>
      </c>
      <c r="W74" s="105"/>
      <c r="X74" s="106"/>
      <c r="Y74" s="268"/>
      <c r="Z74" s="107"/>
      <c r="AA74" s="106"/>
      <c r="AB74" s="257"/>
      <c r="AC74" s="70"/>
      <c r="AD74" s="104">
        <v>7.7</v>
      </c>
      <c r="AE74" s="105"/>
      <c r="AF74" s="106"/>
      <c r="AG74" s="268"/>
      <c r="AH74" s="107"/>
      <c r="AI74" s="106"/>
      <c r="AJ74" s="257"/>
      <c r="AK74" s="70"/>
      <c r="AL74" s="104">
        <v>7.7</v>
      </c>
      <c r="AM74" s="105"/>
      <c r="AN74" s="106"/>
      <c r="AO74" s="106"/>
      <c r="AP74" s="107"/>
      <c r="AQ74" s="106"/>
      <c r="AR74" s="257"/>
      <c r="AS74" s="70"/>
      <c r="AT74" s="104">
        <v>7.7</v>
      </c>
      <c r="AU74" s="263"/>
      <c r="AV74" s="264"/>
      <c r="AW74" s="264"/>
      <c r="AX74" s="269"/>
      <c r="AY74" s="265">
        <v>0</v>
      </c>
      <c r="AZ74" s="267">
        <f>AY74*'Draft Workplan'!H75</f>
        <v>0</v>
      </c>
      <c r="BA74" s="671">
        <f>'Deliverable Status'!F268*'Draft Workplan'!H75</f>
        <v>0</v>
      </c>
      <c r="BB74" s="267"/>
      <c r="BC74" s="262"/>
      <c r="BD74" s="532">
        <f>'Deliverable Status'!I268</f>
        <v>0</v>
      </c>
      <c r="BE74" s="533">
        <f>BD74*'Draft Workplan'!H75</f>
        <v>0</v>
      </c>
      <c r="BF74" s="271"/>
    </row>
    <row r="75" spans="2:58" ht="63.75" x14ac:dyDescent="0.3">
      <c r="B75" s="100">
        <v>7.8</v>
      </c>
      <c r="C75" s="101">
        <f>'Draft Workplan'!C76</f>
        <v>0</v>
      </c>
      <c r="D75" s="524">
        <f>'Draft Workplan'!D76</f>
        <v>0</v>
      </c>
      <c r="E75" s="70"/>
      <c r="F75" s="104">
        <v>7.8</v>
      </c>
      <c r="G75" s="359" t="s">
        <v>201</v>
      </c>
      <c r="H75" s="360" t="s">
        <v>201</v>
      </c>
      <c r="I75" s="268"/>
      <c r="J75" s="422"/>
      <c r="K75" s="106"/>
      <c r="L75" s="363" t="s">
        <v>201</v>
      </c>
      <c r="M75" s="70"/>
      <c r="N75" s="104">
        <v>7.8</v>
      </c>
      <c r="O75" s="105"/>
      <c r="P75" s="106"/>
      <c r="Q75" s="268"/>
      <c r="R75" s="107"/>
      <c r="S75" s="106"/>
      <c r="T75" s="257"/>
      <c r="U75" s="70"/>
      <c r="V75" s="104">
        <v>7.8</v>
      </c>
      <c r="W75" s="105"/>
      <c r="X75" s="106"/>
      <c r="Y75" s="268"/>
      <c r="Z75" s="107"/>
      <c r="AA75" s="106"/>
      <c r="AB75" s="257"/>
      <c r="AC75" s="70"/>
      <c r="AD75" s="104">
        <v>7.8</v>
      </c>
      <c r="AE75" s="105"/>
      <c r="AF75" s="106"/>
      <c r="AG75" s="268"/>
      <c r="AH75" s="107"/>
      <c r="AI75" s="106"/>
      <c r="AJ75" s="257"/>
      <c r="AK75" s="70"/>
      <c r="AL75" s="104">
        <v>7.8</v>
      </c>
      <c r="AM75" s="105"/>
      <c r="AN75" s="106"/>
      <c r="AO75" s="106"/>
      <c r="AP75" s="107"/>
      <c r="AQ75" s="106"/>
      <c r="AR75" s="257"/>
      <c r="AS75" s="70"/>
      <c r="AT75" s="104">
        <v>7.8</v>
      </c>
      <c r="AU75" s="263"/>
      <c r="AV75" s="264"/>
      <c r="AW75" s="264"/>
      <c r="AX75" s="269"/>
      <c r="AY75" s="265">
        <v>0</v>
      </c>
      <c r="AZ75" s="267">
        <f>AY75*'Draft Workplan'!H76</f>
        <v>0</v>
      </c>
      <c r="BA75" s="671">
        <f>'Deliverable Status'!F272*'Draft Workplan'!H76</f>
        <v>0</v>
      </c>
      <c r="BB75" s="267"/>
      <c r="BC75" s="262"/>
      <c r="BD75" s="532">
        <f>'Deliverable Status'!I272</f>
        <v>0</v>
      </c>
      <c r="BE75" s="533">
        <f>BD75*'Draft Workplan'!H76</f>
        <v>0</v>
      </c>
      <c r="BF75" s="271"/>
    </row>
    <row r="76" spans="2:58" ht="63.75" x14ac:dyDescent="0.3">
      <c r="B76" s="100">
        <v>7.9</v>
      </c>
      <c r="C76" s="101">
        <f>'Draft Workplan'!C77</f>
        <v>0</v>
      </c>
      <c r="D76" s="524">
        <f>'Draft Workplan'!D77</f>
        <v>0</v>
      </c>
      <c r="E76" s="70"/>
      <c r="F76" s="104">
        <v>7.9</v>
      </c>
      <c r="G76" s="359" t="s">
        <v>201</v>
      </c>
      <c r="H76" s="360" t="s">
        <v>201</v>
      </c>
      <c r="I76" s="268"/>
      <c r="J76" s="422"/>
      <c r="K76" s="106"/>
      <c r="L76" s="363" t="s">
        <v>201</v>
      </c>
      <c r="M76" s="70"/>
      <c r="N76" s="104">
        <v>7.9</v>
      </c>
      <c r="O76" s="105"/>
      <c r="P76" s="106"/>
      <c r="Q76" s="268"/>
      <c r="R76" s="107"/>
      <c r="S76" s="106"/>
      <c r="T76" s="257"/>
      <c r="U76" s="70"/>
      <c r="V76" s="104">
        <v>7.9</v>
      </c>
      <c r="W76" s="105"/>
      <c r="X76" s="106"/>
      <c r="Y76" s="268"/>
      <c r="Z76" s="107"/>
      <c r="AA76" s="106"/>
      <c r="AB76" s="257"/>
      <c r="AC76" s="70"/>
      <c r="AD76" s="104">
        <v>7.9</v>
      </c>
      <c r="AE76" s="105"/>
      <c r="AF76" s="106"/>
      <c r="AG76" s="268"/>
      <c r="AH76" s="107"/>
      <c r="AI76" s="106"/>
      <c r="AJ76" s="257"/>
      <c r="AK76" s="70"/>
      <c r="AL76" s="104">
        <v>7.9</v>
      </c>
      <c r="AM76" s="105"/>
      <c r="AN76" s="106"/>
      <c r="AO76" s="106"/>
      <c r="AP76" s="107"/>
      <c r="AQ76" s="106"/>
      <c r="AR76" s="257"/>
      <c r="AS76" s="70"/>
      <c r="AT76" s="104">
        <v>7.9</v>
      </c>
      <c r="AU76" s="263"/>
      <c r="AV76" s="264"/>
      <c r="AW76" s="264"/>
      <c r="AX76" s="269"/>
      <c r="AY76" s="265">
        <v>0</v>
      </c>
      <c r="AZ76" s="267">
        <f>AY76*'Draft Workplan'!H77</f>
        <v>0</v>
      </c>
      <c r="BA76" s="671">
        <f>'Deliverable Status'!F276*'Draft Workplan'!H77</f>
        <v>0</v>
      </c>
      <c r="BB76" s="267"/>
      <c r="BC76" s="262"/>
      <c r="BD76" s="532">
        <f>'Deliverable Status'!I276</f>
        <v>0</v>
      </c>
      <c r="BE76" s="533">
        <f>BD76*'Draft Workplan'!H77</f>
        <v>0</v>
      </c>
      <c r="BF76" s="271"/>
    </row>
    <row r="77" spans="2:58" ht="18.75" x14ac:dyDescent="0.3">
      <c r="B77" s="103">
        <v>8</v>
      </c>
      <c r="C77" s="522" t="str">
        <f>'Draft Workplan'!C78</f>
        <v xml:space="preserve">Component #8: </v>
      </c>
      <c r="D77" s="523">
        <f>'Draft Workplan'!D78</f>
        <v>0</v>
      </c>
      <c r="E77" s="70"/>
      <c r="F77" s="114">
        <v>8</v>
      </c>
      <c r="G77" s="115"/>
      <c r="H77" s="109"/>
      <c r="I77" s="110"/>
      <c r="J77" s="111"/>
      <c r="K77" s="116"/>
      <c r="L77" s="253"/>
      <c r="M77" s="70"/>
      <c r="N77" s="114">
        <v>8</v>
      </c>
      <c r="O77" s="115"/>
      <c r="P77" s="116"/>
      <c r="Q77" s="116"/>
      <c r="R77" s="117"/>
      <c r="S77" s="116"/>
      <c r="T77" s="254"/>
      <c r="U77" s="70"/>
      <c r="V77" s="114">
        <v>8</v>
      </c>
      <c r="W77" s="115"/>
      <c r="X77" s="116"/>
      <c r="Y77" s="116"/>
      <c r="Z77" s="117"/>
      <c r="AA77" s="116"/>
      <c r="AB77" s="257"/>
      <c r="AC77" s="70"/>
      <c r="AD77" s="114">
        <v>8</v>
      </c>
      <c r="AE77" s="115"/>
      <c r="AF77" s="116"/>
      <c r="AG77" s="116"/>
      <c r="AH77" s="117"/>
      <c r="AI77" s="116"/>
      <c r="AJ77" s="254"/>
      <c r="AK77" s="70"/>
      <c r="AL77" s="114">
        <v>8</v>
      </c>
      <c r="AM77" s="115"/>
      <c r="AN77" s="116"/>
      <c r="AO77" s="116"/>
      <c r="AP77" s="117"/>
      <c r="AQ77" s="116"/>
      <c r="AR77" s="254"/>
      <c r="AS77" s="70"/>
      <c r="AT77" s="114">
        <v>8</v>
      </c>
      <c r="AU77" s="272"/>
      <c r="AV77" s="273"/>
      <c r="AW77" s="273"/>
      <c r="AX77" s="274"/>
      <c r="AY77" s="557">
        <f>AVERAGE(AY78:AY86)</f>
        <v>0</v>
      </c>
      <c r="AZ77" s="276">
        <f>AY77*'Draft Workplan'!H78</f>
        <v>0</v>
      </c>
      <c r="BA77" s="276">
        <f>SUM(BA78:BA86)</f>
        <v>0</v>
      </c>
      <c r="BB77" s="275"/>
      <c r="BC77" s="277"/>
      <c r="BD77" s="534">
        <f>AVERAGE(BD78:BD86)</f>
        <v>0</v>
      </c>
      <c r="BE77" s="535">
        <f>BD77*'Draft Workplan'!H78</f>
        <v>0</v>
      </c>
      <c r="BF77" s="536"/>
    </row>
    <row r="78" spans="2:58" ht="63.75" x14ac:dyDescent="0.3">
      <c r="B78" s="100">
        <v>8.1</v>
      </c>
      <c r="C78" s="101">
        <f>'Draft Workplan'!C79</f>
        <v>0</v>
      </c>
      <c r="D78" s="524">
        <f>'Draft Workplan'!D79</f>
        <v>0</v>
      </c>
      <c r="E78" s="70"/>
      <c r="F78" s="104">
        <v>8.1</v>
      </c>
      <c r="G78" s="359" t="s">
        <v>201</v>
      </c>
      <c r="H78" s="360" t="s">
        <v>201</v>
      </c>
      <c r="I78" s="268"/>
      <c r="J78" s="422"/>
      <c r="K78" s="106"/>
      <c r="L78" s="363" t="s">
        <v>201</v>
      </c>
      <c r="M78" s="70"/>
      <c r="N78" s="104">
        <v>8.1</v>
      </c>
      <c r="O78" s="105"/>
      <c r="P78" s="106"/>
      <c r="Q78" s="268"/>
      <c r="R78" s="107"/>
      <c r="S78" s="106"/>
      <c r="T78" s="257"/>
      <c r="U78" s="70"/>
      <c r="V78" s="104">
        <v>8.1</v>
      </c>
      <c r="W78" s="105"/>
      <c r="X78" s="106"/>
      <c r="Y78" s="268"/>
      <c r="Z78" s="107"/>
      <c r="AA78" s="106"/>
      <c r="AB78" s="257"/>
      <c r="AC78" s="70"/>
      <c r="AD78" s="104">
        <v>8.1</v>
      </c>
      <c r="AE78" s="105"/>
      <c r="AF78" s="106"/>
      <c r="AG78" s="268"/>
      <c r="AH78" s="107"/>
      <c r="AI78" s="106"/>
      <c r="AJ78" s="257"/>
      <c r="AK78" s="70"/>
      <c r="AL78" s="104">
        <v>8.1</v>
      </c>
      <c r="AM78" s="105"/>
      <c r="AN78" s="106"/>
      <c r="AO78" s="106"/>
      <c r="AP78" s="107"/>
      <c r="AQ78" s="106"/>
      <c r="AR78" s="257"/>
      <c r="AS78" s="70"/>
      <c r="AT78" s="104">
        <v>8.1</v>
      </c>
      <c r="AU78" s="263"/>
      <c r="AV78" s="264"/>
      <c r="AW78" s="264"/>
      <c r="AX78" s="269"/>
      <c r="AY78" s="265">
        <v>0</v>
      </c>
      <c r="AZ78" s="267">
        <f>AY78*'Draft Workplan'!H79</f>
        <v>0</v>
      </c>
      <c r="BA78" s="671">
        <f>'Deliverable Status'!F284*'Draft Workplan'!H79</f>
        <v>0</v>
      </c>
      <c r="BB78" s="267"/>
      <c r="BC78" s="262"/>
      <c r="BD78" s="532">
        <f>'Deliverable Status'!I284</f>
        <v>0</v>
      </c>
      <c r="BE78" s="533">
        <f>BD78*'Draft Workplan'!H79</f>
        <v>0</v>
      </c>
      <c r="BF78" s="271"/>
    </row>
    <row r="79" spans="2:58" ht="63.75" x14ac:dyDescent="0.3">
      <c r="B79" s="100">
        <v>8.1999999999999993</v>
      </c>
      <c r="C79" s="101">
        <f>'Draft Workplan'!C80</f>
        <v>0</v>
      </c>
      <c r="D79" s="524">
        <f>'Draft Workplan'!D80</f>
        <v>0</v>
      </c>
      <c r="E79" s="70"/>
      <c r="F79" s="104">
        <v>8.1999999999999993</v>
      </c>
      <c r="G79" s="359" t="s">
        <v>201</v>
      </c>
      <c r="H79" s="360" t="s">
        <v>201</v>
      </c>
      <c r="I79" s="268"/>
      <c r="J79" s="422"/>
      <c r="K79" s="106"/>
      <c r="L79" s="363" t="s">
        <v>201</v>
      </c>
      <c r="M79" s="70"/>
      <c r="N79" s="104">
        <v>8.1999999999999993</v>
      </c>
      <c r="O79" s="105"/>
      <c r="P79" s="106"/>
      <c r="Q79" s="268"/>
      <c r="R79" s="107"/>
      <c r="S79" s="106"/>
      <c r="T79" s="257"/>
      <c r="U79" s="70"/>
      <c r="V79" s="104">
        <v>8.1999999999999993</v>
      </c>
      <c r="W79" s="105"/>
      <c r="X79" s="106"/>
      <c r="Y79" s="268"/>
      <c r="Z79" s="107"/>
      <c r="AA79" s="106"/>
      <c r="AB79" s="257"/>
      <c r="AC79" s="70"/>
      <c r="AD79" s="104">
        <v>8.1999999999999993</v>
      </c>
      <c r="AE79" s="105"/>
      <c r="AF79" s="106"/>
      <c r="AG79" s="268"/>
      <c r="AH79" s="107"/>
      <c r="AI79" s="106"/>
      <c r="AJ79" s="257"/>
      <c r="AK79" s="70"/>
      <c r="AL79" s="104">
        <v>8.1999999999999993</v>
      </c>
      <c r="AM79" s="105"/>
      <c r="AN79" s="106"/>
      <c r="AO79" s="106"/>
      <c r="AP79" s="107"/>
      <c r="AQ79" s="106"/>
      <c r="AR79" s="257"/>
      <c r="AS79" s="70"/>
      <c r="AT79" s="104">
        <v>8.1999999999999993</v>
      </c>
      <c r="AU79" s="263"/>
      <c r="AV79" s="264"/>
      <c r="AW79" s="264"/>
      <c r="AX79" s="269"/>
      <c r="AY79" s="265">
        <v>0</v>
      </c>
      <c r="AZ79" s="267">
        <f>AY79*'Draft Workplan'!H80</f>
        <v>0</v>
      </c>
      <c r="BA79" s="671">
        <f>'Deliverable Status'!F288*'Draft Workplan'!H80</f>
        <v>0</v>
      </c>
      <c r="BB79" s="267"/>
      <c r="BC79" s="262"/>
      <c r="BD79" s="532">
        <f>'Deliverable Status'!I288</f>
        <v>0</v>
      </c>
      <c r="BE79" s="533">
        <f>BD79*'Draft Workplan'!H80</f>
        <v>0</v>
      </c>
      <c r="BF79" s="271"/>
    </row>
    <row r="80" spans="2:58" ht="63.75" x14ac:dyDescent="0.3">
      <c r="B80" s="100">
        <v>8.3000000000000007</v>
      </c>
      <c r="C80" s="101">
        <f>'Draft Workplan'!C81</f>
        <v>0</v>
      </c>
      <c r="D80" s="524">
        <f>'Draft Workplan'!D81</f>
        <v>0</v>
      </c>
      <c r="E80" s="70"/>
      <c r="F80" s="104">
        <v>8.3000000000000007</v>
      </c>
      <c r="G80" s="359" t="s">
        <v>201</v>
      </c>
      <c r="H80" s="360" t="s">
        <v>201</v>
      </c>
      <c r="I80" s="268"/>
      <c r="J80" s="422"/>
      <c r="K80" s="106"/>
      <c r="L80" s="363" t="s">
        <v>201</v>
      </c>
      <c r="M80" s="70"/>
      <c r="N80" s="104">
        <v>8.3000000000000007</v>
      </c>
      <c r="O80" s="105"/>
      <c r="P80" s="106"/>
      <c r="Q80" s="268"/>
      <c r="R80" s="107"/>
      <c r="S80" s="106"/>
      <c r="T80" s="257"/>
      <c r="U80" s="70"/>
      <c r="V80" s="104">
        <v>8.3000000000000007</v>
      </c>
      <c r="W80" s="105"/>
      <c r="X80" s="106"/>
      <c r="Y80" s="268"/>
      <c r="Z80" s="107"/>
      <c r="AA80" s="106"/>
      <c r="AB80" s="257"/>
      <c r="AC80" s="70"/>
      <c r="AD80" s="104">
        <v>8.3000000000000007</v>
      </c>
      <c r="AE80" s="105"/>
      <c r="AF80" s="106"/>
      <c r="AG80" s="268"/>
      <c r="AH80" s="107"/>
      <c r="AI80" s="106"/>
      <c r="AJ80" s="257"/>
      <c r="AK80" s="70"/>
      <c r="AL80" s="104">
        <v>8.3000000000000007</v>
      </c>
      <c r="AM80" s="105"/>
      <c r="AN80" s="106"/>
      <c r="AO80" s="106"/>
      <c r="AP80" s="107"/>
      <c r="AQ80" s="106"/>
      <c r="AR80" s="257"/>
      <c r="AS80" s="70"/>
      <c r="AT80" s="104">
        <v>8.3000000000000007</v>
      </c>
      <c r="AU80" s="263"/>
      <c r="AV80" s="264"/>
      <c r="AW80" s="264"/>
      <c r="AX80" s="269"/>
      <c r="AY80" s="265">
        <v>0</v>
      </c>
      <c r="AZ80" s="267">
        <f>AY80*'Draft Workplan'!H81</f>
        <v>0</v>
      </c>
      <c r="BA80" s="671">
        <f>'Deliverable Status'!F292*'Draft Workplan'!H81</f>
        <v>0</v>
      </c>
      <c r="BB80" s="267"/>
      <c r="BC80" s="262"/>
      <c r="BD80" s="532">
        <f>'Deliverable Status'!I292</f>
        <v>0</v>
      </c>
      <c r="BE80" s="533">
        <f>BD80*'Draft Workplan'!H81</f>
        <v>0</v>
      </c>
      <c r="BF80" s="271"/>
    </row>
    <row r="81" spans="2:58" ht="63.75" x14ac:dyDescent="0.3">
      <c r="B81" s="100">
        <v>8.4</v>
      </c>
      <c r="C81" s="101">
        <f>'Draft Workplan'!C82</f>
        <v>0</v>
      </c>
      <c r="D81" s="524">
        <f>'Draft Workplan'!D82</f>
        <v>0</v>
      </c>
      <c r="E81" s="70"/>
      <c r="F81" s="104">
        <v>8.4</v>
      </c>
      <c r="G81" s="359" t="s">
        <v>201</v>
      </c>
      <c r="H81" s="360" t="s">
        <v>201</v>
      </c>
      <c r="I81" s="268"/>
      <c r="J81" s="422"/>
      <c r="K81" s="106"/>
      <c r="L81" s="363" t="s">
        <v>201</v>
      </c>
      <c r="M81" s="70"/>
      <c r="N81" s="104">
        <v>8.4</v>
      </c>
      <c r="O81" s="105"/>
      <c r="P81" s="106"/>
      <c r="Q81" s="268"/>
      <c r="R81" s="107"/>
      <c r="S81" s="106"/>
      <c r="T81" s="257"/>
      <c r="U81" s="70"/>
      <c r="V81" s="104">
        <v>8.4</v>
      </c>
      <c r="W81" s="105"/>
      <c r="X81" s="106"/>
      <c r="Y81" s="268"/>
      <c r="Z81" s="107"/>
      <c r="AA81" s="106"/>
      <c r="AB81" s="257"/>
      <c r="AC81" s="70"/>
      <c r="AD81" s="104">
        <v>8.4</v>
      </c>
      <c r="AE81" s="105"/>
      <c r="AF81" s="106"/>
      <c r="AG81" s="268"/>
      <c r="AH81" s="107"/>
      <c r="AI81" s="106"/>
      <c r="AJ81" s="257"/>
      <c r="AK81" s="70"/>
      <c r="AL81" s="104">
        <v>8.4</v>
      </c>
      <c r="AM81" s="105"/>
      <c r="AN81" s="106"/>
      <c r="AO81" s="106"/>
      <c r="AP81" s="107"/>
      <c r="AQ81" s="106"/>
      <c r="AR81" s="257"/>
      <c r="AS81" s="70"/>
      <c r="AT81" s="104">
        <v>8.4</v>
      </c>
      <c r="AU81" s="263"/>
      <c r="AV81" s="264"/>
      <c r="AW81" s="264"/>
      <c r="AX81" s="269"/>
      <c r="AY81" s="265">
        <v>0</v>
      </c>
      <c r="AZ81" s="267">
        <f>AY81*'Draft Workplan'!H82</f>
        <v>0</v>
      </c>
      <c r="BA81" s="671">
        <f>'Deliverable Status'!F296*'Draft Workplan'!H82</f>
        <v>0</v>
      </c>
      <c r="BB81" s="267"/>
      <c r="BC81" s="262"/>
      <c r="BD81" s="532">
        <f>'Deliverable Status'!I296</f>
        <v>0</v>
      </c>
      <c r="BE81" s="533">
        <f>BD81*'Draft Workplan'!H82</f>
        <v>0</v>
      </c>
      <c r="BF81" s="271"/>
    </row>
    <row r="82" spans="2:58" ht="63.75" x14ac:dyDescent="0.3">
      <c r="B82" s="100">
        <v>8.5</v>
      </c>
      <c r="C82" s="101">
        <f>'Draft Workplan'!C83</f>
        <v>0</v>
      </c>
      <c r="D82" s="524">
        <f>'Draft Workplan'!D83</f>
        <v>0</v>
      </c>
      <c r="E82" s="70"/>
      <c r="F82" s="104">
        <v>8.5</v>
      </c>
      <c r="G82" s="359" t="s">
        <v>201</v>
      </c>
      <c r="H82" s="360" t="s">
        <v>201</v>
      </c>
      <c r="I82" s="268"/>
      <c r="J82" s="422"/>
      <c r="K82" s="106"/>
      <c r="L82" s="363" t="s">
        <v>201</v>
      </c>
      <c r="M82" s="70"/>
      <c r="N82" s="104">
        <v>8.5</v>
      </c>
      <c r="O82" s="105"/>
      <c r="P82" s="106"/>
      <c r="Q82" s="268"/>
      <c r="R82" s="107"/>
      <c r="S82" s="106"/>
      <c r="T82" s="257"/>
      <c r="U82" s="70"/>
      <c r="V82" s="104">
        <v>8.5</v>
      </c>
      <c r="W82" s="105"/>
      <c r="X82" s="106"/>
      <c r="Y82" s="268"/>
      <c r="Z82" s="107"/>
      <c r="AA82" s="106"/>
      <c r="AB82" s="257"/>
      <c r="AC82" s="70"/>
      <c r="AD82" s="104">
        <v>8.5</v>
      </c>
      <c r="AE82" s="105"/>
      <c r="AF82" s="106"/>
      <c r="AG82" s="268"/>
      <c r="AH82" s="107"/>
      <c r="AI82" s="106"/>
      <c r="AJ82" s="257"/>
      <c r="AK82" s="70"/>
      <c r="AL82" s="104">
        <v>8.5</v>
      </c>
      <c r="AM82" s="105"/>
      <c r="AN82" s="106"/>
      <c r="AO82" s="106"/>
      <c r="AP82" s="107"/>
      <c r="AQ82" s="106"/>
      <c r="AR82" s="257"/>
      <c r="AS82" s="70"/>
      <c r="AT82" s="104">
        <v>8.5</v>
      </c>
      <c r="AU82" s="263"/>
      <c r="AV82" s="264"/>
      <c r="AW82" s="264"/>
      <c r="AX82" s="269"/>
      <c r="AY82" s="265">
        <v>0</v>
      </c>
      <c r="AZ82" s="267">
        <f>AY82*'Draft Workplan'!H83</f>
        <v>0</v>
      </c>
      <c r="BA82" s="671">
        <f>'Deliverable Status'!F300*'Draft Workplan'!H83</f>
        <v>0</v>
      </c>
      <c r="BB82" s="267"/>
      <c r="BC82" s="262"/>
      <c r="BD82" s="532">
        <f>'Deliverable Status'!I300</f>
        <v>0</v>
      </c>
      <c r="BE82" s="533">
        <f>BD82*'Draft Workplan'!H83</f>
        <v>0</v>
      </c>
      <c r="BF82" s="271"/>
    </row>
    <row r="83" spans="2:58" ht="63.75" x14ac:dyDescent="0.3">
      <c r="B83" s="100">
        <v>8.6</v>
      </c>
      <c r="C83" s="101">
        <f>'Draft Workplan'!C84</f>
        <v>0</v>
      </c>
      <c r="D83" s="524">
        <f>'Draft Workplan'!D84</f>
        <v>0</v>
      </c>
      <c r="E83" s="70"/>
      <c r="F83" s="104">
        <v>8.6</v>
      </c>
      <c r="G83" s="359" t="s">
        <v>201</v>
      </c>
      <c r="H83" s="360" t="s">
        <v>201</v>
      </c>
      <c r="I83" s="268"/>
      <c r="J83" s="422"/>
      <c r="K83" s="106"/>
      <c r="L83" s="363" t="s">
        <v>201</v>
      </c>
      <c r="M83" s="70"/>
      <c r="N83" s="104">
        <v>8.6</v>
      </c>
      <c r="O83" s="105"/>
      <c r="P83" s="106"/>
      <c r="Q83" s="268"/>
      <c r="R83" s="107"/>
      <c r="S83" s="106"/>
      <c r="T83" s="257"/>
      <c r="U83" s="70"/>
      <c r="V83" s="104">
        <v>8.6</v>
      </c>
      <c r="W83" s="105"/>
      <c r="X83" s="106"/>
      <c r="Y83" s="268"/>
      <c r="Z83" s="107"/>
      <c r="AA83" s="106"/>
      <c r="AB83" s="257"/>
      <c r="AC83" s="70"/>
      <c r="AD83" s="104">
        <v>8.6</v>
      </c>
      <c r="AE83" s="105"/>
      <c r="AF83" s="106"/>
      <c r="AG83" s="268"/>
      <c r="AH83" s="107"/>
      <c r="AI83" s="106"/>
      <c r="AJ83" s="257"/>
      <c r="AK83" s="70"/>
      <c r="AL83" s="104">
        <v>8.6</v>
      </c>
      <c r="AM83" s="105"/>
      <c r="AN83" s="106"/>
      <c r="AO83" s="106"/>
      <c r="AP83" s="107"/>
      <c r="AQ83" s="106"/>
      <c r="AR83" s="257"/>
      <c r="AS83" s="70"/>
      <c r="AT83" s="104">
        <v>8.6</v>
      </c>
      <c r="AU83" s="263"/>
      <c r="AV83" s="264"/>
      <c r="AW83" s="264"/>
      <c r="AX83" s="269"/>
      <c r="AY83" s="265">
        <v>0</v>
      </c>
      <c r="AZ83" s="267">
        <f>AY83*'Draft Workplan'!H84</f>
        <v>0</v>
      </c>
      <c r="BA83" s="671">
        <f>'Deliverable Status'!F304*'Draft Workplan'!H84</f>
        <v>0</v>
      </c>
      <c r="BB83" s="267"/>
      <c r="BC83" s="262"/>
      <c r="BD83" s="532">
        <f>'Deliverable Status'!I304</f>
        <v>0</v>
      </c>
      <c r="BE83" s="533">
        <f>BD83*'Draft Workplan'!H84</f>
        <v>0</v>
      </c>
      <c r="BF83" s="271"/>
    </row>
    <row r="84" spans="2:58" ht="63.75" x14ac:dyDescent="0.3">
      <c r="B84" s="100">
        <v>8.6999999999999993</v>
      </c>
      <c r="C84" s="101">
        <f>'Draft Workplan'!C85</f>
        <v>0</v>
      </c>
      <c r="D84" s="524">
        <f>'Draft Workplan'!D85</f>
        <v>0</v>
      </c>
      <c r="E84" s="70"/>
      <c r="F84" s="104">
        <v>8.6999999999999993</v>
      </c>
      <c r="G84" s="359" t="s">
        <v>201</v>
      </c>
      <c r="H84" s="360" t="s">
        <v>201</v>
      </c>
      <c r="I84" s="268"/>
      <c r="J84" s="422"/>
      <c r="K84" s="106"/>
      <c r="L84" s="363" t="s">
        <v>201</v>
      </c>
      <c r="M84" s="70"/>
      <c r="N84" s="104">
        <v>8.6999999999999993</v>
      </c>
      <c r="O84" s="105"/>
      <c r="P84" s="106"/>
      <c r="Q84" s="268"/>
      <c r="R84" s="107"/>
      <c r="S84" s="106"/>
      <c r="T84" s="257"/>
      <c r="U84" s="70"/>
      <c r="V84" s="104">
        <v>8.6999999999999993</v>
      </c>
      <c r="W84" s="105"/>
      <c r="X84" s="106"/>
      <c r="Y84" s="268"/>
      <c r="Z84" s="107"/>
      <c r="AA84" s="106"/>
      <c r="AB84" s="257"/>
      <c r="AC84" s="70"/>
      <c r="AD84" s="104">
        <v>8.6999999999999993</v>
      </c>
      <c r="AE84" s="105"/>
      <c r="AF84" s="106"/>
      <c r="AG84" s="268"/>
      <c r="AH84" s="107"/>
      <c r="AI84" s="106"/>
      <c r="AJ84" s="257"/>
      <c r="AK84" s="70"/>
      <c r="AL84" s="104">
        <v>8.6999999999999993</v>
      </c>
      <c r="AM84" s="105"/>
      <c r="AN84" s="106"/>
      <c r="AO84" s="106"/>
      <c r="AP84" s="107"/>
      <c r="AQ84" s="106"/>
      <c r="AR84" s="257"/>
      <c r="AS84" s="70"/>
      <c r="AT84" s="104">
        <v>8.6999999999999993</v>
      </c>
      <c r="AU84" s="263"/>
      <c r="AV84" s="264"/>
      <c r="AW84" s="264"/>
      <c r="AX84" s="269"/>
      <c r="AY84" s="265">
        <v>0</v>
      </c>
      <c r="AZ84" s="267">
        <f>AY84*'Draft Workplan'!H85</f>
        <v>0</v>
      </c>
      <c r="BA84" s="671">
        <f>'Deliverable Status'!F308*'Draft Workplan'!H85</f>
        <v>0</v>
      </c>
      <c r="BB84" s="267"/>
      <c r="BC84" s="262"/>
      <c r="BD84" s="532">
        <f>'Deliverable Status'!I308</f>
        <v>0</v>
      </c>
      <c r="BE84" s="533">
        <f>BD84*'Draft Workplan'!H85</f>
        <v>0</v>
      </c>
      <c r="BF84" s="271"/>
    </row>
    <row r="85" spans="2:58" ht="63.75" x14ac:dyDescent="0.3">
      <c r="B85" s="100">
        <v>8.8000000000000007</v>
      </c>
      <c r="C85" s="101">
        <f>'Draft Workplan'!C86</f>
        <v>0</v>
      </c>
      <c r="D85" s="524">
        <f>'Draft Workplan'!D86</f>
        <v>0</v>
      </c>
      <c r="E85" s="70"/>
      <c r="F85" s="104">
        <v>8.8000000000000007</v>
      </c>
      <c r="G85" s="359" t="s">
        <v>201</v>
      </c>
      <c r="H85" s="360" t="s">
        <v>201</v>
      </c>
      <c r="I85" s="268"/>
      <c r="J85" s="422"/>
      <c r="K85" s="106"/>
      <c r="L85" s="363" t="s">
        <v>201</v>
      </c>
      <c r="M85" s="70"/>
      <c r="N85" s="104">
        <v>8.8000000000000007</v>
      </c>
      <c r="O85" s="105"/>
      <c r="P85" s="106"/>
      <c r="Q85" s="268"/>
      <c r="R85" s="107"/>
      <c r="S85" s="106"/>
      <c r="T85" s="257"/>
      <c r="U85" s="70"/>
      <c r="V85" s="104">
        <v>8.8000000000000007</v>
      </c>
      <c r="W85" s="105"/>
      <c r="X85" s="106"/>
      <c r="Y85" s="268"/>
      <c r="Z85" s="107"/>
      <c r="AA85" s="106"/>
      <c r="AB85" s="257"/>
      <c r="AC85" s="70"/>
      <c r="AD85" s="104">
        <v>8.8000000000000007</v>
      </c>
      <c r="AE85" s="105"/>
      <c r="AF85" s="106"/>
      <c r="AG85" s="268"/>
      <c r="AH85" s="107"/>
      <c r="AI85" s="106"/>
      <c r="AJ85" s="257"/>
      <c r="AK85" s="70"/>
      <c r="AL85" s="104">
        <v>8.8000000000000007</v>
      </c>
      <c r="AM85" s="105"/>
      <c r="AN85" s="106"/>
      <c r="AO85" s="106"/>
      <c r="AP85" s="107"/>
      <c r="AQ85" s="106"/>
      <c r="AR85" s="257"/>
      <c r="AS85" s="70"/>
      <c r="AT85" s="104">
        <v>8.8000000000000007</v>
      </c>
      <c r="AU85" s="263"/>
      <c r="AV85" s="264"/>
      <c r="AW85" s="264"/>
      <c r="AX85" s="269"/>
      <c r="AY85" s="265">
        <v>0</v>
      </c>
      <c r="AZ85" s="267">
        <f>AY85*'Draft Workplan'!H86</f>
        <v>0</v>
      </c>
      <c r="BA85" s="671">
        <f>'Deliverable Status'!F312*'Draft Workplan'!H86</f>
        <v>0</v>
      </c>
      <c r="BB85" s="267"/>
      <c r="BC85" s="262"/>
      <c r="BD85" s="532">
        <f>'Deliverable Status'!I312</f>
        <v>0</v>
      </c>
      <c r="BE85" s="533">
        <f>BD85*'Draft Workplan'!H86</f>
        <v>0</v>
      </c>
      <c r="BF85" s="271"/>
    </row>
    <row r="86" spans="2:58" ht="63.75" x14ac:dyDescent="0.3">
      <c r="B86" s="100">
        <v>8.9</v>
      </c>
      <c r="C86" s="101">
        <f>'Draft Workplan'!C87</f>
        <v>0</v>
      </c>
      <c r="D86" s="524">
        <f>'Draft Workplan'!D87</f>
        <v>0</v>
      </c>
      <c r="E86" s="70"/>
      <c r="F86" s="104">
        <v>8.9</v>
      </c>
      <c r="G86" s="359" t="s">
        <v>201</v>
      </c>
      <c r="H86" s="360" t="s">
        <v>201</v>
      </c>
      <c r="I86" s="268"/>
      <c r="J86" s="422"/>
      <c r="K86" s="106"/>
      <c r="L86" s="363" t="s">
        <v>201</v>
      </c>
      <c r="M86" s="70"/>
      <c r="N86" s="104">
        <v>8.9</v>
      </c>
      <c r="O86" s="105"/>
      <c r="P86" s="106"/>
      <c r="Q86" s="268"/>
      <c r="R86" s="107"/>
      <c r="S86" s="106"/>
      <c r="T86" s="257"/>
      <c r="U86" s="70"/>
      <c r="V86" s="104">
        <v>8.9</v>
      </c>
      <c r="W86" s="105"/>
      <c r="X86" s="106"/>
      <c r="Y86" s="268"/>
      <c r="Z86" s="107"/>
      <c r="AA86" s="106"/>
      <c r="AB86" s="257"/>
      <c r="AC86" s="70"/>
      <c r="AD86" s="104">
        <v>8.9</v>
      </c>
      <c r="AE86" s="105"/>
      <c r="AF86" s="106"/>
      <c r="AG86" s="268"/>
      <c r="AH86" s="107"/>
      <c r="AI86" s="106"/>
      <c r="AJ86" s="257"/>
      <c r="AK86" s="70"/>
      <c r="AL86" s="104">
        <v>8.9</v>
      </c>
      <c r="AM86" s="105"/>
      <c r="AN86" s="106"/>
      <c r="AO86" s="106"/>
      <c r="AP86" s="107"/>
      <c r="AQ86" s="106"/>
      <c r="AR86" s="257"/>
      <c r="AS86" s="70"/>
      <c r="AT86" s="104">
        <v>8.9</v>
      </c>
      <c r="AU86" s="263"/>
      <c r="AV86" s="264"/>
      <c r="AW86" s="264"/>
      <c r="AX86" s="269"/>
      <c r="AY86" s="265">
        <v>0</v>
      </c>
      <c r="AZ86" s="267">
        <f>AY86*'Draft Workplan'!H87</f>
        <v>0</v>
      </c>
      <c r="BA86" s="671">
        <f>'Deliverable Status'!F316*'Draft Workplan'!H87</f>
        <v>0</v>
      </c>
      <c r="BB86" s="267"/>
      <c r="BC86" s="262"/>
      <c r="BD86" s="532">
        <f>'Deliverable Status'!I316</f>
        <v>0</v>
      </c>
      <c r="BE86" s="533">
        <f>BD86*'Draft Workplan'!H87</f>
        <v>0</v>
      </c>
      <c r="BF86" s="271"/>
    </row>
    <row r="87" spans="2:58" ht="18.75" x14ac:dyDescent="0.3">
      <c r="B87" s="103">
        <v>9</v>
      </c>
      <c r="C87" s="522" t="str">
        <f>'Draft Workplan'!C88</f>
        <v xml:space="preserve">Component #9: </v>
      </c>
      <c r="D87" s="523">
        <f>'Draft Workplan'!D88</f>
        <v>0</v>
      </c>
      <c r="E87" s="70"/>
      <c r="F87" s="114">
        <v>9</v>
      </c>
      <c r="G87" s="115"/>
      <c r="H87" s="109"/>
      <c r="I87" s="110"/>
      <c r="J87" s="111"/>
      <c r="K87" s="116"/>
      <c r="L87" s="253"/>
      <c r="M87" s="70"/>
      <c r="N87" s="114">
        <v>9</v>
      </c>
      <c r="O87" s="115"/>
      <c r="P87" s="116"/>
      <c r="Q87" s="116"/>
      <c r="R87" s="117"/>
      <c r="S87" s="116"/>
      <c r="T87" s="254"/>
      <c r="U87" s="70"/>
      <c r="V87" s="114">
        <v>9</v>
      </c>
      <c r="W87" s="115"/>
      <c r="X87" s="116"/>
      <c r="Y87" s="116"/>
      <c r="Z87" s="117"/>
      <c r="AA87" s="116"/>
      <c r="AB87" s="257"/>
      <c r="AC87" s="70"/>
      <c r="AD87" s="114">
        <v>9</v>
      </c>
      <c r="AE87" s="115"/>
      <c r="AF87" s="116"/>
      <c r="AG87" s="116"/>
      <c r="AH87" s="117"/>
      <c r="AI87" s="116"/>
      <c r="AJ87" s="254"/>
      <c r="AK87" s="70"/>
      <c r="AL87" s="114">
        <v>9</v>
      </c>
      <c r="AM87" s="115"/>
      <c r="AN87" s="116"/>
      <c r="AO87" s="116"/>
      <c r="AP87" s="117"/>
      <c r="AQ87" s="116"/>
      <c r="AR87" s="254"/>
      <c r="AS87" s="70"/>
      <c r="AT87" s="114">
        <v>9</v>
      </c>
      <c r="AU87" s="272"/>
      <c r="AV87" s="273"/>
      <c r="AW87" s="273"/>
      <c r="AX87" s="274"/>
      <c r="AY87" s="557">
        <f>AVERAGE(AY88:AY96)</f>
        <v>0</v>
      </c>
      <c r="AZ87" s="276">
        <f>AY87*'Draft Workplan'!H88</f>
        <v>0</v>
      </c>
      <c r="BA87" s="276">
        <f>SUM(BA88:BA96)</f>
        <v>0</v>
      </c>
      <c r="BB87" s="275"/>
      <c r="BC87" s="277"/>
      <c r="BD87" s="534">
        <f>AVERAGE(BD88:BD96)</f>
        <v>0</v>
      </c>
      <c r="BE87" s="535">
        <f>BD87*'Draft Workplan'!H88</f>
        <v>0</v>
      </c>
      <c r="BF87" s="536"/>
    </row>
    <row r="88" spans="2:58" ht="63.75" x14ac:dyDescent="0.3">
      <c r="B88" s="100">
        <v>9.1</v>
      </c>
      <c r="C88" s="101">
        <f>'Draft Workplan'!C89</f>
        <v>0</v>
      </c>
      <c r="D88" s="524">
        <f>'Draft Workplan'!D89</f>
        <v>0</v>
      </c>
      <c r="E88" s="70"/>
      <c r="F88" s="104">
        <v>9.1</v>
      </c>
      <c r="G88" s="359" t="s">
        <v>201</v>
      </c>
      <c r="H88" s="360" t="s">
        <v>201</v>
      </c>
      <c r="I88" s="268"/>
      <c r="J88" s="422"/>
      <c r="K88" s="106"/>
      <c r="L88" s="363" t="s">
        <v>201</v>
      </c>
      <c r="M88" s="70"/>
      <c r="N88" s="104">
        <v>9.1</v>
      </c>
      <c r="O88" s="105"/>
      <c r="P88" s="106"/>
      <c r="Q88" s="268"/>
      <c r="R88" s="107"/>
      <c r="S88" s="106"/>
      <c r="T88" s="257"/>
      <c r="U88" s="70"/>
      <c r="V88" s="104">
        <v>9.1</v>
      </c>
      <c r="W88" s="105"/>
      <c r="X88" s="106"/>
      <c r="Y88" s="268"/>
      <c r="Z88" s="107"/>
      <c r="AA88" s="106"/>
      <c r="AB88" s="257"/>
      <c r="AC88" s="70"/>
      <c r="AD88" s="104">
        <v>9.1</v>
      </c>
      <c r="AE88" s="105"/>
      <c r="AF88" s="106"/>
      <c r="AG88" s="268"/>
      <c r="AH88" s="107"/>
      <c r="AI88" s="106"/>
      <c r="AJ88" s="257"/>
      <c r="AK88" s="70"/>
      <c r="AL88" s="104">
        <v>9.1</v>
      </c>
      <c r="AM88" s="105"/>
      <c r="AN88" s="106"/>
      <c r="AO88" s="106"/>
      <c r="AP88" s="107"/>
      <c r="AQ88" s="106"/>
      <c r="AR88" s="257"/>
      <c r="AS88" s="70"/>
      <c r="AT88" s="104">
        <v>9.1</v>
      </c>
      <c r="AU88" s="263"/>
      <c r="AV88" s="264"/>
      <c r="AW88" s="264"/>
      <c r="AX88" s="269"/>
      <c r="AY88" s="265">
        <v>0</v>
      </c>
      <c r="AZ88" s="267">
        <f>AY88*'Draft Workplan'!H89</f>
        <v>0</v>
      </c>
      <c r="BA88" s="671">
        <f>'Deliverable Status'!F324*'Draft Workplan'!H89</f>
        <v>0</v>
      </c>
      <c r="BB88" s="267"/>
      <c r="BC88" s="262"/>
      <c r="BD88" s="532">
        <f>'Deliverable Status'!I324</f>
        <v>0</v>
      </c>
      <c r="BE88" s="533">
        <f>BD88*'Draft Workplan'!H89</f>
        <v>0</v>
      </c>
      <c r="BF88" s="271"/>
    </row>
    <row r="89" spans="2:58" ht="63.75" x14ac:dyDescent="0.3">
      <c r="B89" s="100">
        <v>9.1999999999999993</v>
      </c>
      <c r="C89" s="101">
        <f>'Draft Workplan'!C90</f>
        <v>0</v>
      </c>
      <c r="D89" s="524">
        <f>'Draft Workplan'!D90</f>
        <v>0</v>
      </c>
      <c r="E89" s="70"/>
      <c r="F89" s="104">
        <v>9.1999999999999993</v>
      </c>
      <c r="G89" s="359" t="s">
        <v>201</v>
      </c>
      <c r="H89" s="360" t="s">
        <v>201</v>
      </c>
      <c r="I89" s="268"/>
      <c r="J89" s="422"/>
      <c r="K89" s="106"/>
      <c r="L89" s="363" t="s">
        <v>201</v>
      </c>
      <c r="M89" s="70"/>
      <c r="N89" s="104">
        <v>9.1999999999999993</v>
      </c>
      <c r="O89" s="105"/>
      <c r="P89" s="106"/>
      <c r="Q89" s="268"/>
      <c r="R89" s="107"/>
      <c r="S89" s="106"/>
      <c r="T89" s="257"/>
      <c r="U89" s="70"/>
      <c r="V89" s="104">
        <v>9.1999999999999993</v>
      </c>
      <c r="W89" s="105"/>
      <c r="X89" s="106"/>
      <c r="Y89" s="268"/>
      <c r="Z89" s="107"/>
      <c r="AA89" s="106"/>
      <c r="AB89" s="257"/>
      <c r="AC89" s="70"/>
      <c r="AD89" s="104">
        <v>9.1999999999999993</v>
      </c>
      <c r="AE89" s="105"/>
      <c r="AF89" s="106"/>
      <c r="AG89" s="268"/>
      <c r="AH89" s="107"/>
      <c r="AI89" s="106"/>
      <c r="AJ89" s="257"/>
      <c r="AK89" s="70"/>
      <c r="AL89" s="104">
        <v>9.1999999999999993</v>
      </c>
      <c r="AM89" s="105"/>
      <c r="AN89" s="106"/>
      <c r="AO89" s="106"/>
      <c r="AP89" s="107"/>
      <c r="AQ89" s="106"/>
      <c r="AR89" s="257"/>
      <c r="AS89" s="70"/>
      <c r="AT89" s="104">
        <v>9.1999999999999993</v>
      </c>
      <c r="AU89" s="263"/>
      <c r="AV89" s="264"/>
      <c r="AW89" s="264"/>
      <c r="AX89" s="269"/>
      <c r="AY89" s="265">
        <v>0</v>
      </c>
      <c r="AZ89" s="267">
        <f>AY89*'Draft Workplan'!H90</f>
        <v>0</v>
      </c>
      <c r="BA89" s="671">
        <f>'Deliverable Status'!F328*'Draft Workplan'!H90</f>
        <v>0</v>
      </c>
      <c r="BB89" s="267"/>
      <c r="BC89" s="262"/>
      <c r="BD89" s="532">
        <f>'Deliverable Status'!I328</f>
        <v>0</v>
      </c>
      <c r="BE89" s="533">
        <f>BD89*'Draft Workplan'!H90</f>
        <v>0</v>
      </c>
      <c r="BF89" s="271"/>
    </row>
    <row r="90" spans="2:58" ht="63.75" x14ac:dyDescent="0.3">
      <c r="B90" s="100">
        <v>9.3000000000000007</v>
      </c>
      <c r="C90" s="101">
        <f>'Draft Workplan'!C91</f>
        <v>0</v>
      </c>
      <c r="D90" s="524">
        <f>'Draft Workplan'!D91</f>
        <v>0</v>
      </c>
      <c r="E90" s="70"/>
      <c r="F90" s="104">
        <v>9.3000000000000007</v>
      </c>
      <c r="G90" s="359" t="s">
        <v>201</v>
      </c>
      <c r="H90" s="360" t="s">
        <v>201</v>
      </c>
      <c r="I90" s="268"/>
      <c r="J90" s="422"/>
      <c r="K90" s="106"/>
      <c r="L90" s="363" t="s">
        <v>201</v>
      </c>
      <c r="M90" s="70"/>
      <c r="N90" s="104">
        <v>9.3000000000000007</v>
      </c>
      <c r="O90" s="105"/>
      <c r="P90" s="106"/>
      <c r="Q90" s="268"/>
      <c r="R90" s="107"/>
      <c r="S90" s="106"/>
      <c r="T90" s="257"/>
      <c r="U90" s="70"/>
      <c r="V90" s="104">
        <v>9.3000000000000007</v>
      </c>
      <c r="W90" s="105"/>
      <c r="X90" s="106"/>
      <c r="Y90" s="268"/>
      <c r="Z90" s="107"/>
      <c r="AA90" s="106"/>
      <c r="AB90" s="257"/>
      <c r="AC90" s="70"/>
      <c r="AD90" s="104">
        <v>9.3000000000000007</v>
      </c>
      <c r="AE90" s="105"/>
      <c r="AF90" s="106"/>
      <c r="AG90" s="268"/>
      <c r="AH90" s="107"/>
      <c r="AI90" s="106"/>
      <c r="AJ90" s="257"/>
      <c r="AK90" s="70"/>
      <c r="AL90" s="104">
        <v>9.3000000000000007</v>
      </c>
      <c r="AM90" s="105"/>
      <c r="AN90" s="106"/>
      <c r="AO90" s="106"/>
      <c r="AP90" s="107"/>
      <c r="AQ90" s="106"/>
      <c r="AR90" s="257"/>
      <c r="AS90" s="70"/>
      <c r="AT90" s="104">
        <v>9.3000000000000007</v>
      </c>
      <c r="AU90" s="263"/>
      <c r="AV90" s="264"/>
      <c r="AW90" s="264"/>
      <c r="AX90" s="269"/>
      <c r="AY90" s="265">
        <v>0</v>
      </c>
      <c r="AZ90" s="267">
        <f>AY90*'Draft Workplan'!H91</f>
        <v>0</v>
      </c>
      <c r="BA90" s="671">
        <f>'Deliverable Status'!F332*'Draft Workplan'!H91</f>
        <v>0</v>
      </c>
      <c r="BB90" s="267"/>
      <c r="BC90" s="262"/>
      <c r="BD90" s="532">
        <f>'Deliverable Status'!I332</f>
        <v>0</v>
      </c>
      <c r="BE90" s="533">
        <f>BD90*'Draft Workplan'!H91</f>
        <v>0</v>
      </c>
      <c r="BF90" s="271"/>
    </row>
    <row r="91" spans="2:58" ht="63.75" x14ac:dyDescent="0.3">
      <c r="B91" s="100">
        <v>9.4</v>
      </c>
      <c r="C91" s="101">
        <f>'Draft Workplan'!C92</f>
        <v>0</v>
      </c>
      <c r="D91" s="524">
        <f>'Draft Workplan'!D92</f>
        <v>0</v>
      </c>
      <c r="E91" s="70"/>
      <c r="F91" s="104">
        <v>9.4</v>
      </c>
      <c r="G91" s="359" t="s">
        <v>201</v>
      </c>
      <c r="H91" s="360" t="s">
        <v>201</v>
      </c>
      <c r="I91" s="268"/>
      <c r="J91" s="422"/>
      <c r="K91" s="106"/>
      <c r="L91" s="363" t="s">
        <v>201</v>
      </c>
      <c r="M91" s="70"/>
      <c r="N91" s="104">
        <v>9.4</v>
      </c>
      <c r="O91" s="105"/>
      <c r="P91" s="106"/>
      <c r="Q91" s="268"/>
      <c r="R91" s="107"/>
      <c r="S91" s="106"/>
      <c r="T91" s="257"/>
      <c r="U91" s="70"/>
      <c r="V91" s="104">
        <v>9.4</v>
      </c>
      <c r="W91" s="105"/>
      <c r="X91" s="106"/>
      <c r="Y91" s="268"/>
      <c r="Z91" s="107"/>
      <c r="AA91" s="106"/>
      <c r="AB91" s="257"/>
      <c r="AC91" s="70"/>
      <c r="AD91" s="104">
        <v>9.4</v>
      </c>
      <c r="AE91" s="105"/>
      <c r="AF91" s="106"/>
      <c r="AG91" s="268"/>
      <c r="AH91" s="107"/>
      <c r="AI91" s="106"/>
      <c r="AJ91" s="257"/>
      <c r="AK91" s="70"/>
      <c r="AL91" s="104">
        <v>9.4</v>
      </c>
      <c r="AM91" s="105"/>
      <c r="AN91" s="106"/>
      <c r="AO91" s="106"/>
      <c r="AP91" s="107"/>
      <c r="AQ91" s="106"/>
      <c r="AR91" s="257"/>
      <c r="AS91" s="70"/>
      <c r="AT91" s="104">
        <v>9.4</v>
      </c>
      <c r="AU91" s="263"/>
      <c r="AV91" s="264"/>
      <c r="AW91" s="264"/>
      <c r="AX91" s="269"/>
      <c r="AY91" s="265">
        <v>0</v>
      </c>
      <c r="AZ91" s="267">
        <f>AY91*'Draft Workplan'!H92</f>
        <v>0</v>
      </c>
      <c r="BA91" s="671">
        <f>'Deliverable Status'!F336*'Draft Workplan'!H92</f>
        <v>0</v>
      </c>
      <c r="BB91" s="267"/>
      <c r="BC91" s="262"/>
      <c r="BD91" s="532">
        <f>'Deliverable Status'!I336</f>
        <v>0</v>
      </c>
      <c r="BE91" s="533">
        <f>BD91*'Draft Workplan'!H92</f>
        <v>0</v>
      </c>
      <c r="BF91" s="271"/>
    </row>
    <row r="92" spans="2:58" ht="63.75" x14ac:dyDescent="0.3">
      <c r="B92" s="100">
        <v>9.5</v>
      </c>
      <c r="C92" s="101">
        <f>'Draft Workplan'!C93</f>
        <v>0</v>
      </c>
      <c r="D92" s="524">
        <f>'Draft Workplan'!D93</f>
        <v>0</v>
      </c>
      <c r="E92" s="70"/>
      <c r="F92" s="104">
        <v>9.5</v>
      </c>
      <c r="G92" s="359" t="s">
        <v>201</v>
      </c>
      <c r="H92" s="360" t="s">
        <v>201</v>
      </c>
      <c r="I92" s="268"/>
      <c r="J92" s="422"/>
      <c r="K92" s="106"/>
      <c r="L92" s="363" t="s">
        <v>201</v>
      </c>
      <c r="M92" s="70"/>
      <c r="N92" s="104">
        <v>9.5</v>
      </c>
      <c r="O92" s="105"/>
      <c r="P92" s="106"/>
      <c r="Q92" s="268"/>
      <c r="R92" s="107"/>
      <c r="S92" s="106"/>
      <c r="T92" s="257"/>
      <c r="U92" s="70"/>
      <c r="V92" s="104">
        <v>9.5</v>
      </c>
      <c r="W92" s="105"/>
      <c r="X92" s="106"/>
      <c r="Y92" s="268"/>
      <c r="Z92" s="107"/>
      <c r="AA92" s="106"/>
      <c r="AB92" s="257"/>
      <c r="AC92" s="70"/>
      <c r="AD92" s="104">
        <v>9.5</v>
      </c>
      <c r="AE92" s="105"/>
      <c r="AF92" s="106"/>
      <c r="AG92" s="268"/>
      <c r="AH92" s="107"/>
      <c r="AI92" s="106"/>
      <c r="AJ92" s="257"/>
      <c r="AK92" s="70"/>
      <c r="AL92" s="104">
        <v>9.5</v>
      </c>
      <c r="AM92" s="105"/>
      <c r="AN92" s="106"/>
      <c r="AO92" s="106"/>
      <c r="AP92" s="107"/>
      <c r="AQ92" s="106"/>
      <c r="AR92" s="257"/>
      <c r="AS92" s="70"/>
      <c r="AT92" s="104">
        <v>9.5</v>
      </c>
      <c r="AU92" s="263"/>
      <c r="AV92" s="264"/>
      <c r="AW92" s="264"/>
      <c r="AX92" s="269"/>
      <c r="AY92" s="265">
        <v>0</v>
      </c>
      <c r="AZ92" s="267">
        <f>AY92*'Draft Workplan'!H93</f>
        <v>0</v>
      </c>
      <c r="BA92" s="671">
        <f>'Deliverable Status'!F340*'Draft Workplan'!H93</f>
        <v>0</v>
      </c>
      <c r="BB92" s="267"/>
      <c r="BC92" s="262"/>
      <c r="BD92" s="532">
        <f>'Deliverable Status'!I340</f>
        <v>0</v>
      </c>
      <c r="BE92" s="533">
        <f>BD92*'Draft Workplan'!H93</f>
        <v>0</v>
      </c>
      <c r="BF92" s="271"/>
    </row>
    <row r="93" spans="2:58" ht="63.75" x14ac:dyDescent="0.3">
      <c r="B93" s="100">
        <v>9.6</v>
      </c>
      <c r="C93" s="101">
        <f>'Draft Workplan'!C94</f>
        <v>0</v>
      </c>
      <c r="D93" s="524">
        <f>'Draft Workplan'!D94</f>
        <v>0</v>
      </c>
      <c r="E93" s="70"/>
      <c r="F93" s="104">
        <v>9.6</v>
      </c>
      <c r="G93" s="359" t="s">
        <v>201</v>
      </c>
      <c r="H93" s="360" t="s">
        <v>201</v>
      </c>
      <c r="I93" s="268"/>
      <c r="J93" s="422"/>
      <c r="K93" s="106"/>
      <c r="L93" s="363" t="s">
        <v>201</v>
      </c>
      <c r="M93" s="70"/>
      <c r="N93" s="104">
        <v>9.6</v>
      </c>
      <c r="O93" s="105"/>
      <c r="P93" s="106"/>
      <c r="Q93" s="268"/>
      <c r="R93" s="107"/>
      <c r="S93" s="106"/>
      <c r="T93" s="257"/>
      <c r="U93" s="70"/>
      <c r="V93" s="104">
        <v>9.6</v>
      </c>
      <c r="W93" s="105"/>
      <c r="X93" s="106"/>
      <c r="Y93" s="268"/>
      <c r="Z93" s="107"/>
      <c r="AA93" s="106"/>
      <c r="AB93" s="257"/>
      <c r="AC93" s="70"/>
      <c r="AD93" s="104">
        <v>9.6</v>
      </c>
      <c r="AE93" s="105"/>
      <c r="AF93" s="106"/>
      <c r="AG93" s="268"/>
      <c r="AH93" s="107"/>
      <c r="AI93" s="106"/>
      <c r="AJ93" s="257"/>
      <c r="AK93" s="70"/>
      <c r="AL93" s="104">
        <v>9.6</v>
      </c>
      <c r="AM93" s="105"/>
      <c r="AN93" s="106"/>
      <c r="AO93" s="106"/>
      <c r="AP93" s="107"/>
      <c r="AQ93" s="106"/>
      <c r="AR93" s="257"/>
      <c r="AS93" s="70"/>
      <c r="AT93" s="104">
        <v>9.6</v>
      </c>
      <c r="AU93" s="263"/>
      <c r="AV93" s="264"/>
      <c r="AW93" s="264"/>
      <c r="AX93" s="269"/>
      <c r="AY93" s="265">
        <v>0</v>
      </c>
      <c r="AZ93" s="267">
        <f>AY93*'Draft Workplan'!H94</f>
        <v>0</v>
      </c>
      <c r="BA93" s="671">
        <f>'Deliverable Status'!F344*'Draft Workplan'!H94</f>
        <v>0</v>
      </c>
      <c r="BB93" s="267"/>
      <c r="BC93" s="262"/>
      <c r="BD93" s="532">
        <f>'Deliverable Status'!I344</f>
        <v>0</v>
      </c>
      <c r="BE93" s="533">
        <f>BD93*'Draft Workplan'!H94</f>
        <v>0</v>
      </c>
      <c r="BF93" s="271"/>
    </row>
    <row r="94" spans="2:58" ht="63.75" x14ac:dyDescent="0.3">
      <c r="B94" s="100">
        <v>9.6999999999999993</v>
      </c>
      <c r="C94" s="101">
        <f>'Draft Workplan'!C95</f>
        <v>0</v>
      </c>
      <c r="D94" s="524">
        <f>'Draft Workplan'!D95</f>
        <v>0</v>
      </c>
      <c r="E94" s="70"/>
      <c r="F94" s="104">
        <v>9.6999999999999993</v>
      </c>
      <c r="G94" s="359" t="s">
        <v>201</v>
      </c>
      <c r="H94" s="360" t="s">
        <v>201</v>
      </c>
      <c r="I94" s="268"/>
      <c r="J94" s="422"/>
      <c r="K94" s="106"/>
      <c r="L94" s="363" t="s">
        <v>201</v>
      </c>
      <c r="M94" s="70"/>
      <c r="N94" s="104">
        <v>9.6999999999999993</v>
      </c>
      <c r="O94" s="105"/>
      <c r="P94" s="106"/>
      <c r="Q94" s="268"/>
      <c r="R94" s="107"/>
      <c r="S94" s="106"/>
      <c r="T94" s="257"/>
      <c r="U94" s="70"/>
      <c r="V94" s="104">
        <v>9.6999999999999993</v>
      </c>
      <c r="W94" s="105"/>
      <c r="X94" s="106"/>
      <c r="Y94" s="268"/>
      <c r="Z94" s="107"/>
      <c r="AA94" s="106"/>
      <c r="AB94" s="257"/>
      <c r="AC94" s="70"/>
      <c r="AD94" s="104">
        <v>9.6999999999999993</v>
      </c>
      <c r="AE94" s="105"/>
      <c r="AF94" s="106"/>
      <c r="AG94" s="268"/>
      <c r="AH94" s="107"/>
      <c r="AI94" s="106"/>
      <c r="AJ94" s="257"/>
      <c r="AK94" s="70"/>
      <c r="AL94" s="104">
        <v>9.6999999999999993</v>
      </c>
      <c r="AM94" s="105"/>
      <c r="AN94" s="106"/>
      <c r="AO94" s="106"/>
      <c r="AP94" s="107"/>
      <c r="AQ94" s="106"/>
      <c r="AR94" s="257"/>
      <c r="AS94" s="70"/>
      <c r="AT94" s="104">
        <v>9.6999999999999993</v>
      </c>
      <c r="AU94" s="263"/>
      <c r="AV94" s="264"/>
      <c r="AW94" s="264"/>
      <c r="AX94" s="269"/>
      <c r="AY94" s="265">
        <v>0</v>
      </c>
      <c r="AZ94" s="267">
        <f>AY94*'Draft Workplan'!H95</f>
        <v>0</v>
      </c>
      <c r="BA94" s="671">
        <f>'Deliverable Status'!F348*'Draft Workplan'!H95</f>
        <v>0</v>
      </c>
      <c r="BB94" s="670"/>
      <c r="BC94" s="262"/>
      <c r="BD94" s="532">
        <f>'Deliverable Status'!I348</f>
        <v>0</v>
      </c>
      <c r="BE94" s="533">
        <f>BD94*'Draft Workplan'!H95</f>
        <v>0</v>
      </c>
      <c r="BF94" s="271"/>
    </row>
    <row r="95" spans="2:58" ht="63.75" x14ac:dyDescent="0.3">
      <c r="B95" s="100">
        <v>9.8000000000000007</v>
      </c>
      <c r="C95" s="101">
        <f>'Draft Workplan'!C96</f>
        <v>0</v>
      </c>
      <c r="D95" s="524">
        <f>'Draft Workplan'!D96</f>
        <v>0</v>
      </c>
      <c r="E95" s="70"/>
      <c r="F95" s="104">
        <v>9.8000000000000007</v>
      </c>
      <c r="G95" s="359" t="s">
        <v>201</v>
      </c>
      <c r="H95" s="360" t="s">
        <v>201</v>
      </c>
      <c r="I95" s="268"/>
      <c r="J95" s="422"/>
      <c r="K95" s="106"/>
      <c r="L95" s="363" t="s">
        <v>201</v>
      </c>
      <c r="M95" s="70"/>
      <c r="N95" s="104">
        <v>9.8000000000000007</v>
      </c>
      <c r="O95" s="105"/>
      <c r="P95" s="106"/>
      <c r="Q95" s="268"/>
      <c r="R95" s="107"/>
      <c r="S95" s="106"/>
      <c r="T95" s="257"/>
      <c r="U95" s="70"/>
      <c r="V95" s="104">
        <v>9.8000000000000007</v>
      </c>
      <c r="W95" s="105"/>
      <c r="X95" s="106"/>
      <c r="Y95" s="268"/>
      <c r="Z95" s="107"/>
      <c r="AA95" s="106"/>
      <c r="AB95" s="257"/>
      <c r="AC95" s="70"/>
      <c r="AD95" s="104">
        <v>9.8000000000000007</v>
      </c>
      <c r="AE95" s="105"/>
      <c r="AF95" s="106"/>
      <c r="AG95" s="268"/>
      <c r="AH95" s="107"/>
      <c r="AI95" s="106"/>
      <c r="AJ95" s="257"/>
      <c r="AK95" s="70"/>
      <c r="AL95" s="104">
        <v>9.8000000000000007</v>
      </c>
      <c r="AM95" s="105"/>
      <c r="AN95" s="106"/>
      <c r="AO95" s="106"/>
      <c r="AP95" s="107"/>
      <c r="AQ95" s="106"/>
      <c r="AR95" s="257"/>
      <c r="AS95" s="70"/>
      <c r="AT95" s="104">
        <v>9.8000000000000007</v>
      </c>
      <c r="AU95" s="263"/>
      <c r="AV95" s="264"/>
      <c r="AW95" s="264"/>
      <c r="AX95" s="269"/>
      <c r="AY95" s="265">
        <v>0</v>
      </c>
      <c r="AZ95" s="267">
        <f>AY95*'Draft Workplan'!H96</f>
        <v>0</v>
      </c>
      <c r="BA95" s="671">
        <f>'Deliverable Status'!F352*'Draft Workplan'!H96</f>
        <v>0</v>
      </c>
      <c r="BB95" s="267"/>
      <c r="BC95" s="262"/>
      <c r="BD95" s="532">
        <f>'Deliverable Status'!I352</f>
        <v>0</v>
      </c>
      <c r="BE95" s="533">
        <f>BD95*'Draft Workplan'!H96</f>
        <v>0</v>
      </c>
      <c r="BF95" s="271"/>
    </row>
    <row r="96" spans="2:58" ht="63.75" x14ac:dyDescent="0.3">
      <c r="B96" s="100">
        <v>9.9</v>
      </c>
      <c r="C96" s="101">
        <f>'Draft Workplan'!C97</f>
        <v>0</v>
      </c>
      <c r="D96" s="524">
        <f>'Draft Workplan'!D97</f>
        <v>0</v>
      </c>
      <c r="E96" s="70"/>
      <c r="F96" s="104">
        <v>9.9</v>
      </c>
      <c r="G96" s="359" t="s">
        <v>201</v>
      </c>
      <c r="H96" s="360" t="s">
        <v>201</v>
      </c>
      <c r="I96" s="268"/>
      <c r="J96" s="422"/>
      <c r="K96" s="106"/>
      <c r="L96" s="363" t="s">
        <v>201</v>
      </c>
      <c r="M96" s="70"/>
      <c r="N96" s="104">
        <v>9.9</v>
      </c>
      <c r="O96" s="105"/>
      <c r="P96" s="106"/>
      <c r="Q96" s="268"/>
      <c r="R96" s="107"/>
      <c r="S96" s="106"/>
      <c r="T96" s="257"/>
      <c r="U96" s="70"/>
      <c r="V96" s="104">
        <v>9.9</v>
      </c>
      <c r="W96" s="105"/>
      <c r="X96" s="106"/>
      <c r="Y96" s="268"/>
      <c r="Z96" s="107"/>
      <c r="AA96" s="106"/>
      <c r="AB96" s="257"/>
      <c r="AC96" s="70"/>
      <c r="AD96" s="104">
        <v>9.9</v>
      </c>
      <c r="AE96" s="105"/>
      <c r="AF96" s="106"/>
      <c r="AG96" s="268"/>
      <c r="AH96" s="107"/>
      <c r="AI96" s="106"/>
      <c r="AJ96" s="257"/>
      <c r="AK96" s="70"/>
      <c r="AL96" s="104">
        <v>9.9</v>
      </c>
      <c r="AM96" s="105"/>
      <c r="AN96" s="106"/>
      <c r="AO96" s="106"/>
      <c r="AP96" s="107"/>
      <c r="AQ96" s="106"/>
      <c r="AR96" s="257"/>
      <c r="AS96" s="70"/>
      <c r="AT96" s="104">
        <v>9.9</v>
      </c>
      <c r="AU96" s="263"/>
      <c r="AV96" s="264"/>
      <c r="AW96" s="264"/>
      <c r="AX96" s="269"/>
      <c r="AY96" s="265">
        <v>0</v>
      </c>
      <c r="AZ96" s="267">
        <f>AY96*'Draft Workplan'!H97</f>
        <v>0</v>
      </c>
      <c r="BA96" s="672">
        <f>'Deliverable Status'!F355*'Draft Workplan'!H97</f>
        <v>0</v>
      </c>
      <c r="BB96" s="267"/>
      <c r="BC96" s="262"/>
      <c r="BD96" s="554">
        <f>'Deliverable Status'!I355</f>
        <v>0</v>
      </c>
      <c r="BE96" s="555">
        <f>BD96*'Draft Workplan'!H97</f>
        <v>0</v>
      </c>
      <c r="BF96" s="548"/>
    </row>
    <row r="97" spans="2:58" ht="19.5" thickBot="1" x14ac:dyDescent="0.35">
      <c r="B97" s="118"/>
      <c r="C97" s="525" t="str">
        <f>'Draft Workplan'!C98</f>
        <v>Workplan Total</v>
      </c>
      <c r="D97" s="523">
        <f>'Draft Workplan'!D98</f>
        <v>0</v>
      </c>
      <c r="E97" s="70"/>
      <c r="F97" s="119"/>
      <c r="G97" s="115"/>
      <c r="H97" s="109"/>
      <c r="I97" s="110"/>
      <c r="J97" s="111"/>
      <c r="K97" s="121"/>
      <c r="L97" s="253"/>
      <c r="M97" s="70"/>
      <c r="N97" s="119"/>
      <c r="O97" s="120"/>
      <c r="P97" s="121"/>
      <c r="Q97" s="121"/>
      <c r="R97" s="122">
        <v>0.5</v>
      </c>
      <c r="S97" s="121"/>
      <c r="T97" s="255"/>
      <c r="U97" s="70"/>
      <c r="V97" s="119"/>
      <c r="W97" s="120"/>
      <c r="X97" s="121"/>
      <c r="Y97" s="121"/>
      <c r="Z97" s="122">
        <v>0.5</v>
      </c>
      <c r="AA97" s="121"/>
      <c r="AB97" s="258"/>
      <c r="AC97" s="70"/>
      <c r="AD97" s="119"/>
      <c r="AE97" s="120"/>
      <c r="AF97" s="121"/>
      <c r="AG97" s="121"/>
      <c r="AH97" s="122">
        <v>0.5</v>
      </c>
      <c r="AI97" s="121"/>
      <c r="AJ97" s="255"/>
      <c r="AK97" s="70"/>
      <c r="AL97" s="119"/>
      <c r="AM97" s="120"/>
      <c r="AN97" s="121"/>
      <c r="AO97" s="121"/>
      <c r="AP97" s="122">
        <v>0.5</v>
      </c>
      <c r="AQ97" s="121"/>
      <c r="AR97" s="255"/>
      <c r="AS97" s="70"/>
      <c r="AT97" s="119"/>
      <c r="AU97" s="314" t="s">
        <v>202</v>
      </c>
      <c r="AV97" s="282"/>
      <c r="AW97" s="282"/>
      <c r="AX97" s="283"/>
      <c r="AY97" s="667" t="s">
        <v>203</v>
      </c>
      <c r="AZ97" s="276">
        <f>SUM(AZ87+AZ77+AZ67+AZ57+AZ47+AZ37+AZ27+AZ17+AZ7)</f>
        <v>0</v>
      </c>
      <c r="BA97" s="276">
        <f>SUM(BA87+BA77+BA67+BA57+BA47+BA37+BA27+BA17+BA7)</f>
        <v>0</v>
      </c>
      <c r="BB97" s="284"/>
      <c r="BC97" s="551"/>
      <c r="BD97" s="549"/>
      <c r="BE97" s="550">
        <f>SUM(BE87+BE77+BE67+BE57+BE47+BE37+BE27+BE17+BE7)</f>
        <v>0</v>
      </c>
      <c r="BF97" s="552" t="s">
        <v>204</v>
      </c>
    </row>
    <row r="98" spans="2:58" ht="19.5" thickBot="1" x14ac:dyDescent="0.35">
      <c r="B98" s="537"/>
      <c r="C98" s="538"/>
      <c r="D98" s="539"/>
      <c r="E98" s="70"/>
      <c r="M98" s="70"/>
      <c r="N98" s="540"/>
      <c r="O98" s="545"/>
      <c r="P98" s="541"/>
      <c r="Q98" s="543"/>
      <c r="R98" s="542"/>
      <c r="S98" s="543"/>
      <c r="T98" s="544"/>
      <c r="U98" s="70"/>
      <c r="V98" s="540"/>
      <c r="W98" s="546"/>
      <c r="X98" s="543"/>
      <c r="Y98" s="543"/>
      <c r="Z98" s="542"/>
      <c r="AA98" s="543"/>
      <c r="AB98" s="547"/>
      <c r="AC98" s="70"/>
      <c r="AD98" s="540"/>
      <c r="AE98" s="546"/>
      <c r="AF98" s="543"/>
      <c r="AG98" s="543"/>
      <c r="AH98" s="542"/>
      <c r="AI98" s="543"/>
      <c r="AJ98" s="544"/>
      <c r="AK98" s="70"/>
      <c r="AL98" s="540"/>
      <c r="AM98" s="546"/>
      <c r="AN98" s="543"/>
      <c r="AO98" s="543"/>
      <c r="AP98" s="542"/>
      <c r="AQ98" s="543"/>
      <c r="AR98" s="544"/>
      <c r="AS98" s="70"/>
      <c r="AT98" s="668"/>
      <c r="AU98" s="314" t="s">
        <v>205</v>
      </c>
      <c r="AV98" s="282"/>
      <c r="AW98" s="282"/>
      <c r="AX98" s="283"/>
      <c r="AY98" s="667" t="s">
        <v>203</v>
      </c>
      <c r="AZ98" s="276">
        <f>SUM(AZ7:AZ96)-SUM(AZ87+AZ77+AZ67+AZ57+AZ47+AZ37+AZ27+AZ17+AZ7)</f>
        <v>0</v>
      </c>
      <c r="BA98" s="276">
        <f>SUM(BA7:BA96)-SUM(BA87+BA77+BA67+BA57+BA47+BA37+BA27+BA17+BA7)</f>
        <v>0</v>
      </c>
      <c r="BB98" s="284"/>
      <c r="BC98" s="551"/>
      <c r="BD98" s="549"/>
      <c r="BE98" s="550">
        <f>SUM(BE7:BE96)-SUM(BE87+BE77+BE67+BE57+BE47+BE37+BE27+BE17+BE7)</f>
        <v>0</v>
      </c>
      <c r="BF98" s="553" t="s">
        <v>206</v>
      </c>
    </row>
    <row r="99" spans="2:58" ht="23.25" customHeight="1" thickBot="1" x14ac:dyDescent="0.3">
      <c r="E99" s="70"/>
      <c r="M99" s="70"/>
      <c r="N99" s="372"/>
      <c r="O99" s="373"/>
      <c r="P99" s="374"/>
      <c r="Q99" s="375"/>
      <c r="R99" s="376"/>
      <c r="S99" s="375"/>
      <c r="T99" s="377"/>
      <c r="U99" s="70"/>
      <c r="V99" s="372"/>
      <c r="W99" s="378"/>
      <c r="X99" s="375"/>
      <c r="Y99" s="375"/>
      <c r="Z99" s="376"/>
      <c r="AA99" s="375"/>
      <c r="AB99" s="377"/>
      <c r="AC99" s="70"/>
      <c r="AD99" s="372"/>
      <c r="AE99" s="378"/>
      <c r="AF99" s="375"/>
      <c r="AG99" s="375"/>
      <c r="AH99" s="376"/>
      <c r="AI99" s="375"/>
      <c r="AJ99" s="377"/>
      <c r="AK99" s="70"/>
      <c r="AL99" s="372"/>
      <c r="AM99" s="378"/>
      <c r="AN99" s="375"/>
      <c r="AO99" s="375"/>
      <c r="AP99" s="376"/>
      <c r="AQ99" s="375"/>
      <c r="AR99" s="377"/>
      <c r="AS99" s="70"/>
      <c r="AT99" s="887"/>
      <c r="AU99" s="887"/>
      <c r="AV99" s="887"/>
      <c r="AW99" s="887"/>
      <c r="AX99" s="887"/>
      <c r="AY99" s="887"/>
      <c r="AZ99" s="887"/>
      <c r="BA99" s="887"/>
      <c r="BB99" s="887"/>
      <c r="BC99" s="887"/>
      <c r="BD99" s="887"/>
      <c r="BE99" s="887"/>
      <c r="BF99" s="887"/>
    </row>
    <row r="100" spans="2:58" ht="44.25" customHeight="1" x14ac:dyDescent="0.25">
      <c r="E100" s="69"/>
      <c r="AS100" s="70"/>
      <c r="AT100" s="901" t="s">
        <v>207</v>
      </c>
      <c r="AU100" s="848"/>
      <c r="AV100" s="371" t="s">
        <v>208</v>
      </c>
      <c r="AW100" s="846" t="s">
        <v>209</v>
      </c>
      <c r="AX100" s="847"/>
      <c r="AY100" s="847"/>
      <c r="AZ100" s="847"/>
      <c r="BA100" s="847"/>
      <c r="BB100" s="848"/>
      <c r="BC100" s="858" t="s">
        <v>210</v>
      </c>
      <c r="BD100" s="858"/>
      <c r="BE100" s="858"/>
      <c r="BF100" s="859"/>
    </row>
    <row r="101" spans="2:58" ht="21" x14ac:dyDescent="0.35">
      <c r="E101" s="69"/>
      <c r="AS101" s="70"/>
      <c r="AT101" s="888" t="s">
        <v>211</v>
      </c>
      <c r="AU101" s="889"/>
      <c r="AV101" s="379"/>
      <c r="AW101" s="849" t="s">
        <v>212</v>
      </c>
      <c r="AX101" s="850"/>
      <c r="AY101" s="850"/>
      <c r="AZ101" s="850"/>
      <c r="BA101" s="850"/>
      <c r="BB101" s="851"/>
      <c r="BC101" s="380"/>
      <c r="BD101" s="860"/>
      <c r="BE101" s="861"/>
      <c r="BF101" s="862"/>
    </row>
    <row r="102" spans="2:58" ht="21" x14ac:dyDescent="0.35">
      <c r="E102" s="70"/>
      <c r="AT102" s="888" t="s">
        <v>213</v>
      </c>
      <c r="AU102" s="889"/>
      <c r="AV102" s="381" t="s">
        <v>214</v>
      </c>
      <c r="AW102" s="852"/>
      <c r="AX102" s="853"/>
      <c r="AY102" s="853"/>
      <c r="AZ102" s="853"/>
      <c r="BA102" s="853"/>
      <c r="BB102" s="854"/>
      <c r="BC102" s="380"/>
      <c r="BD102" s="860"/>
      <c r="BE102" s="861"/>
      <c r="BF102" s="862"/>
    </row>
    <row r="103" spans="2:58" ht="29.25" customHeight="1" x14ac:dyDescent="0.35">
      <c r="E103" s="70"/>
      <c r="AT103" s="902" t="s">
        <v>215</v>
      </c>
      <c r="AU103" s="903"/>
      <c r="AV103" s="381"/>
      <c r="AW103" s="852"/>
      <c r="AX103" s="853"/>
      <c r="AY103" s="853"/>
      <c r="AZ103" s="853"/>
      <c r="BA103" s="853"/>
      <c r="BB103" s="854"/>
      <c r="BC103" s="382"/>
      <c r="BD103" s="863"/>
      <c r="BE103" s="864"/>
      <c r="BF103" s="865"/>
    </row>
    <row r="104" spans="2:58" ht="21" x14ac:dyDescent="0.35">
      <c r="E104" s="70"/>
      <c r="AT104" s="902" t="s">
        <v>216</v>
      </c>
      <c r="AU104" s="903"/>
      <c r="AV104" s="383">
        <f>'Draft Workplan'!H98</f>
        <v>0</v>
      </c>
      <c r="AW104" s="852"/>
      <c r="AX104" s="853"/>
      <c r="AY104" s="853"/>
      <c r="AZ104" s="853"/>
      <c r="BA104" s="853"/>
      <c r="BB104" s="854"/>
      <c r="BC104" s="382"/>
      <c r="BD104" s="863"/>
      <c r="BE104" s="864"/>
      <c r="BF104" s="865"/>
    </row>
    <row r="105" spans="2:58" ht="21" x14ac:dyDescent="0.35">
      <c r="E105" s="70"/>
      <c r="AT105" s="888" t="s">
        <v>217</v>
      </c>
      <c r="AU105" s="889"/>
      <c r="AV105" s="383"/>
      <c r="AW105" s="852"/>
      <c r="AX105" s="853"/>
      <c r="AY105" s="853"/>
      <c r="AZ105" s="853"/>
      <c r="BA105" s="853"/>
      <c r="BB105" s="854"/>
      <c r="BC105" s="380"/>
      <c r="BD105" s="866"/>
      <c r="BE105" s="867"/>
      <c r="BF105" s="868"/>
    </row>
    <row r="106" spans="2:58" ht="21" x14ac:dyDescent="0.35">
      <c r="E106" s="70"/>
      <c r="AT106" s="888" t="s">
        <v>218</v>
      </c>
      <c r="AU106" s="889"/>
      <c r="AV106" s="383">
        <f>BE97</f>
        <v>0</v>
      </c>
      <c r="AW106" s="852"/>
      <c r="AX106" s="853"/>
      <c r="AY106" s="853"/>
      <c r="AZ106" s="853"/>
      <c r="BA106" s="853"/>
      <c r="BB106" s="854"/>
      <c r="BC106" s="380"/>
      <c r="BD106" s="860"/>
      <c r="BE106" s="861"/>
      <c r="BF106" s="862"/>
    </row>
    <row r="107" spans="2:58" ht="21" x14ac:dyDescent="0.35">
      <c r="E107" s="70"/>
      <c r="AT107" s="888" t="s">
        <v>219</v>
      </c>
      <c r="AU107" s="889"/>
      <c r="AV107" s="381"/>
      <c r="AW107" s="852"/>
      <c r="AX107" s="853"/>
      <c r="AY107" s="853"/>
      <c r="AZ107" s="853"/>
      <c r="BA107" s="853"/>
      <c r="BB107" s="854"/>
      <c r="BC107" s="380"/>
      <c r="BD107" s="860"/>
      <c r="BE107" s="861"/>
      <c r="BF107" s="862"/>
    </row>
    <row r="108" spans="2:58" ht="21" x14ac:dyDescent="0.35">
      <c r="E108" s="70"/>
      <c r="AT108" s="888" t="s">
        <v>220</v>
      </c>
      <c r="AU108" s="889"/>
      <c r="AV108" s="384"/>
      <c r="AW108" s="852"/>
      <c r="AX108" s="853"/>
      <c r="AY108" s="853"/>
      <c r="AZ108" s="853"/>
      <c r="BA108" s="853"/>
      <c r="BB108" s="854"/>
      <c r="BC108" s="385"/>
      <c r="BD108" s="386"/>
      <c r="BE108" s="387"/>
      <c r="BF108" s="388"/>
    </row>
    <row r="109" spans="2:58" ht="21" x14ac:dyDescent="0.35">
      <c r="E109" s="70"/>
      <c r="AT109" s="888" t="s">
        <v>221</v>
      </c>
      <c r="AU109" s="889"/>
      <c r="AV109" s="384"/>
      <c r="AW109" s="852"/>
      <c r="AX109" s="853"/>
      <c r="AY109" s="853"/>
      <c r="AZ109" s="853"/>
      <c r="BA109" s="853"/>
      <c r="BB109" s="854"/>
      <c r="BC109" s="385"/>
      <c r="BD109" s="386"/>
      <c r="BE109" s="387"/>
      <c r="BF109" s="388"/>
    </row>
    <row r="110" spans="2:58" ht="21" x14ac:dyDescent="0.35">
      <c r="E110" s="70"/>
      <c r="AT110" s="888" t="s">
        <v>222</v>
      </c>
      <c r="AU110" s="889"/>
      <c r="AV110" s="384"/>
      <c r="AW110" s="852"/>
      <c r="AX110" s="853"/>
      <c r="AY110" s="853"/>
      <c r="AZ110" s="853"/>
      <c r="BA110" s="853"/>
      <c r="BB110" s="854"/>
      <c r="BC110" s="385"/>
      <c r="BD110" s="386"/>
      <c r="BE110" s="387"/>
      <c r="BF110" s="388"/>
    </row>
    <row r="111" spans="2:58" ht="21.75" thickBot="1" x14ac:dyDescent="0.4">
      <c r="E111" s="70"/>
      <c r="AT111" s="899" t="s">
        <v>223</v>
      </c>
      <c r="AU111" s="900"/>
      <c r="AV111" s="389"/>
      <c r="AW111" s="855"/>
      <c r="AX111" s="856"/>
      <c r="AY111" s="856"/>
      <c r="AZ111" s="856"/>
      <c r="BA111" s="856"/>
      <c r="BB111" s="857"/>
      <c r="BC111" s="390"/>
      <c r="BD111" s="869"/>
      <c r="BE111" s="870"/>
      <c r="BF111" s="871"/>
    </row>
    <row r="113" spans="46:53" ht="15.75" thickBot="1" x14ac:dyDescent="0.3"/>
    <row r="114" spans="46:53" ht="45" customHeight="1" x14ac:dyDescent="0.25">
      <c r="AT114" s="782" t="s">
        <v>114</v>
      </c>
      <c r="AU114" s="783"/>
      <c r="AV114" s="783"/>
      <c r="AW114" s="783"/>
      <c r="AX114" s="783"/>
      <c r="AY114" s="783"/>
      <c r="AZ114" s="783"/>
      <c r="BA114" s="784"/>
    </row>
    <row r="115" spans="46:53" ht="39" customHeight="1" x14ac:dyDescent="0.25">
      <c r="AT115" s="907" t="s">
        <v>224</v>
      </c>
      <c r="AU115" s="908"/>
      <c r="AV115" s="908"/>
      <c r="AW115" s="908"/>
      <c r="AX115" s="908"/>
      <c r="AY115" s="908"/>
      <c r="AZ115" s="908"/>
      <c r="BA115" s="909"/>
    </row>
    <row r="116" spans="46:53" ht="51" customHeight="1" x14ac:dyDescent="0.25">
      <c r="AT116" s="893" t="s">
        <v>225</v>
      </c>
      <c r="AU116" s="894"/>
      <c r="AV116" s="682" t="s">
        <v>226</v>
      </c>
      <c r="AW116" s="682" t="s">
        <v>211</v>
      </c>
      <c r="AX116" s="682" t="s">
        <v>227</v>
      </c>
      <c r="AY116" s="894" t="s">
        <v>228</v>
      </c>
      <c r="AZ116" s="894"/>
      <c r="BA116" s="916"/>
    </row>
    <row r="117" spans="46:53" ht="21" x14ac:dyDescent="0.35">
      <c r="AT117" s="895" t="s">
        <v>229</v>
      </c>
      <c r="AU117" s="896"/>
      <c r="AV117" s="683"/>
      <c r="AW117" s="393"/>
      <c r="AX117" s="393"/>
      <c r="AY117" s="910"/>
      <c r="AZ117" s="910"/>
      <c r="BA117" s="911"/>
    </row>
    <row r="118" spans="46:53" ht="21" x14ac:dyDescent="0.35">
      <c r="AT118" s="895" t="s">
        <v>229</v>
      </c>
      <c r="AU118" s="896"/>
      <c r="AV118" s="683"/>
      <c r="AW118" s="393"/>
      <c r="AX118" s="393"/>
      <c r="AY118" s="910"/>
      <c r="AZ118" s="910"/>
      <c r="BA118" s="911"/>
    </row>
    <row r="119" spans="46:53" ht="21" x14ac:dyDescent="0.35">
      <c r="AT119" s="895" t="s">
        <v>229</v>
      </c>
      <c r="AU119" s="896"/>
      <c r="AV119" s="683"/>
      <c r="AW119" s="393"/>
      <c r="AX119" s="393"/>
      <c r="AY119" s="910"/>
      <c r="AZ119" s="910"/>
      <c r="BA119" s="911"/>
    </row>
    <row r="120" spans="46:53" ht="21" x14ac:dyDescent="0.35">
      <c r="AT120" s="895" t="s">
        <v>229</v>
      </c>
      <c r="AU120" s="896"/>
      <c r="AV120" s="683"/>
      <c r="AW120" s="393"/>
      <c r="AX120" s="393"/>
      <c r="AY120" s="910"/>
      <c r="AZ120" s="910"/>
      <c r="BA120" s="911"/>
    </row>
    <row r="121" spans="46:53" ht="21" x14ac:dyDescent="0.35">
      <c r="AT121" s="895" t="s">
        <v>229</v>
      </c>
      <c r="AU121" s="896"/>
      <c r="AV121" s="683"/>
      <c r="AW121" s="393"/>
      <c r="AX121" s="393"/>
      <c r="AY121" s="912"/>
      <c r="AZ121" s="912"/>
      <c r="BA121" s="913"/>
    </row>
    <row r="122" spans="46:53" ht="21" x14ac:dyDescent="0.35">
      <c r="AT122" s="897"/>
      <c r="AU122" s="898"/>
      <c r="AV122" s="394" t="s">
        <v>230</v>
      </c>
      <c r="AW122" s="393">
        <f>SUM(AW117:AW121)</f>
        <v>0</v>
      </c>
      <c r="AX122" s="393">
        <f>SUM(AX117:AX121)</f>
        <v>0</v>
      </c>
      <c r="AY122" s="910"/>
      <c r="AZ122" s="910"/>
      <c r="BA122" s="911"/>
    </row>
    <row r="123" spans="46:53" ht="21" x14ac:dyDescent="0.35">
      <c r="AT123" s="897"/>
      <c r="AU123" s="898"/>
      <c r="AV123" s="394" t="s">
        <v>231</v>
      </c>
      <c r="AW123" s="393"/>
      <c r="AX123" s="393">
        <f>AW122-AX122</f>
        <v>0</v>
      </c>
      <c r="AY123" s="910"/>
      <c r="AZ123" s="910"/>
      <c r="BA123" s="911"/>
    </row>
    <row r="124" spans="46:53" ht="21.75" thickBot="1" x14ac:dyDescent="0.4">
      <c r="AT124" s="905"/>
      <c r="AU124" s="906"/>
      <c r="AV124" s="395"/>
      <c r="AW124" s="396"/>
      <c r="AX124" s="392"/>
      <c r="AY124" s="914" t="s">
        <v>232</v>
      </c>
      <c r="AZ124" s="914"/>
      <c r="BA124" s="915"/>
    </row>
  </sheetData>
  <mergeCells count="81">
    <mergeCell ref="K1:L1"/>
    <mergeCell ref="AT123:AU123"/>
    <mergeCell ref="AT124:AU124"/>
    <mergeCell ref="AT114:BA114"/>
    <mergeCell ref="AT115:BA115"/>
    <mergeCell ref="AY118:BA118"/>
    <mergeCell ref="AY119:BA119"/>
    <mergeCell ref="AY120:BA120"/>
    <mergeCell ref="AY121:BA121"/>
    <mergeCell ref="AY122:BA122"/>
    <mergeCell ref="AY123:BA123"/>
    <mergeCell ref="AY124:BA124"/>
    <mergeCell ref="AY116:BA116"/>
    <mergeCell ref="AY117:BA117"/>
    <mergeCell ref="AT120:AU120"/>
    <mergeCell ref="AT121:AU121"/>
    <mergeCell ref="AT122:AU122"/>
    <mergeCell ref="AT119:AU119"/>
    <mergeCell ref="AT111:AU111"/>
    <mergeCell ref="AT100:AU100"/>
    <mergeCell ref="AT101:AU101"/>
    <mergeCell ref="AT102:AU102"/>
    <mergeCell ref="AT103:AU103"/>
    <mergeCell ref="AT104:AU104"/>
    <mergeCell ref="A6:A8"/>
    <mergeCell ref="AT116:AU116"/>
    <mergeCell ref="AT117:AU117"/>
    <mergeCell ref="AT118:AU118"/>
    <mergeCell ref="AT110:AU110"/>
    <mergeCell ref="F1:G1"/>
    <mergeCell ref="BG1:BK1"/>
    <mergeCell ref="AT99:BF99"/>
    <mergeCell ref="AT109:AU109"/>
    <mergeCell ref="N1:O1"/>
    <mergeCell ref="V1:W1"/>
    <mergeCell ref="AD1:AE1"/>
    <mergeCell ref="AS1:AU1"/>
    <mergeCell ref="AL1:AM1"/>
    <mergeCell ref="AT105:AU105"/>
    <mergeCell ref="AT106:AU106"/>
    <mergeCell ref="AT107:AU107"/>
    <mergeCell ref="AT108:AU108"/>
    <mergeCell ref="V4:AB4"/>
    <mergeCell ref="V5:AB5"/>
    <mergeCell ref="F2:L2"/>
    <mergeCell ref="F3:L3"/>
    <mergeCell ref="F4:L4"/>
    <mergeCell ref="F5:L5"/>
    <mergeCell ref="B4:D4"/>
    <mergeCell ref="B2:D2"/>
    <mergeCell ref="B3:D3"/>
    <mergeCell ref="B5:D5"/>
    <mergeCell ref="N5:T5"/>
    <mergeCell ref="BD1:BE1"/>
    <mergeCell ref="AT2:BF2"/>
    <mergeCell ref="AT4:BF4"/>
    <mergeCell ref="N2:T2"/>
    <mergeCell ref="N3:T3"/>
    <mergeCell ref="V3:AB3"/>
    <mergeCell ref="N4:T4"/>
    <mergeCell ref="V2:AB2"/>
    <mergeCell ref="AD2:AJ2"/>
    <mergeCell ref="AD4:AJ4"/>
    <mergeCell ref="AT5:BF5"/>
    <mergeCell ref="AD5:AJ5"/>
    <mergeCell ref="AD3:AJ3"/>
    <mergeCell ref="AL2:AR2"/>
    <mergeCell ref="AL4:AR4"/>
    <mergeCell ref="AL5:AR5"/>
    <mergeCell ref="AL3:AR3"/>
    <mergeCell ref="AW100:BB100"/>
    <mergeCell ref="AW101:BB111"/>
    <mergeCell ref="BC100:BF100"/>
    <mergeCell ref="BD101:BF101"/>
    <mergeCell ref="BD102:BF102"/>
    <mergeCell ref="BD103:BF103"/>
    <mergeCell ref="BD104:BF104"/>
    <mergeCell ref="BD105:BF105"/>
    <mergeCell ref="BD106:BF106"/>
    <mergeCell ref="BD107:BF107"/>
    <mergeCell ref="BD111:BF111"/>
  </mergeCells>
  <dataValidations count="9">
    <dataValidation type="list" allowBlank="1" showErrorMessage="1" sqref="AH97:AH99 R97:R99 AP97:AP99 Z97:Z99" xr:uid="{DF4F2F73-DB46-43B4-95D2-B490D78A15F4}">
      <formula1>"10%, 20%, 30%, 40%, 50%, 60%, 70%, 80%, 90%, 100%"</formula1>
    </dataValidation>
    <dataValidation type="list" allowBlank="1" showInputMessage="1" showErrorMessage="1" sqref="Q97:Q99 AO7:AO99 Y97:Y99 Q17 Q27 Q37 Q47 Q57 Q67 Q77 Q87 Y17 Y27 Y37 Y47 Y57 Y67 Y77 Y87 AG17 AG27 AG37 AG47 AG57 AG67 AG77 AG87 AG97:AG99" xr:uid="{E0E9E346-A1FB-41EC-ACA3-DCC34AB444F8}">
      <formula1>"No Work Completed This Quarter, Behind Schedule, On Track, Ahead of Schedule, Completed, Request Revision"</formula1>
    </dataValidation>
    <dataValidation type="list" allowBlank="1" showErrorMessage="1" sqref="Z7:Z96 AP7:AP96 AH7:AH96 R7 R10:R96 J7 J17 J27 J37 J47 J57 J67 J77 J87 J97" xr:uid="{1BE4B87C-DC36-422A-B709-D996AEF41791}">
      <formula1>"10%, 25%, 50%, 75%, 90%, 100%"</formula1>
    </dataValidation>
    <dataValidation type="list" allowBlank="1" showInputMessage="1" showErrorMessage="1" sqref="Q88:Q96 Q18:Q26 Q28:Q36 Q38:Q46 Q48:Q56 Q58:Q66 Q68:Q76 Q78:Q86 Q7 Q10:Q16" xr:uid="{2F59C41D-6768-42F8-8249-E5A0B01F3024}">
      <formula1>"No Work Completed This Quarter, Behind Schedule, On Track (25%), Ahead of Schedule, Completed (100%), Request Revision"</formula1>
    </dataValidation>
    <dataValidation type="list" allowBlank="1" showInputMessage="1" showErrorMessage="1" sqref="Y7:Y16 Y18:Y26 Y28:Y36 Y38:Y46 Y48:Y56 Y58:Y66 Y68:Y76 Y78:Y86 Y88:Y96" xr:uid="{BC0B8515-116B-4A21-AFB7-1E5D24CBEE9C}">
      <formula1>"No Work Completed This Quarter, Behind Schedule, On Track (50%), Ahead of Schedule, Completed (100%), Request Revision"</formula1>
    </dataValidation>
    <dataValidation type="list" allowBlank="1" showInputMessage="1" showErrorMessage="1" sqref="AG7:AG16 AG18:AG26 AG28:AG36 AG38:AG46 AG48:AG56 AG58:AG66 AG68:AG76 AG78:AG86 AG88:AG96" xr:uid="{E31B97AC-ED07-47C1-B255-0C8A7F190122}">
      <formula1>"No Work Completed This Quarter, Behind Schedule, On Track (75%), Ahead of Schedule, Completed (100%), Request Revision"</formula1>
    </dataValidation>
    <dataValidation type="list" allowBlank="1" showInputMessage="1" showErrorMessage="1" sqref="AX7:AX98" xr:uid="{9A0ED908-5A63-4D8B-84D9-8C99FF005680}">
      <formula1>"Incomplete (0%), Partially Complete, Complete (100%), Request Carryover"</formula1>
    </dataValidation>
    <dataValidation type="list" allowBlank="1" showErrorMessage="1" sqref="J8:J16 J18:J26 J28:J36 J38:J46 J48:J56 J58:J66 J68:J76 J78:J86 J88:J96" xr:uid="{7811218A-0A8A-4E6D-B3A9-A8E5FF1FA614}">
      <formula1>"0%,10%, 25%, 50%, 75%, 90%, 100%"</formula1>
    </dataValidation>
    <dataValidation type="list" allowBlank="1" showInputMessage="1" showErrorMessage="1" sqref="I7:I97" xr:uid="{AB614636-9830-4CA9-B1E4-3C3558A3A66F}">
      <formula1>"No Work Completed this Quarter, Behind Schedule, On Track, Ahead of Schedule, Completed (100%), Request Revision"</formula1>
    </dataValidation>
  </dataValidations>
  <pageMargins left="0.7" right="0.7" top="0.75" bottom="0.75" header="0.3" footer="0.3"/>
  <pageSetup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21536-E47D-4D01-A451-C762E04AC567}">
  <dimension ref="A1:N107"/>
  <sheetViews>
    <sheetView zoomScale="64" zoomScaleNormal="64" workbookViewId="0">
      <selection activeCell="L7" sqref="L7"/>
    </sheetView>
  </sheetViews>
  <sheetFormatPr defaultRowHeight="15" x14ac:dyDescent="0.25"/>
  <cols>
    <col min="1" max="1" width="9.140625" style="24"/>
    <col min="2" max="2" width="8.5703125" customWidth="1"/>
    <col min="3" max="3" width="12.42578125" hidden="1" customWidth="1"/>
    <col min="4" max="4" width="53" customWidth="1"/>
    <col min="5" max="5" width="8.5703125" customWidth="1"/>
    <col min="6" max="7" width="7.28515625" customWidth="1"/>
    <col min="8" max="8" width="7" customWidth="1"/>
    <col min="9" max="9" width="17.5703125" customWidth="1"/>
    <col min="10" max="11" width="27.42578125" customWidth="1"/>
    <col min="12" max="12" width="23.85546875" customWidth="1"/>
    <col min="13" max="13" width="68.85546875" customWidth="1"/>
    <col min="14" max="14" width="17.42578125" style="24" customWidth="1"/>
  </cols>
  <sheetData>
    <row r="1" spans="2:14" s="24" customFormat="1" ht="36.75" customHeight="1" thickBot="1" x14ac:dyDescent="0.3"/>
    <row r="2" spans="2:14" ht="35.25" customHeight="1" x14ac:dyDescent="0.25">
      <c r="B2" s="921" t="s">
        <v>170</v>
      </c>
      <c r="C2" s="922"/>
      <c r="D2" s="922"/>
      <c r="E2" s="922"/>
      <c r="F2" s="922"/>
      <c r="G2" s="922"/>
      <c r="H2" s="922"/>
      <c r="I2" s="922"/>
      <c r="J2" s="922"/>
      <c r="K2" s="922"/>
      <c r="L2" s="922"/>
      <c r="M2" s="922"/>
    </row>
    <row r="3" spans="2:14" s="24" customFormat="1" ht="39.75" customHeight="1" x14ac:dyDescent="0.25">
      <c r="B3" s="919" t="s">
        <v>171</v>
      </c>
      <c r="C3" s="920"/>
      <c r="D3" s="920"/>
      <c r="E3" s="920"/>
      <c r="F3" s="920"/>
      <c r="G3" s="920"/>
      <c r="H3" s="920"/>
      <c r="I3" s="920"/>
      <c r="J3" s="920"/>
      <c r="K3" s="920"/>
      <c r="L3" s="920"/>
      <c r="M3" s="920"/>
    </row>
    <row r="4" spans="2:14" s="24" customFormat="1" ht="39" customHeight="1" x14ac:dyDescent="0.25">
      <c r="B4" s="919" t="s">
        <v>233</v>
      </c>
      <c r="C4" s="920"/>
      <c r="D4" s="920"/>
      <c r="E4" s="920"/>
      <c r="F4" s="920"/>
      <c r="G4" s="920"/>
      <c r="H4" s="920"/>
      <c r="I4" s="920"/>
      <c r="J4" s="920"/>
      <c r="K4" s="920"/>
      <c r="L4" s="920"/>
      <c r="M4" s="920"/>
    </row>
    <row r="5" spans="2:14" s="24" customFormat="1" ht="39" customHeight="1" x14ac:dyDescent="0.25">
      <c r="B5" s="931" t="s">
        <v>47</v>
      </c>
      <c r="C5" s="700"/>
      <c r="D5" s="933" t="s">
        <v>234</v>
      </c>
      <c r="E5" s="941" t="s">
        <v>304</v>
      </c>
      <c r="F5" s="942"/>
      <c r="G5" s="942"/>
      <c r="H5" s="943"/>
      <c r="I5" s="935" t="s">
        <v>235</v>
      </c>
      <c r="J5" s="939" t="s">
        <v>236</v>
      </c>
      <c r="K5" s="935" t="s">
        <v>237</v>
      </c>
      <c r="L5" s="933" t="s">
        <v>238</v>
      </c>
      <c r="M5" s="937" t="s">
        <v>239</v>
      </c>
    </row>
    <row r="6" spans="2:14" ht="37.5" customHeight="1" x14ac:dyDescent="0.25">
      <c r="B6" s="932"/>
      <c r="C6" s="708" t="s">
        <v>48</v>
      </c>
      <c r="D6" s="934"/>
      <c r="E6" s="708" t="s">
        <v>240</v>
      </c>
      <c r="F6" s="708" t="s">
        <v>241</v>
      </c>
      <c r="G6" s="708" t="s">
        <v>242</v>
      </c>
      <c r="H6" s="708" t="s">
        <v>243</v>
      </c>
      <c r="I6" s="936"/>
      <c r="J6" s="940"/>
      <c r="K6" s="936"/>
      <c r="L6" s="934"/>
      <c r="M6" s="938"/>
      <c r="N6"/>
    </row>
    <row r="7" spans="2:14" ht="31.5" x14ac:dyDescent="0.25">
      <c r="B7" s="701">
        <v>1</v>
      </c>
      <c r="C7" s="702" t="s">
        <v>244</v>
      </c>
      <c r="D7" s="703"/>
      <c r="E7" s="704"/>
      <c r="F7" s="704"/>
      <c r="G7" s="704"/>
      <c r="H7" s="704"/>
      <c r="I7" s="704"/>
      <c r="J7" s="704">
        <f>AVERAGE(J8:J16)</f>
        <v>0</v>
      </c>
      <c r="K7" s="704">
        <f>'Draft Workplan'!H8</f>
        <v>0</v>
      </c>
      <c r="L7" s="704">
        <f>J7*K7</f>
        <v>0</v>
      </c>
      <c r="M7" s="705"/>
      <c r="N7"/>
    </row>
    <row r="8" spans="2:14" ht="78.75" x14ac:dyDescent="0.25">
      <c r="B8" s="298">
        <v>1.1000000000000001</v>
      </c>
      <c r="C8" s="6"/>
      <c r="D8" s="6" t="s">
        <v>245</v>
      </c>
      <c r="E8" s="305"/>
      <c r="F8" s="305"/>
      <c r="G8" s="305"/>
      <c r="H8" s="305"/>
      <c r="I8" s="305"/>
      <c r="J8" s="691">
        <v>0</v>
      </c>
      <c r="K8" s="305">
        <f>'Draft Workplan'!H9</f>
        <v>0</v>
      </c>
      <c r="L8" s="305">
        <f t="shared" ref="L8:L71" si="0">J8*K8</f>
        <v>0</v>
      </c>
      <c r="M8" s="306"/>
      <c r="N8"/>
    </row>
    <row r="9" spans="2:14" ht="15.75" x14ac:dyDescent="0.25">
      <c r="B9" s="298">
        <v>1.2</v>
      </c>
      <c r="C9" s="6"/>
      <c r="D9" s="295"/>
      <c r="E9" s="305"/>
      <c r="F9" s="305"/>
      <c r="G9" s="305"/>
      <c r="H9" s="305"/>
      <c r="I9" s="305"/>
      <c r="J9" s="691">
        <v>0</v>
      </c>
      <c r="K9" s="305">
        <f>'Draft Workplan'!H10</f>
        <v>0</v>
      </c>
      <c r="L9" s="305">
        <f t="shared" si="0"/>
        <v>0</v>
      </c>
      <c r="M9" s="306"/>
      <c r="N9"/>
    </row>
    <row r="10" spans="2:14" ht="15.75" x14ac:dyDescent="0.25">
      <c r="B10" s="298">
        <v>1.3</v>
      </c>
      <c r="C10" s="6"/>
      <c r="D10" s="295"/>
      <c r="E10" s="305"/>
      <c r="F10" s="305"/>
      <c r="G10" s="305"/>
      <c r="H10" s="305"/>
      <c r="I10" s="305"/>
      <c r="J10" s="691">
        <v>0</v>
      </c>
      <c r="K10" s="305">
        <f>'Draft Workplan'!H11</f>
        <v>0</v>
      </c>
      <c r="L10" s="305">
        <f t="shared" si="0"/>
        <v>0</v>
      </c>
      <c r="M10" s="306"/>
      <c r="N10"/>
    </row>
    <row r="11" spans="2:14" ht="15.75" x14ac:dyDescent="0.25">
      <c r="B11" s="298">
        <v>1.4</v>
      </c>
      <c r="C11" s="6"/>
      <c r="D11" s="295"/>
      <c r="E11" s="305"/>
      <c r="F11" s="305"/>
      <c r="G11" s="305"/>
      <c r="H11" s="305"/>
      <c r="I11" s="305"/>
      <c r="J11" s="691">
        <v>0</v>
      </c>
      <c r="K11" s="305">
        <f>'Draft Workplan'!H12</f>
        <v>0</v>
      </c>
      <c r="L11" s="305">
        <f t="shared" si="0"/>
        <v>0</v>
      </c>
      <c r="M11" s="306"/>
      <c r="N11"/>
    </row>
    <row r="12" spans="2:14" ht="15.75" x14ac:dyDescent="0.25">
      <c r="B12" s="298">
        <v>1.5</v>
      </c>
      <c r="C12" s="6"/>
      <c r="D12" s="295"/>
      <c r="E12" s="305"/>
      <c r="F12" s="305"/>
      <c r="G12" s="305"/>
      <c r="H12" s="305"/>
      <c r="I12" s="305"/>
      <c r="J12" s="706">
        <v>0</v>
      </c>
      <c r="K12" s="305">
        <f>'Draft Workplan'!H13</f>
        <v>0</v>
      </c>
      <c r="L12" s="305">
        <f t="shared" si="0"/>
        <v>0</v>
      </c>
      <c r="M12" s="306"/>
      <c r="N12"/>
    </row>
    <row r="13" spans="2:14" ht="15.75" x14ac:dyDescent="0.25">
      <c r="B13" s="298">
        <v>1.6</v>
      </c>
      <c r="C13" s="6"/>
      <c r="D13" s="295"/>
      <c r="E13" s="305"/>
      <c r="F13" s="305"/>
      <c r="G13" s="305"/>
      <c r="H13" s="305"/>
      <c r="I13" s="305"/>
      <c r="J13" s="707">
        <v>0</v>
      </c>
      <c r="K13" s="305">
        <f>'Draft Workplan'!H14</f>
        <v>0</v>
      </c>
      <c r="L13" s="305">
        <f t="shared" si="0"/>
        <v>0</v>
      </c>
      <c r="M13" s="306"/>
      <c r="N13"/>
    </row>
    <row r="14" spans="2:14" ht="15.75" x14ac:dyDescent="0.25">
      <c r="B14" s="298">
        <v>1.7</v>
      </c>
      <c r="C14" s="6"/>
      <c r="D14" s="295"/>
      <c r="E14" s="305"/>
      <c r="F14" s="305"/>
      <c r="G14" s="305"/>
      <c r="H14" s="305"/>
      <c r="I14" s="305"/>
      <c r="J14" s="691">
        <v>0</v>
      </c>
      <c r="K14" s="305">
        <f>'Draft Workplan'!H15</f>
        <v>0</v>
      </c>
      <c r="L14" s="305">
        <f t="shared" si="0"/>
        <v>0</v>
      </c>
      <c r="M14" s="306"/>
      <c r="N14"/>
    </row>
    <row r="15" spans="2:14" ht="15.75" x14ac:dyDescent="0.25">
      <c r="B15" s="298">
        <v>1.8</v>
      </c>
      <c r="C15" s="6"/>
      <c r="D15" s="295"/>
      <c r="E15" s="305"/>
      <c r="F15" s="305"/>
      <c r="G15" s="305"/>
      <c r="H15" s="305"/>
      <c r="I15" s="305"/>
      <c r="J15" s="691">
        <v>0</v>
      </c>
      <c r="K15" s="305">
        <f>'Draft Workplan'!H16</f>
        <v>0</v>
      </c>
      <c r="L15" s="305">
        <f t="shared" si="0"/>
        <v>0</v>
      </c>
      <c r="M15" s="306"/>
      <c r="N15"/>
    </row>
    <row r="16" spans="2:14" ht="15.75" x14ac:dyDescent="0.25">
      <c r="B16" s="298">
        <v>1.9</v>
      </c>
      <c r="C16" s="6"/>
      <c r="D16" s="295"/>
      <c r="E16" s="305"/>
      <c r="F16" s="305"/>
      <c r="G16" s="305"/>
      <c r="H16" s="305"/>
      <c r="I16" s="305"/>
      <c r="J16" s="691">
        <v>0</v>
      </c>
      <c r="K16" s="305">
        <f>'Draft Workplan'!H17</f>
        <v>0</v>
      </c>
      <c r="L16" s="305">
        <f t="shared" si="0"/>
        <v>0</v>
      </c>
      <c r="M16" s="306"/>
      <c r="N16"/>
    </row>
    <row r="17" spans="2:14" ht="31.5" x14ac:dyDescent="0.25">
      <c r="B17" s="296">
        <v>2</v>
      </c>
      <c r="C17" s="30" t="s">
        <v>59</v>
      </c>
      <c r="D17" s="30"/>
      <c r="E17" s="305"/>
      <c r="F17" s="305"/>
      <c r="G17" s="305"/>
      <c r="H17" s="305"/>
      <c r="I17" s="305"/>
      <c r="J17" s="305">
        <f>AVERAGE(J18:J26)</f>
        <v>0</v>
      </c>
      <c r="K17" s="305">
        <f>'Draft Workplan'!H18</f>
        <v>0</v>
      </c>
      <c r="L17" s="305">
        <f t="shared" si="0"/>
        <v>0</v>
      </c>
      <c r="M17" s="306"/>
      <c r="N17"/>
    </row>
    <row r="18" spans="2:14" ht="15.75" x14ac:dyDescent="0.25">
      <c r="B18" s="298">
        <v>2.1</v>
      </c>
      <c r="C18" s="6"/>
      <c r="D18" s="6"/>
      <c r="E18" s="305"/>
      <c r="F18" s="305"/>
      <c r="G18" s="305"/>
      <c r="H18" s="305"/>
      <c r="I18" s="305"/>
      <c r="J18" s="691">
        <v>0</v>
      </c>
      <c r="K18" s="305">
        <f>'Draft Workplan'!H19</f>
        <v>0</v>
      </c>
      <c r="L18" s="305">
        <f t="shared" si="0"/>
        <v>0</v>
      </c>
      <c r="M18" s="306"/>
      <c r="N18"/>
    </row>
    <row r="19" spans="2:14" ht="15.75" x14ac:dyDescent="0.25">
      <c r="B19" s="298">
        <v>2.2000000000000002</v>
      </c>
      <c r="C19" s="295"/>
      <c r="D19" s="295"/>
      <c r="E19" s="305"/>
      <c r="F19" s="305"/>
      <c r="G19" s="305"/>
      <c r="H19" s="305"/>
      <c r="I19" s="305"/>
      <c r="J19" s="691">
        <v>0</v>
      </c>
      <c r="K19" s="305">
        <f>'Draft Workplan'!H20</f>
        <v>0</v>
      </c>
      <c r="L19" s="305">
        <f t="shared" si="0"/>
        <v>0</v>
      </c>
      <c r="M19" s="306"/>
      <c r="N19"/>
    </row>
    <row r="20" spans="2:14" ht="15.75" x14ac:dyDescent="0.25">
      <c r="B20" s="298">
        <v>2.2999999999999998</v>
      </c>
      <c r="C20" s="295"/>
      <c r="D20" s="6"/>
      <c r="E20" s="305"/>
      <c r="F20" s="305"/>
      <c r="G20" s="305"/>
      <c r="H20" s="305"/>
      <c r="I20" s="305"/>
      <c r="J20" s="691">
        <v>0</v>
      </c>
      <c r="K20" s="305">
        <f>'Draft Workplan'!H21</f>
        <v>0</v>
      </c>
      <c r="L20" s="305">
        <f t="shared" si="0"/>
        <v>0</v>
      </c>
      <c r="M20" s="306"/>
      <c r="N20"/>
    </row>
    <row r="21" spans="2:14" ht="15.75" x14ac:dyDescent="0.25">
      <c r="B21" s="298">
        <v>2.4</v>
      </c>
      <c r="C21" s="295"/>
      <c r="D21" s="6"/>
      <c r="E21" s="305"/>
      <c r="F21" s="305"/>
      <c r="G21" s="305"/>
      <c r="H21" s="305"/>
      <c r="I21" s="305"/>
      <c r="J21" s="691">
        <v>0</v>
      </c>
      <c r="K21" s="305">
        <f>'Draft Workplan'!H22</f>
        <v>0</v>
      </c>
      <c r="L21" s="305">
        <f t="shared" si="0"/>
        <v>0</v>
      </c>
      <c r="M21" s="306"/>
      <c r="N21"/>
    </row>
    <row r="22" spans="2:14" ht="15.75" x14ac:dyDescent="0.25">
      <c r="B22" s="298">
        <v>2.5</v>
      </c>
      <c r="C22" s="295"/>
      <c r="D22" s="6"/>
      <c r="E22" s="305"/>
      <c r="F22" s="305"/>
      <c r="G22" s="305"/>
      <c r="H22" s="305"/>
      <c r="I22" s="305"/>
      <c r="J22" s="691">
        <v>0</v>
      </c>
      <c r="K22" s="305">
        <f>'Draft Workplan'!H23</f>
        <v>0</v>
      </c>
      <c r="L22" s="305">
        <f t="shared" si="0"/>
        <v>0</v>
      </c>
      <c r="M22" s="306"/>
      <c r="N22"/>
    </row>
    <row r="23" spans="2:14" ht="15.75" x14ac:dyDescent="0.25">
      <c r="B23" s="298">
        <v>2.6</v>
      </c>
      <c r="C23" s="295"/>
      <c r="D23" s="6"/>
      <c r="E23" s="305"/>
      <c r="F23" s="305"/>
      <c r="G23" s="305"/>
      <c r="H23" s="305"/>
      <c r="I23" s="305"/>
      <c r="J23" s="691">
        <v>0</v>
      </c>
      <c r="K23" s="305">
        <f>'Draft Workplan'!H24</f>
        <v>0</v>
      </c>
      <c r="L23" s="305">
        <f t="shared" si="0"/>
        <v>0</v>
      </c>
      <c r="M23" s="306"/>
      <c r="N23"/>
    </row>
    <row r="24" spans="2:14" ht="15.75" x14ac:dyDescent="0.25">
      <c r="B24" s="298">
        <v>2.7</v>
      </c>
      <c r="C24" s="295"/>
      <c r="D24" s="6"/>
      <c r="E24" s="305"/>
      <c r="F24" s="305"/>
      <c r="G24" s="305"/>
      <c r="H24" s="305"/>
      <c r="I24" s="305"/>
      <c r="J24" s="691">
        <v>0</v>
      </c>
      <c r="K24" s="305">
        <f>'Draft Workplan'!H25</f>
        <v>0</v>
      </c>
      <c r="L24" s="305">
        <f t="shared" si="0"/>
        <v>0</v>
      </c>
      <c r="M24" s="306"/>
      <c r="N24"/>
    </row>
    <row r="25" spans="2:14" ht="15.75" x14ac:dyDescent="0.25">
      <c r="B25" s="298">
        <v>2.8</v>
      </c>
      <c r="C25" s="295"/>
      <c r="D25" s="6"/>
      <c r="E25" s="305"/>
      <c r="F25" s="305"/>
      <c r="G25" s="305"/>
      <c r="H25" s="305"/>
      <c r="I25" s="305"/>
      <c r="J25" s="691">
        <v>0</v>
      </c>
      <c r="K25" s="305">
        <f>'Draft Workplan'!H26</f>
        <v>0</v>
      </c>
      <c r="L25" s="305">
        <f t="shared" si="0"/>
        <v>0</v>
      </c>
      <c r="M25" s="306"/>
      <c r="N25"/>
    </row>
    <row r="26" spans="2:14" ht="15.75" x14ac:dyDescent="0.25">
      <c r="B26" s="298">
        <v>2.9</v>
      </c>
      <c r="C26" s="295"/>
      <c r="D26" s="6"/>
      <c r="E26" s="305"/>
      <c r="F26" s="305"/>
      <c r="G26" s="305"/>
      <c r="H26" s="305"/>
      <c r="I26" s="305"/>
      <c r="J26" s="691">
        <v>0</v>
      </c>
      <c r="K26" s="305">
        <f>'Draft Workplan'!H27</f>
        <v>0</v>
      </c>
      <c r="L26" s="305">
        <f t="shared" si="0"/>
        <v>0</v>
      </c>
      <c r="M26" s="306"/>
      <c r="N26"/>
    </row>
    <row r="27" spans="2:14" ht="31.5" x14ac:dyDescent="0.25">
      <c r="B27" s="296">
        <v>3</v>
      </c>
      <c r="C27" s="30" t="s">
        <v>60</v>
      </c>
      <c r="D27" s="30"/>
      <c r="E27" s="305"/>
      <c r="F27" s="305"/>
      <c r="G27" s="305"/>
      <c r="H27" s="305"/>
      <c r="I27" s="305"/>
      <c r="J27" s="305">
        <f>AVERAGE(J28:J36)</f>
        <v>0</v>
      </c>
      <c r="K27" s="305">
        <f>'Draft Workplan'!H28</f>
        <v>0</v>
      </c>
      <c r="L27" s="305">
        <f t="shared" si="0"/>
        <v>0</v>
      </c>
      <c r="M27" s="306"/>
      <c r="N27"/>
    </row>
    <row r="28" spans="2:14" ht="15.75" x14ac:dyDescent="0.25">
      <c r="B28" s="298">
        <v>3.1</v>
      </c>
      <c r="C28" s="6"/>
      <c r="D28" s="6"/>
      <c r="E28" s="305"/>
      <c r="F28" s="305"/>
      <c r="G28" s="305"/>
      <c r="H28" s="305"/>
      <c r="I28" s="305"/>
      <c r="J28" s="691">
        <v>0</v>
      </c>
      <c r="K28" s="305">
        <f>'Draft Workplan'!H29</f>
        <v>0</v>
      </c>
      <c r="L28" s="305">
        <f t="shared" si="0"/>
        <v>0</v>
      </c>
      <c r="M28" s="306"/>
      <c r="N28"/>
    </row>
    <row r="29" spans="2:14" ht="15.75" x14ac:dyDescent="0.25">
      <c r="B29" s="298">
        <v>3.2</v>
      </c>
      <c r="C29" s="6"/>
      <c r="D29" s="6"/>
      <c r="E29" s="305"/>
      <c r="F29" s="305"/>
      <c r="G29" s="305"/>
      <c r="H29" s="305"/>
      <c r="I29" s="305"/>
      <c r="J29" s="691">
        <v>0</v>
      </c>
      <c r="K29" s="305">
        <f>'Draft Workplan'!H30</f>
        <v>0</v>
      </c>
      <c r="L29" s="305">
        <f t="shared" si="0"/>
        <v>0</v>
      </c>
      <c r="M29" s="306"/>
      <c r="N29"/>
    </row>
    <row r="30" spans="2:14" ht="15.75" x14ac:dyDescent="0.25">
      <c r="B30" s="298">
        <v>3.3</v>
      </c>
      <c r="C30" s="6"/>
      <c r="D30" s="6"/>
      <c r="E30" s="305"/>
      <c r="F30" s="305"/>
      <c r="G30" s="305"/>
      <c r="H30" s="305"/>
      <c r="I30" s="305"/>
      <c r="J30" s="691">
        <v>0</v>
      </c>
      <c r="K30" s="305">
        <f>'Draft Workplan'!H31</f>
        <v>0</v>
      </c>
      <c r="L30" s="305">
        <f t="shared" si="0"/>
        <v>0</v>
      </c>
      <c r="M30" s="306"/>
      <c r="N30"/>
    </row>
    <row r="31" spans="2:14" ht="15.75" x14ac:dyDescent="0.25">
      <c r="B31" s="298">
        <v>3.4</v>
      </c>
      <c r="C31" s="6"/>
      <c r="D31" s="6"/>
      <c r="E31" s="305"/>
      <c r="F31" s="305"/>
      <c r="G31" s="305"/>
      <c r="H31" s="305"/>
      <c r="I31" s="305"/>
      <c r="J31" s="691">
        <v>0</v>
      </c>
      <c r="K31" s="305">
        <f>'Draft Workplan'!H32</f>
        <v>0</v>
      </c>
      <c r="L31" s="305">
        <f t="shared" si="0"/>
        <v>0</v>
      </c>
      <c r="M31" s="306"/>
      <c r="N31"/>
    </row>
    <row r="32" spans="2:14" ht="15.75" x14ac:dyDescent="0.25">
      <c r="B32" s="298">
        <v>3.5</v>
      </c>
      <c r="C32" s="6"/>
      <c r="D32" s="6"/>
      <c r="E32" s="305"/>
      <c r="F32" s="305"/>
      <c r="G32" s="305"/>
      <c r="H32" s="305"/>
      <c r="I32" s="305"/>
      <c r="J32" s="691">
        <v>0</v>
      </c>
      <c r="K32" s="305">
        <f>'Draft Workplan'!H33</f>
        <v>0</v>
      </c>
      <c r="L32" s="305">
        <f t="shared" si="0"/>
        <v>0</v>
      </c>
      <c r="M32" s="306"/>
      <c r="N32"/>
    </row>
    <row r="33" spans="2:14" ht="15.75" x14ac:dyDescent="0.25">
      <c r="B33" s="298">
        <v>3.6</v>
      </c>
      <c r="C33" s="6"/>
      <c r="D33" s="6"/>
      <c r="E33" s="305"/>
      <c r="F33" s="305"/>
      <c r="G33" s="305"/>
      <c r="H33" s="305"/>
      <c r="I33" s="305"/>
      <c r="J33" s="691">
        <v>0</v>
      </c>
      <c r="K33" s="305">
        <f>'Draft Workplan'!H34</f>
        <v>0</v>
      </c>
      <c r="L33" s="305">
        <f t="shared" si="0"/>
        <v>0</v>
      </c>
      <c r="M33" s="306"/>
      <c r="N33"/>
    </row>
    <row r="34" spans="2:14" ht="15.75" x14ac:dyDescent="0.25">
      <c r="B34" s="298">
        <v>3.7</v>
      </c>
      <c r="C34" s="6"/>
      <c r="D34" s="6"/>
      <c r="E34" s="305"/>
      <c r="F34" s="305"/>
      <c r="G34" s="305"/>
      <c r="H34" s="305"/>
      <c r="I34" s="305"/>
      <c r="J34" s="691">
        <v>0</v>
      </c>
      <c r="K34" s="305">
        <f>'Draft Workplan'!H35</f>
        <v>0</v>
      </c>
      <c r="L34" s="305">
        <f t="shared" si="0"/>
        <v>0</v>
      </c>
      <c r="M34" s="306"/>
      <c r="N34"/>
    </row>
    <row r="35" spans="2:14" ht="15.75" x14ac:dyDescent="0.25">
      <c r="B35" s="298">
        <v>3.8</v>
      </c>
      <c r="C35" s="6"/>
      <c r="D35" s="6"/>
      <c r="E35" s="305"/>
      <c r="F35" s="305"/>
      <c r="G35" s="305"/>
      <c r="H35" s="305"/>
      <c r="I35" s="305"/>
      <c r="J35" s="691">
        <v>0</v>
      </c>
      <c r="K35" s="305">
        <f>'Draft Workplan'!H36</f>
        <v>0</v>
      </c>
      <c r="L35" s="305">
        <f t="shared" si="0"/>
        <v>0</v>
      </c>
      <c r="M35" s="306"/>
      <c r="N35"/>
    </row>
    <row r="36" spans="2:14" ht="15.75" x14ac:dyDescent="0.25">
      <c r="B36" s="298">
        <v>3.9</v>
      </c>
      <c r="C36" s="6"/>
      <c r="D36" s="6"/>
      <c r="E36" s="305"/>
      <c r="F36" s="305"/>
      <c r="G36" s="305"/>
      <c r="H36" s="305"/>
      <c r="I36" s="305"/>
      <c r="J36" s="691">
        <v>0</v>
      </c>
      <c r="K36" s="305">
        <f>'Draft Workplan'!H37</f>
        <v>0</v>
      </c>
      <c r="L36" s="305">
        <f t="shared" si="0"/>
        <v>0</v>
      </c>
      <c r="M36" s="306"/>
      <c r="N36"/>
    </row>
    <row r="37" spans="2:14" ht="31.5" x14ac:dyDescent="0.25">
      <c r="B37" s="296">
        <v>4</v>
      </c>
      <c r="C37" s="30" t="s">
        <v>61</v>
      </c>
      <c r="D37" s="30"/>
      <c r="E37" s="305"/>
      <c r="F37" s="305"/>
      <c r="G37" s="305"/>
      <c r="H37" s="305"/>
      <c r="I37" s="305"/>
      <c r="J37" s="305">
        <f>AVERAGE(J38:J46)</f>
        <v>0</v>
      </c>
      <c r="K37" s="305">
        <f>'Draft Workplan'!H38</f>
        <v>0</v>
      </c>
      <c r="L37" s="305">
        <f t="shared" si="0"/>
        <v>0</v>
      </c>
      <c r="M37" s="306"/>
      <c r="N37"/>
    </row>
    <row r="38" spans="2:14" ht="15.75" x14ac:dyDescent="0.25">
      <c r="B38" s="298">
        <v>4.0999999999999996</v>
      </c>
      <c r="C38" s="6"/>
      <c r="D38" s="6"/>
      <c r="E38" s="305"/>
      <c r="F38" s="305"/>
      <c r="G38" s="305"/>
      <c r="H38" s="305"/>
      <c r="I38" s="305"/>
      <c r="J38" s="691">
        <v>0</v>
      </c>
      <c r="K38" s="305">
        <f>'Draft Workplan'!H39</f>
        <v>0</v>
      </c>
      <c r="L38" s="305">
        <f t="shared" si="0"/>
        <v>0</v>
      </c>
      <c r="M38" s="306"/>
      <c r="N38"/>
    </row>
    <row r="39" spans="2:14" ht="15.75" x14ac:dyDescent="0.25">
      <c r="B39" s="298">
        <v>4.2</v>
      </c>
      <c r="C39" s="6"/>
      <c r="D39" s="6"/>
      <c r="E39" s="305"/>
      <c r="F39" s="305"/>
      <c r="G39" s="305"/>
      <c r="H39" s="305"/>
      <c r="I39" s="305"/>
      <c r="J39" s="691">
        <v>0</v>
      </c>
      <c r="K39" s="305">
        <f>'Draft Workplan'!H40</f>
        <v>0</v>
      </c>
      <c r="L39" s="305">
        <f t="shared" si="0"/>
        <v>0</v>
      </c>
      <c r="M39" s="306"/>
      <c r="N39"/>
    </row>
    <row r="40" spans="2:14" ht="15.75" x14ac:dyDescent="0.25">
      <c r="B40" s="298">
        <v>4.3</v>
      </c>
      <c r="C40" s="6"/>
      <c r="D40" s="6"/>
      <c r="E40" s="305"/>
      <c r="F40" s="305"/>
      <c r="G40" s="305"/>
      <c r="H40" s="305"/>
      <c r="I40" s="305"/>
      <c r="J40" s="691">
        <v>0</v>
      </c>
      <c r="K40" s="305">
        <f>'Draft Workplan'!H41</f>
        <v>0</v>
      </c>
      <c r="L40" s="305">
        <f t="shared" si="0"/>
        <v>0</v>
      </c>
      <c r="M40" s="306"/>
      <c r="N40"/>
    </row>
    <row r="41" spans="2:14" ht="15.75" x14ac:dyDescent="0.25">
      <c r="B41" s="298">
        <v>4.4000000000000004</v>
      </c>
      <c r="C41" s="6"/>
      <c r="D41" s="6"/>
      <c r="E41" s="305"/>
      <c r="F41" s="305"/>
      <c r="G41" s="305"/>
      <c r="H41" s="305"/>
      <c r="I41" s="305"/>
      <c r="J41" s="691">
        <v>0</v>
      </c>
      <c r="K41" s="305">
        <f>'Draft Workplan'!H42</f>
        <v>0</v>
      </c>
      <c r="L41" s="305">
        <f t="shared" si="0"/>
        <v>0</v>
      </c>
      <c r="M41" s="306"/>
      <c r="N41"/>
    </row>
    <row r="42" spans="2:14" ht="15.75" x14ac:dyDescent="0.25">
      <c r="B42" s="298">
        <v>4.5</v>
      </c>
      <c r="C42" s="6"/>
      <c r="D42" s="6"/>
      <c r="E42" s="305"/>
      <c r="F42" s="305"/>
      <c r="G42" s="305"/>
      <c r="H42" s="305"/>
      <c r="I42" s="305"/>
      <c r="J42" s="691">
        <v>0</v>
      </c>
      <c r="K42" s="305">
        <f>'Draft Workplan'!H43</f>
        <v>0</v>
      </c>
      <c r="L42" s="305">
        <f t="shared" si="0"/>
        <v>0</v>
      </c>
      <c r="M42" s="306"/>
      <c r="N42"/>
    </row>
    <row r="43" spans="2:14" ht="15.75" x14ac:dyDescent="0.25">
      <c r="B43" s="298">
        <v>4.5999999999999996</v>
      </c>
      <c r="C43" s="6"/>
      <c r="D43" s="6"/>
      <c r="E43" s="305"/>
      <c r="F43" s="305"/>
      <c r="G43" s="305"/>
      <c r="H43" s="305"/>
      <c r="I43" s="305"/>
      <c r="J43" s="691">
        <v>0</v>
      </c>
      <c r="K43" s="305">
        <f>'Draft Workplan'!H44</f>
        <v>0</v>
      </c>
      <c r="L43" s="305">
        <f t="shared" si="0"/>
        <v>0</v>
      </c>
      <c r="M43" s="306"/>
      <c r="N43"/>
    </row>
    <row r="44" spans="2:14" ht="15.75" x14ac:dyDescent="0.25">
      <c r="B44" s="298">
        <v>4.7</v>
      </c>
      <c r="C44" s="6"/>
      <c r="D44" s="6"/>
      <c r="E44" s="305"/>
      <c r="F44" s="305"/>
      <c r="G44" s="305"/>
      <c r="H44" s="305"/>
      <c r="I44" s="305"/>
      <c r="J44" s="691">
        <v>0</v>
      </c>
      <c r="K44" s="305">
        <f>'Draft Workplan'!H45</f>
        <v>0</v>
      </c>
      <c r="L44" s="305">
        <f t="shared" si="0"/>
        <v>0</v>
      </c>
      <c r="M44" s="306"/>
      <c r="N44"/>
    </row>
    <row r="45" spans="2:14" ht="15.75" x14ac:dyDescent="0.25">
      <c r="B45" s="298">
        <v>4.8</v>
      </c>
      <c r="C45" s="6"/>
      <c r="D45" s="6"/>
      <c r="E45" s="305"/>
      <c r="F45" s="305"/>
      <c r="G45" s="305"/>
      <c r="H45" s="305"/>
      <c r="I45" s="305"/>
      <c r="J45" s="691">
        <v>0</v>
      </c>
      <c r="K45" s="305">
        <f>'Draft Workplan'!H46</f>
        <v>0</v>
      </c>
      <c r="L45" s="305">
        <f t="shared" si="0"/>
        <v>0</v>
      </c>
      <c r="M45" s="306"/>
      <c r="N45"/>
    </row>
    <row r="46" spans="2:14" ht="15.75" x14ac:dyDescent="0.25">
      <c r="B46" s="298">
        <v>4.9000000000000004</v>
      </c>
      <c r="C46" s="6"/>
      <c r="D46" s="6"/>
      <c r="E46" s="305"/>
      <c r="F46" s="305"/>
      <c r="G46" s="305"/>
      <c r="H46" s="305"/>
      <c r="I46" s="305"/>
      <c r="J46" s="691">
        <v>0</v>
      </c>
      <c r="K46" s="305">
        <f>'Draft Workplan'!H47</f>
        <v>0</v>
      </c>
      <c r="L46" s="305">
        <f t="shared" si="0"/>
        <v>0</v>
      </c>
      <c r="M46" s="306"/>
      <c r="N46"/>
    </row>
    <row r="47" spans="2:14" ht="31.5" x14ac:dyDescent="0.25">
      <c r="B47" s="296">
        <v>5</v>
      </c>
      <c r="C47" s="30" t="s">
        <v>62</v>
      </c>
      <c r="D47" s="297"/>
      <c r="E47" s="305"/>
      <c r="F47" s="305"/>
      <c r="G47" s="305"/>
      <c r="H47" s="305"/>
      <c r="I47" s="305"/>
      <c r="J47" s="305">
        <f>AVERAGE(J48:J56)</f>
        <v>0</v>
      </c>
      <c r="K47" s="305">
        <f>'Draft Workplan'!H48</f>
        <v>0</v>
      </c>
      <c r="L47" s="305">
        <f t="shared" si="0"/>
        <v>0</v>
      </c>
      <c r="M47" s="306"/>
      <c r="N47"/>
    </row>
    <row r="48" spans="2:14" ht="15.75" x14ac:dyDescent="0.25">
      <c r="B48" s="298">
        <v>5.0999999999999996</v>
      </c>
      <c r="C48" s="6"/>
      <c r="D48" s="6"/>
      <c r="E48" s="305"/>
      <c r="F48" s="305"/>
      <c r="G48" s="305"/>
      <c r="H48" s="305"/>
      <c r="I48" s="305"/>
      <c r="J48" s="691">
        <v>0</v>
      </c>
      <c r="K48" s="305">
        <f>'Draft Workplan'!H49</f>
        <v>0</v>
      </c>
      <c r="L48" s="305">
        <f t="shared" si="0"/>
        <v>0</v>
      </c>
      <c r="M48" s="306"/>
      <c r="N48"/>
    </row>
    <row r="49" spans="2:14" ht="15.75" x14ac:dyDescent="0.25">
      <c r="B49" s="298">
        <v>5.2</v>
      </c>
      <c r="C49" s="6"/>
      <c r="D49" s="6"/>
      <c r="E49" s="305"/>
      <c r="F49" s="305"/>
      <c r="G49" s="305"/>
      <c r="H49" s="305"/>
      <c r="I49" s="305"/>
      <c r="J49" s="691">
        <v>0</v>
      </c>
      <c r="K49" s="305">
        <f>'Draft Workplan'!H50</f>
        <v>0</v>
      </c>
      <c r="L49" s="305">
        <f t="shared" si="0"/>
        <v>0</v>
      </c>
      <c r="M49" s="306"/>
      <c r="N49"/>
    </row>
    <row r="50" spans="2:14" ht="15.75" x14ac:dyDescent="0.25">
      <c r="B50" s="298">
        <v>5.3</v>
      </c>
      <c r="C50" s="6"/>
      <c r="D50" s="6"/>
      <c r="E50" s="305"/>
      <c r="F50" s="305"/>
      <c r="G50" s="305"/>
      <c r="H50" s="305"/>
      <c r="I50" s="305"/>
      <c r="J50" s="691">
        <v>0</v>
      </c>
      <c r="K50" s="305">
        <f>'Draft Workplan'!H51</f>
        <v>0</v>
      </c>
      <c r="L50" s="305">
        <f t="shared" si="0"/>
        <v>0</v>
      </c>
      <c r="M50" s="306"/>
      <c r="N50"/>
    </row>
    <row r="51" spans="2:14" ht="15.75" x14ac:dyDescent="0.25">
      <c r="B51" s="298">
        <v>5.4</v>
      </c>
      <c r="C51" s="6"/>
      <c r="D51" s="6"/>
      <c r="E51" s="305"/>
      <c r="F51" s="305"/>
      <c r="G51" s="305"/>
      <c r="H51" s="305"/>
      <c r="I51" s="305"/>
      <c r="J51" s="691">
        <v>0</v>
      </c>
      <c r="K51" s="305">
        <f>'Draft Workplan'!H52</f>
        <v>0</v>
      </c>
      <c r="L51" s="305">
        <f t="shared" si="0"/>
        <v>0</v>
      </c>
      <c r="M51" s="306"/>
      <c r="N51"/>
    </row>
    <row r="52" spans="2:14" ht="15.75" x14ac:dyDescent="0.25">
      <c r="B52" s="298">
        <v>5.5</v>
      </c>
      <c r="C52" s="6"/>
      <c r="D52" s="6"/>
      <c r="E52" s="305"/>
      <c r="F52" s="305"/>
      <c r="G52" s="305"/>
      <c r="H52" s="305"/>
      <c r="I52" s="305"/>
      <c r="J52" s="691">
        <v>0</v>
      </c>
      <c r="K52" s="305">
        <f>'Draft Workplan'!H53</f>
        <v>0</v>
      </c>
      <c r="L52" s="305">
        <f t="shared" si="0"/>
        <v>0</v>
      </c>
      <c r="M52" s="306"/>
      <c r="N52"/>
    </row>
    <row r="53" spans="2:14" ht="15.75" x14ac:dyDescent="0.25">
      <c r="B53" s="298">
        <v>5.6</v>
      </c>
      <c r="C53" s="6"/>
      <c r="D53" s="6"/>
      <c r="E53" s="305"/>
      <c r="F53" s="305"/>
      <c r="G53" s="305"/>
      <c r="H53" s="305"/>
      <c r="I53" s="305"/>
      <c r="J53" s="691">
        <v>0</v>
      </c>
      <c r="K53" s="305">
        <f>'Draft Workplan'!H54</f>
        <v>0</v>
      </c>
      <c r="L53" s="305">
        <f t="shared" si="0"/>
        <v>0</v>
      </c>
      <c r="M53" s="306"/>
      <c r="N53"/>
    </row>
    <row r="54" spans="2:14" ht="15.75" x14ac:dyDescent="0.25">
      <c r="B54" s="298">
        <v>5.7</v>
      </c>
      <c r="C54" s="6"/>
      <c r="D54" s="6"/>
      <c r="E54" s="305"/>
      <c r="F54" s="305"/>
      <c r="G54" s="305"/>
      <c r="H54" s="305"/>
      <c r="I54" s="305"/>
      <c r="J54" s="691">
        <v>0</v>
      </c>
      <c r="K54" s="305">
        <f>'Draft Workplan'!H55</f>
        <v>0</v>
      </c>
      <c r="L54" s="305">
        <f t="shared" si="0"/>
        <v>0</v>
      </c>
      <c r="M54" s="306"/>
      <c r="N54"/>
    </row>
    <row r="55" spans="2:14" ht="15.75" x14ac:dyDescent="0.25">
      <c r="B55" s="298">
        <v>5.8</v>
      </c>
      <c r="C55" s="6"/>
      <c r="D55" s="6"/>
      <c r="E55" s="305"/>
      <c r="F55" s="305"/>
      <c r="G55" s="305"/>
      <c r="H55" s="305"/>
      <c r="I55" s="305"/>
      <c r="J55" s="691">
        <v>0</v>
      </c>
      <c r="K55" s="305">
        <f>'Draft Workplan'!H56</f>
        <v>0</v>
      </c>
      <c r="L55" s="305">
        <f t="shared" si="0"/>
        <v>0</v>
      </c>
      <c r="M55" s="306"/>
      <c r="N55"/>
    </row>
    <row r="56" spans="2:14" ht="15.75" x14ac:dyDescent="0.25">
      <c r="B56" s="298">
        <v>5.9</v>
      </c>
      <c r="C56" s="6"/>
      <c r="D56" s="6"/>
      <c r="E56" s="305"/>
      <c r="F56" s="305"/>
      <c r="G56" s="305"/>
      <c r="H56" s="305"/>
      <c r="I56" s="305"/>
      <c r="J56" s="691">
        <v>0</v>
      </c>
      <c r="K56" s="305">
        <f>'Draft Workplan'!H57</f>
        <v>0</v>
      </c>
      <c r="L56" s="305">
        <f t="shared" si="0"/>
        <v>0</v>
      </c>
      <c r="M56" s="306"/>
      <c r="N56"/>
    </row>
    <row r="57" spans="2:14" ht="31.5" x14ac:dyDescent="0.25">
      <c r="B57" s="296">
        <v>6</v>
      </c>
      <c r="C57" s="30" t="s">
        <v>63</v>
      </c>
      <c r="D57" s="30"/>
      <c r="E57" s="305"/>
      <c r="F57" s="305"/>
      <c r="G57" s="305"/>
      <c r="H57" s="305"/>
      <c r="I57" s="305"/>
      <c r="J57" s="305">
        <f>AVERAGE(J58:J66)</f>
        <v>0</v>
      </c>
      <c r="K57" s="305">
        <f>'Draft Workplan'!H58</f>
        <v>0</v>
      </c>
      <c r="L57" s="305">
        <f t="shared" si="0"/>
        <v>0</v>
      </c>
      <c r="M57" s="306"/>
      <c r="N57"/>
    </row>
    <row r="58" spans="2:14" ht="15.75" x14ac:dyDescent="0.25">
      <c r="B58" s="298">
        <v>6.1</v>
      </c>
      <c r="C58" s="6"/>
      <c r="D58" s="6"/>
      <c r="E58" s="305"/>
      <c r="F58" s="305"/>
      <c r="G58" s="305"/>
      <c r="H58" s="305"/>
      <c r="I58" s="305"/>
      <c r="J58" s="691">
        <v>0</v>
      </c>
      <c r="K58" s="305">
        <f>'Draft Workplan'!H59</f>
        <v>0</v>
      </c>
      <c r="L58" s="305">
        <f t="shared" si="0"/>
        <v>0</v>
      </c>
      <c r="M58" s="306"/>
      <c r="N58"/>
    </row>
    <row r="59" spans="2:14" ht="15.75" x14ac:dyDescent="0.25">
      <c r="B59" s="298">
        <v>6.2</v>
      </c>
      <c r="C59" s="6"/>
      <c r="D59" s="6"/>
      <c r="E59" s="305"/>
      <c r="F59" s="305"/>
      <c r="G59" s="305"/>
      <c r="H59" s="305"/>
      <c r="I59" s="305"/>
      <c r="J59" s="691">
        <v>0</v>
      </c>
      <c r="K59" s="305">
        <f>'Draft Workplan'!H60</f>
        <v>0</v>
      </c>
      <c r="L59" s="305">
        <f t="shared" si="0"/>
        <v>0</v>
      </c>
      <c r="M59" s="306"/>
      <c r="N59"/>
    </row>
    <row r="60" spans="2:14" ht="15.75" x14ac:dyDescent="0.25">
      <c r="B60" s="298">
        <v>6.3</v>
      </c>
      <c r="C60" s="6"/>
      <c r="D60" s="6"/>
      <c r="E60" s="305"/>
      <c r="F60" s="305"/>
      <c r="G60" s="305"/>
      <c r="H60" s="305"/>
      <c r="I60" s="305"/>
      <c r="J60" s="691">
        <v>0</v>
      </c>
      <c r="K60" s="305">
        <f>'Draft Workplan'!H61</f>
        <v>0</v>
      </c>
      <c r="L60" s="305">
        <f t="shared" si="0"/>
        <v>0</v>
      </c>
      <c r="M60" s="306"/>
      <c r="N60"/>
    </row>
    <row r="61" spans="2:14" ht="15.75" x14ac:dyDescent="0.25">
      <c r="B61" s="298">
        <v>6.4</v>
      </c>
      <c r="C61" s="6"/>
      <c r="D61" s="6"/>
      <c r="E61" s="305"/>
      <c r="F61" s="305"/>
      <c r="G61" s="305"/>
      <c r="H61" s="305"/>
      <c r="I61" s="305"/>
      <c r="J61" s="691">
        <v>0</v>
      </c>
      <c r="K61" s="305">
        <f>'Draft Workplan'!H62</f>
        <v>0</v>
      </c>
      <c r="L61" s="305">
        <f t="shared" si="0"/>
        <v>0</v>
      </c>
      <c r="M61" s="306"/>
      <c r="N61"/>
    </row>
    <row r="62" spans="2:14" ht="15.75" x14ac:dyDescent="0.25">
      <c r="B62" s="298">
        <v>6.5</v>
      </c>
      <c r="C62" s="6"/>
      <c r="D62" s="6"/>
      <c r="E62" s="305"/>
      <c r="F62" s="305"/>
      <c r="G62" s="305"/>
      <c r="H62" s="305"/>
      <c r="I62" s="305"/>
      <c r="J62" s="691">
        <v>0</v>
      </c>
      <c r="K62" s="305">
        <f>'Draft Workplan'!H63</f>
        <v>0</v>
      </c>
      <c r="L62" s="305">
        <f t="shared" si="0"/>
        <v>0</v>
      </c>
      <c r="M62" s="306"/>
      <c r="N62"/>
    </row>
    <row r="63" spans="2:14" ht="15.75" x14ac:dyDescent="0.25">
      <c r="B63" s="298">
        <v>6.6</v>
      </c>
      <c r="C63" s="6"/>
      <c r="D63" s="6"/>
      <c r="E63" s="305"/>
      <c r="F63" s="305"/>
      <c r="G63" s="305"/>
      <c r="H63" s="305"/>
      <c r="I63" s="305"/>
      <c r="J63" s="691">
        <v>0</v>
      </c>
      <c r="K63" s="305">
        <f>'Draft Workplan'!H64</f>
        <v>0</v>
      </c>
      <c r="L63" s="305">
        <f t="shared" si="0"/>
        <v>0</v>
      </c>
      <c r="M63" s="306"/>
      <c r="N63"/>
    </row>
    <row r="64" spans="2:14" ht="15.75" x14ac:dyDescent="0.25">
      <c r="B64" s="298">
        <v>6.7</v>
      </c>
      <c r="C64" s="6"/>
      <c r="D64" s="6"/>
      <c r="E64" s="305"/>
      <c r="F64" s="305"/>
      <c r="G64" s="305"/>
      <c r="H64" s="305"/>
      <c r="I64" s="305"/>
      <c r="J64" s="691">
        <v>0</v>
      </c>
      <c r="K64" s="305">
        <f>'Draft Workplan'!H65</f>
        <v>0</v>
      </c>
      <c r="L64" s="305">
        <f t="shared" si="0"/>
        <v>0</v>
      </c>
      <c r="M64" s="306"/>
      <c r="N64"/>
    </row>
    <row r="65" spans="2:14" ht="15.75" x14ac:dyDescent="0.25">
      <c r="B65" s="298">
        <v>6.8</v>
      </c>
      <c r="C65" s="6"/>
      <c r="D65" s="6"/>
      <c r="E65" s="305"/>
      <c r="F65" s="305"/>
      <c r="G65" s="305"/>
      <c r="H65" s="305"/>
      <c r="I65" s="305"/>
      <c r="J65" s="691">
        <v>0</v>
      </c>
      <c r="K65" s="305">
        <f>'Draft Workplan'!H66</f>
        <v>0</v>
      </c>
      <c r="L65" s="305">
        <f t="shared" si="0"/>
        <v>0</v>
      </c>
      <c r="M65" s="306"/>
      <c r="N65"/>
    </row>
    <row r="66" spans="2:14" ht="15.75" x14ac:dyDescent="0.25">
      <c r="B66" s="298">
        <v>6.9</v>
      </c>
      <c r="C66" s="6"/>
      <c r="D66" s="6"/>
      <c r="E66" s="305"/>
      <c r="F66" s="305"/>
      <c r="G66" s="305"/>
      <c r="H66" s="305"/>
      <c r="I66" s="305"/>
      <c r="J66" s="691">
        <v>0</v>
      </c>
      <c r="K66" s="305">
        <f>'Draft Workplan'!H67</f>
        <v>0</v>
      </c>
      <c r="L66" s="305">
        <f t="shared" si="0"/>
        <v>0</v>
      </c>
      <c r="M66" s="306"/>
      <c r="N66"/>
    </row>
    <row r="67" spans="2:14" ht="31.5" x14ac:dyDescent="0.25">
      <c r="B67" s="296">
        <v>7</v>
      </c>
      <c r="C67" s="30" t="s">
        <v>64</v>
      </c>
      <c r="D67" s="30"/>
      <c r="E67" s="305"/>
      <c r="F67" s="305"/>
      <c r="G67" s="305"/>
      <c r="H67" s="305"/>
      <c r="I67" s="305"/>
      <c r="J67" s="305">
        <f>AVERAGE(J68:J76)</f>
        <v>0</v>
      </c>
      <c r="K67" s="305">
        <f>'Draft Workplan'!H68</f>
        <v>0</v>
      </c>
      <c r="L67" s="305">
        <f t="shared" si="0"/>
        <v>0</v>
      </c>
      <c r="M67" s="306"/>
      <c r="N67"/>
    </row>
    <row r="68" spans="2:14" ht="15.75" x14ac:dyDescent="0.25">
      <c r="B68" s="298">
        <v>7.1</v>
      </c>
      <c r="C68" s="6"/>
      <c r="D68" s="6"/>
      <c r="E68" s="305"/>
      <c r="F68" s="305"/>
      <c r="G68" s="305"/>
      <c r="H68" s="305"/>
      <c r="I68" s="305"/>
      <c r="J68" s="691">
        <v>0</v>
      </c>
      <c r="K68" s="305">
        <f>'Draft Workplan'!H69</f>
        <v>0</v>
      </c>
      <c r="L68" s="305">
        <f t="shared" si="0"/>
        <v>0</v>
      </c>
      <c r="M68" s="306"/>
      <c r="N68"/>
    </row>
    <row r="69" spans="2:14" ht="15.75" x14ac:dyDescent="0.25">
      <c r="B69" s="298">
        <v>7.2</v>
      </c>
      <c r="C69" s="6"/>
      <c r="D69" s="6"/>
      <c r="E69" s="305"/>
      <c r="F69" s="305"/>
      <c r="G69" s="305"/>
      <c r="H69" s="305"/>
      <c r="I69" s="305"/>
      <c r="J69" s="691">
        <v>0</v>
      </c>
      <c r="K69" s="305">
        <f>'Draft Workplan'!H70</f>
        <v>0</v>
      </c>
      <c r="L69" s="305">
        <f t="shared" si="0"/>
        <v>0</v>
      </c>
      <c r="M69" s="306"/>
      <c r="N69"/>
    </row>
    <row r="70" spans="2:14" ht="15.75" x14ac:dyDescent="0.25">
      <c r="B70" s="298">
        <v>7.3</v>
      </c>
      <c r="C70" s="6"/>
      <c r="D70" s="6"/>
      <c r="E70" s="305"/>
      <c r="F70" s="305"/>
      <c r="G70" s="305"/>
      <c r="H70" s="305"/>
      <c r="I70" s="305"/>
      <c r="J70" s="691">
        <v>0</v>
      </c>
      <c r="K70" s="305">
        <f>'Draft Workplan'!H71</f>
        <v>0</v>
      </c>
      <c r="L70" s="305">
        <f t="shared" si="0"/>
        <v>0</v>
      </c>
      <c r="M70" s="306"/>
      <c r="N70"/>
    </row>
    <row r="71" spans="2:14" ht="15.75" x14ac:dyDescent="0.25">
      <c r="B71" s="298">
        <v>7.4</v>
      </c>
      <c r="C71" s="6"/>
      <c r="D71" s="6"/>
      <c r="E71" s="305"/>
      <c r="F71" s="305"/>
      <c r="G71" s="305"/>
      <c r="H71" s="305"/>
      <c r="I71" s="305"/>
      <c r="J71" s="691">
        <v>0</v>
      </c>
      <c r="K71" s="305">
        <f>'Draft Workplan'!H72</f>
        <v>0</v>
      </c>
      <c r="L71" s="305">
        <f t="shared" si="0"/>
        <v>0</v>
      </c>
      <c r="M71" s="306"/>
      <c r="N71"/>
    </row>
    <row r="72" spans="2:14" ht="15.75" x14ac:dyDescent="0.25">
      <c r="B72" s="298">
        <v>7.5</v>
      </c>
      <c r="C72" s="6"/>
      <c r="D72" s="6"/>
      <c r="E72" s="305"/>
      <c r="F72" s="305"/>
      <c r="G72" s="305"/>
      <c r="H72" s="305"/>
      <c r="I72" s="305"/>
      <c r="J72" s="691">
        <v>0</v>
      </c>
      <c r="K72" s="305">
        <f>'Draft Workplan'!H73</f>
        <v>0</v>
      </c>
      <c r="L72" s="305">
        <f t="shared" ref="L72:L96" si="1">J72*K72</f>
        <v>0</v>
      </c>
      <c r="M72" s="306"/>
      <c r="N72"/>
    </row>
    <row r="73" spans="2:14" ht="15.75" x14ac:dyDescent="0.25">
      <c r="B73" s="298">
        <v>7.6</v>
      </c>
      <c r="C73" s="6"/>
      <c r="D73" s="6"/>
      <c r="E73" s="305"/>
      <c r="F73" s="305"/>
      <c r="G73" s="305"/>
      <c r="H73" s="305"/>
      <c r="I73" s="305"/>
      <c r="J73" s="691">
        <v>0</v>
      </c>
      <c r="K73" s="305">
        <f>'Draft Workplan'!H74</f>
        <v>0</v>
      </c>
      <c r="L73" s="305">
        <f t="shared" si="1"/>
        <v>0</v>
      </c>
      <c r="M73" s="306"/>
      <c r="N73"/>
    </row>
    <row r="74" spans="2:14" ht="15.75" x14ac:dyDescent="0.25">
      <c r="B74" s="298">
        <v>7.7</v>
      </c>
      <c r="C74" s="6"/>
      <c r="D74" s="6"/>
      <c r="E74" s="305"/>
      <c r="F74" s="305"/>
      <c r="G74" s="305"/>
      <c r="H74" s="305"/>
      <c r="I74" s="305"/>
      <c r="J74" s="691">
        <v>0</v>
      </c>
      <c r="K74" s="305">
        <f>'Draft Workplan'!H75</f>
        <v>0</v>
      </c>
      <c r="L74" s="305">
        <f t="shared" si="1"/>
        <v>0</v>
      </c>
      <c r="M74" s="306"/>
      <c r="N74"/>
    </row>
    <row r="75" spans="2:14" ht="15.75" x14ac:dyDescent="0.25">
      <c r="B75" s="298">
        <v>7.8</v>
      </c>
      <c r="C75" s="6"/>
      <c r="D75" s="6"/>
      <c r="E75" s="305"/>
      <c r="F75" s="305"/>
      <c r="G75" s="305"/>
      <c r="H75" s="305"/>
      <c r="I75" s="305"/>
      <c r="J75" s="691">
        <v>0</v>
      </c>
      <c r="K75" s="305">
        <f>'Draft Workplan'!H76</f>
        <v>0</v>
      </c>
      <c r="L75" s="305">
        <f t="shared" si="1"/>
        <v>0</v>
      </c>
      <c r="M75" s="306"/>
      <c r="N75"/>
    </row>
    <row r="76" spans="2:14" ht="15.75" x14ac:dyDescent="0.25">
      <c r="B76" s="298">
        <v>7.9</v>
      </c>
      <c r="C76" s="6"/>
      <c r="D76" s="6"/>
      <c r="E76" s="305"/>
      <c r="F76" s="305"/>
      <c r="G76" s="305"/>
      <c r="H76" s="305"/>
      <c r="I76" s="305"/>
      <c r="J76" s="691">
        <v>0</v>
      </c>
      <c r="K76" s="305">
        <f>'Draft Workplan'!H77</f>
        <v>0</v>
      </c>
      <c r="L76" s="305">
        <f t="shared" si="1"/>
        <v>0</v>
      </c>
      <c r="M76" s="306"/>
      <c r="N76"/>
    </row>
    <row r="77" spans="2:14" ht="31.5" x14ac:dyDescent="0.25">
      <c r="B77" s="296">
        <v>8</v>
      </c>
      <c r="C77" s="30" t="s">
        <v>65</v>
      </c>
      <c r="D77" s="30"/>
      <c r="E77" s="305"/>
      <c r="F77" s="305"/>
      <c r="G77" s="305"/>
      <c r="H77" s="305"/>
      <c r="I77" s="305"/>
      <c r="J77" s="305">
        <f>AVERAGE(J78:J86)</f>
        <v>0</v>
      </c>
      <c r="K77" s="305">
        <f>'Draft Workplan'!H78</f>
        <v>0</v>
      </c>
      <c r="L77" s="305">
        <f t="shared" si="1"/>
        <v>0</v>
      </c>
      <c r="M77" s="306"/>
      <c r="N77"/>
    </row>
    <row r="78" spans="2:14" ht="15.75" x14ac:dyDescent="0.25">
      <c r="B78" s="298">
        <v>8.1</v>
      </c>
      <c r="C78" s="6"/>
      <c r="D78" s="6"/>
      <c r="E78" s="305"/>
      <c r="F78" s="305"/>
      <c r="G78" s="305"/>
      <c r="H78" s="305"/>
      <c r="I78" s="305"/>
      <c r="J78" s="691">
        <v>0</v>
      </c>
      <c r="K78" s="305">
        <f>'Draft Workplan'!H79</f>
        <v>0</v>
      </c>
      <c r="L78" s="305">
        <f t="shared" si="1"/>
        <v>0</v>
      </c>
      <c r="M78" s="306"/>
      <c r="N78"/>
    </row>
    <row r="79" spans="2:14" ht="15.75" x14ac:dyDescent="0.25">
      <c r="B79" s="298">
        <v>8.1999999999999993</v>
      </c>
      <c r="C79" s="6"/>
      <c r="D79" s="6"/>
      <c r="E79" s="305"/>
      <c r="F79" s="305"/>
      <c r="G79" s="305"/>
      <c r="H79" s="305"/>
      <c r="I79" s="305"/>
      <c r="J79" s="691">
        <v>0</v>
      </c>
      <c r="K79" s="305">
        <f>'Draft Workplan'!H80</f>
        <v>0</v>
      </c>
      <c r="L79" s="305">
        <f t="shared" si="1"/>
        <v>0</v>
      </c>
      <c r="M79" s="306"/>
      <c r="N79"/>
    </row>
    <row r="80" spans="2:14" ht="15.75" x14ac:dyDescent="0.25">
      <c r="B80" s="298">
        <v>8.3000000000000007</v>
      </c>
      <c r="C80" s="6"/>
      <c r="D80" s="6"/>
      <c r="E80" s="305"/>
      <c r="F80" s="305"/>
      <c r="G80" s="305"/>
      <c r="H80" s="305"/>
      <c r="I80" s="305"/>
      <c r="J80" s="691">
        <v>0</v>
      </c>
      <c r="K80" s="305">
        <f>'Draft Workplan'!H81</f>
        <v>0</v>
      </c>
      <c r="L80" s="305">
        <f t="shared" si="1"/>
        <v>0</v>
      </c>
      <c r="M80" s="306"/>
      <c r="N80"/>
    </row>
    <row r="81" spans="2:14" ht="15.75" x14ac:dyDescent="0.25">
      <c r="B81" s="298">
        <v>8.4</v>
      </c>
      <c r="C81" s="6"/>
      <c r="D81" s="6"/>
      <c r="E81" s="305"/>
      <c r="F81" s="305"/>
      <c r="G81" s="305"/>
      <c r="H81" s="305"/>
      <c r="I81" s="305"/>
      <c r="J81" s="691">
        <v>0</v>
      </c>
      <c r="K81" s="305">
        <f>'Draft Workplan'!H82</f>
        <v>0</v>
      </c>
      <c r="L81" s="305">
        <f t="shared" si="1"/>
        <v>0</v>
      </c>
      <c r="M81" s="306"/>
      <c r="N81"/>
    </row>
    <row r="82" spans="2:14" ht="15.75" x14ac:dyDescent="0.25">
      <c r="B82" s="298">
        <v>8.5</v>
      </c>
      <c r="C82" s="6"/>
      <c r="D82" s="6"/>
      <c r="E82" s="305"/>
      <c r="F82" s="305"/>
      <c r="G82" s="305"/>
      <c r="H82" s="305"/>
      <c r="I82" s="305"/>
      <c r="J82" s="691">
        <v>0</v>
      </c>
      <c r="K82" s="305">
        <f>'Draft Workplan'!H83</f>
        <v>0</v>
      </c>
      <c r="L82" s="305">
        <f t="shared" si="1"/>
        <v>0</v>
      </c>
      <c r="M82" s="306"/>
      <c r="N82"/>
    </row>
    <row r="83" spans="2:14" ht="15.75" x14ac:dyDescent="0.25">
      <c r="B83" s="298">
        <v>8.6</v>
      </c>
      <c r="C83" s="6"/>
      <c r="D83" s="6"/>
      <c r="E83" s="305"/>
      <c r="F83" s="305"/>
      <c r="G83" s="305"/>
      <c r="H83" s="305"/>
      <c r="I83" s="305"/>
      <c r="J83" s="691">
        <v>0</v>
      </c>
      <c r="K83" s="305">
        <f>'Draft Workplan'!H84</f>
        <v>0</v>
      </c>
      <c r="L83" s="305">
        <f t="shared" si="1"/>
        <v>0</v>
      </c>
      <c r="M83" s="306"/>
      <c r="N83"/>
    </row>
    <row r="84" spans="2:14" ht="15.75" x14ac:dyDescent="0.25">
      <c r="B84" s="298">
        <v>8.6999999999999993</v>
      </c>
      <c r="C84" s="6"/>
      <c r="D84" s="6"/>
      <c r="E84" s="305"/>
      <c r="F84" s="305"/>
      <c r="G84" s="305"/>
      <c r="H84" s="305"/>
      <c r="I84" s="305"/>
      <c r="J84" s="691">
        <v>0</v>
      </c>
      <c r="K84" s="305">
        <f>'Draft Workplan'!H85</f>
        <v>0</v>
      </c>
      <c r="L84" s="305">
        <f t="shared" si="1"/>
        <v>0</v>
      </c>
      <c r="M84" s="306"/>
      <c r="N84"/>
    </row>
    <row r="85" spans="2:14" ht="15.75" x14ac:dyDescent="0.25">
      <c r="B85" s="298">
        <v>8.8000000000000007</v>
      </c>
      <c r="C85" s="6"/>
      <c r="D85" s="6"/>
      <c r="E85" s="305"/>
      <c r="F85" s="305"/>
      <c r="G85" s="305"/>
      <c r="H85" s="305"/>
      <c r="I85" s="305"/>
      <c r="J85" s="691">
        <v>0</v>
      </c>
      <c r="K85" s="305">
        <f>'Draft Workplan'!H86</f>
        <v>0</v>
      </c>
      <c r="L85" s="305">
        <f t="shared" si="1"/>
        <v>0</v>
      </c>
      <c r="M85" s="306"/>
      <c r="N85"/>
    </row>
    <row r="86" spans="2:14" ht="15.75" x14ac:dyDescent="0.25">
      <c r="B86" s="298">
        <v>8.9</v>
      </c>
      <c r="C86" s="6"/>
      <c r="D86" s="6"/>
      <c r="E86" s="305"/>
      <c r="F86" s="305"/>
      <c r="G86" s="305"/>
      <c r="H86" s="305"/>
      <c r="I86" s="305"/>
      <c r="J86" s="691">
        <v>0</v>
      </c>
      <c r="K86" s="305">
        <f>'Draft Workplan'!H87</f>
        <v>0</v>
      </c>
      <c r="L86" s="305">
        <f t="shared" si="1"/>
        <v>0</v>
      </c>
      <c r="M86" s="306"/>
      <c r="N86"/>
    </row>
    <row r="87" spans="2:14" ht="31.5" x14ac:dyDescent="0.25">
      <c r="B87" s="296">
        <v>9</v>
      </c>
      <c r="C87" s="30" t="s">
        <v>66</v>
      </c>
      <c r="D87" s="30"/>
      <c r="E87" s="305"/>
      <c r="F87" s="305"/>
      <c r="G87" s="305"/>
      <c r="H87" s="305"/>
      <c r="I87" s="305"/>
      <c r="J87" s="305">
        <f>AVERAGE(J88:J96)</f>
        <v>0</v>
      </c>
      <c r="K87" s="305">
        <f>'Draft Workplan'!H88</f>
        <v>0</v>
      </c>
      <c r="L87" s="305">
        <f t="shared" si="1"/>
        <v>0</v>
      </c>
      <c r="M87" s="306"/>
      <c r="N87"/>
    </row>
    <row r="88" spans="2:14" ht="15.75" x14ac:dyDescent="0.25">
      <c r="B88" s="298">
        <v>9.1</v>
      </c>
      <c r="C88" s="6"/>
      <c r="D88" s="6"/>
      <c r="E88" s="305"/>
      <c r="F88" s="305"/>
      <c r="G88" s="305"/>
      <c r="H88" s="305"/>
      <c r="I88" s="305"/>
      <c r="J88" s="691">
        <v>0</v>
      </c>
      <c r="K88" s="305">
        <f>'Draft Workplan'!H89</f>
        <v>0</v>
      </c>
      <c r="L88" s="305">
        <f t="shared" si="1"/>
        <v>0</v>
      </c>
      <c r="M88" s="306"/>
      <c r="N88"/>
    </row>
    <row r="89" spans="2:14" ht="15.75" x14ac:dyDescent="0.25">
      <c r="B89" s="298">
        <v>9.1999999999999993</v>
      </c>
      <c r="C89" s="6"/>
      <c r="D89" s="6"/>
      <c r="E89" s="305"/>
      <c r="F89" s="305"/>
      <c r="G89" s="305"/>
      <c r="H89" s="305"/>
      <c r="I89" s="305"/>
      <c r="J89" s="691">
        <v>0</v>
      </c>
      <c r="K89" s="305">
        <f>'Draft Workplan'!H90</f>
        <v>0</v>
      </c>
      <c r="L89" s="305">
        <f t="shared" si="1"/>
        <v>0</v>
      </c>
      <c r="M89" s="306"/>
      <c r="N89"/>
    </row>
    <row r="90" spans="2:14" ht="15.75" x14ac:dyDescent="0.25">
      <c r="B90" s="298">
        <v>9.3000000000000007</v>
      </c>
      <c r="C90" s="6"/>
      <c r="D90" s="6"/>
      <c r="E90" s="305"/>
      <c r="F90" s="305"/>
      <c r="G90" s="305"/>
      <c r="H90" s="305"/>
      <c r="I90" s="305"/>
      <c r="J90" s="691">
        <v>0</v>
      </c>
      <c r="K90" s="305">
        <f>'Draft Workplan'!H91</f>
        <v>0</v>
      </c>
      <c r="L90" s="305">
        <f t="shared" si="1"/>
        <v>0</v>
      </c>
      <c r="M90" s="306"/>
      <c r="N90"/>
    </row>
    <row r="91" spans="2:14" ht="15.75" x14ac:dyDescent="0.25">
      <c r="B91" s="298">
        <v>9.4</v>
      </c>
      <c r="C91" s="6"/>
      <c r="D91" s="6"/>
      <c r="E91" s="305"/>
      <c r="F91" s="305"/>
      <c r="G91" s="305"/>
      <c r="H91" s="305"/>
      <c r="I91" s="305"/>
      <c r="J91" s="691">
        <v>0</v>
      </c>
      <c r="K91" s="305">
        <f>'Draft Workplan'!H92</f>
        <v>0</v>
      </c>
      <c r="L91" s="305">
        <f t="shared" si="1"/>
        <v>0</v>
      </c>
      <c r="M91" s="306"/>
      <c r="N91"/>
    </row>
    <row r="92" spans="2:14" ht="15.75" x14ac:dyDescent="0.25">
      <c r="B92" s="298">
        <v>9.5</v>
      </c>
      <c r="C92" s="6"/>
      <c r="D92" s="6"/>
      <c r="E92" s="305"/>
      <c r="F92" s="305"/>
      <c r="G92" s="305"/>
      <c r="H92" s="305"/>
      <c r="I92" s="305"/>
      <c r="J92" s="691">
        <v>0</v>
      </c>
      <c r="K92" s="305">
        <f>'Draft Workplan'!H93</f>
        <v>0</v>
      </c>
      <c r="L92" s="305">
        <f t="shared" si="1"/>
        <v>0</v>
      </c>
      <c r="M92" s="306"/>
      <c r="N92"/>
    </row>
    <row r="93" spans="2:14" ht="15.75" x14ac:dyDescent="0.25">
      <c r="B93" s="298">
        <v>9.6</v>
      </c>
      <c r="C93" s="6"/>
      <c r="D93" s="6"/>
      <c r="E93" s="305"/>
      <c r="F93" s="305"/>
      <c r="G93" s="305"/>
      <c r="H93" s="305"/>
      <c r="I93" s="305"/>
      <c r="J93" s="691">
        <v>0</v>
      </c>
      <c r="K93" s="305">
        <f>'Draft Workplan'!H94</f>
        <v>0</v>
      </c>
      <c r="L93" s="305">
        <f t="shared" si="1"/>
        <v>0</v>
      </c>
      <c r="M93" s="306"/>
      <c r="N93"/>
    </row>
    <row r="94" spans="2:14" ht="15.75" x14ac:dyDescent="0.25">
      <c r="B94" s="298">
        <v>9.6999999999999993</v>
      </c>
      <c r="C94" s="6"/>
      <c r="D94" s="6"/>
      <c r="E94" s="305"/>
      <c r="F94" s="305"/>
      <c r="G94" s="305"/>
      <c r="H94" s="305"/>
      <c r="I94" s="305"/>
      <c r="J94" s="691">
        <v>0</v>
      </c>
      <c r="K94" s="305">
        <f>'Draft Workplan'!H95</f>
        <v>0</v>
      </c>
      <c r="L94" s="305">
        <f t="shared" si="1"/>
        <v>0</v>
      </c>
      <c r="M94" s="306"/>
      <c r="N94"/>
    </row>
    <row r="95" spans="2:14" ht="15.75" x14ac:dyDescent="0.25">
      <c r="B95" s="298">
        <v>9.8000000000000007</v>
      </c>
      <c r="C95" s="6"/>
      <c r="D95" s="6"/>
      <c r="E95" s="305"/>
      <c r="F95" s="305"/>
      <c r="G95" s="305"/>
      <c r="H95" s="305"/>
      <c r="I95" s="305"/>
      <c r="J95" s="691">
        <v>0</v>
      </c>
      <c r="K95" s="305">
        <f>'Draft Workplan'!H96</f>
        <v>0</v>
      </c>
      <c r="L95" s="305">
        <f t="shared" si="1"/>
        <v>0</v>
      </c>
      <c r="M95" s="306"/>
      <c r="N95"/>
    </row>
    <row r="96" spans="2:14" ht="15.75" x14ac:dyDescent="0.25">
      <c r="B96" s="298">
        <v>9.9</v>
      </c>
      <c r="C96" s="6"/>
      <c r="D96" s="6"/>
      <c r="E96" s="305"/>
      <c r="F96" s="305"/>
      <c r="G96" s="305"/>
      <c r="H96" s="305"/>
      <c r="I96" s="305"/>
      <c r="J96" s="691">
        <v>0</v>
      </c>
      <c r="K96" s="305">
        <f>'Draft Workplan'!H97</f>
        <v>0</v>
      </c>
      <c r="L96" s="305">
        <f t="shared" si="1"/>
        <v>0</v>
      </c>
      <c r="M96" s="306"/>
      <c r="N96"/>
    </row>
    <row r="97" spans="2:14" ht="15.75" x14ac:dyDescent="0.25">
      <c r="B97" s="692"/>
      <c r="C97" s="693"/>
      <c r="D97" s="693"/>
      <c r="E97" s="694"/>
      <c r="F97" s="694"/>
      <c r="G97" s="694"/>
      <c r="H97" s="694"/>
      <c r="I97" s="694"/>
      <c r="J97" s="695"/>
      <c r="K97" s="694"/>
      <c r="L97" s="694">
        <f>SUM(L87,L77,L67,L57,L47,L37,L27,L17,L7)</f>
        <v>0</v>
      </c>
      <c r="M97" s="696" t="s">
        <v>246</v>
      </c>
      <c r="N97"/>
    </row>
    <row r="98" spans="2:14" ht="38.25" thickBot="1" x14ac:dyDescent="0.35">
      <c r="B98" s="309"/>
      <c r="C98" s="294" t="s">
        <v>67</v>
      </c>
      <c r="D98" s="310"/>
      <c r="E98" s="307"/>
      <c r="F98" s="307"/>
      <c r="G98" s="307"/>
      <c r="H98" s="307"/>
      <c r="I98" s="307"/>
      <c r="J98" s="307"/>
      <c r="K98" s="307"/>
      <c r="L98" s="307">
        <f>SUM(L7:L96)-SUM(L87,L77,L67,L57,L47,L37,L27,L17,L7)</f>
        <v>0</v>
      </c>
      <c r="M98" s="308" t="s">
        <v>247</v>
      </c>
      <c r="N98"/>
    </row>
    <row r="99" spans="2:14" ht="15.75" thickBot="1" x14ac:dyDescent="0.3"/>
    <row r="100" spans="2:14" ht="18.75" x14ac:dyDescent="0.3">
      <c r="I100" s="925" t="s">
        <v>248</v>
      </c>
      <c r="J100" s="926"/>
      <c r="K100" s="926"/>
      <c r="L100" s="927"/>
      <c r="M100" s="456" t="s">
        <v>249</v>
      </c>
    </row>
    <row r="101" spans="2:14" ht="18.75" customHeight="1" x14ac:dyDescent="0.3">
      <c r="I101" s="923" t="s">
        <v>211</v>
      </c>
      <c r="J101" s="924"/>
      <c r="K101" s="697">
        <f>'Draft Workplan'!H98</f>
        <v>0</v>
      </c>
      <c r="L101" s="311"/>
      <c r="M101" s="928"/>
    </row>
    <row r="102" spans="2:14" ht="18.75" customHeight="1" x14ac:dyDescent="0.3">
      <c r="I102" s="923" t="s">
        <v>250</v>
      </c>
      <c r="J102" s="924"/>
      <c r="K102" s="687"/>
      <c r="L102" s="312"/>
      <c r="M102" s="928"/>
    </row>
    <row r="103" spans="2:14" ht="18.75" customHeight="1" x14ac:dyDescent="0.3">
      <c r="I103" s="929" t="s">
        <v>251</v>
      </c>
      <c r="J103" s="930"/>
      <c r="K103" s="687">
        <f>SUM(K101:K102)</f>
        <v>0</v>
      </c>
      <c r="L103" s="312"/>
      <c r="M103" s="928"/>
    </row>
    <row r="104" spans="2:14" ht="18.75" customHeight="1" x14ac:dyDescent="0.3">
      <c r="I104" s="917" t="s">
        <v>217</v>
      </c>
      <c r="J104" s="918"/>
      <c r="K104" s="698"/>
      <c r="L104" s="312"/>
      <c r="M104" s="928"/>
    </row>
    <row r="105" spans="2:14" ht="18.75" customHeight="1" x14ac:dyDescent="0.3">
      <c r="I105" s="917" t="s">
        <v>252</v>
      </c>
      <c r="J105" s="918"/>
      <c r="K105" s="698">
        <f>L97</f>
        <v>0</v>
      </c>
      <c r="L105" s="312"/>
      <c r="M105" s="928"/>
    </row>
    <row r="106" spans="2:14" ht="18.75" customHeight="1" x14ac:dyDescent="0.3">
      <c r="I106" s="917" t="s">
        <v>253</v>
      </c>
      <c r="J106" s="918"/>
      <c r="K106" s="698"/>
      <c r="L106" s="312"/>
      <c r="M106" s="928"/>
    </row>
    <row r="107" spans="2:14" ht="18.75" customHeight="1" x14ac:dyDescent="0.3">
      <c r="I107" s="917" t="s">
        <v>254</v>
      </c>
      <c r="J107" s="918"/>
      <c r="K107" s="698">
        <f>K104-K105</f>
        <v>0</v>
      </c>
      <c r="L107" s="312"/>
      <c r="M107" s="928"/>
    </row>
  </sheetData>
  <mergeCells count="20">
    <mergeCell ref="M5:M6"/>
    <mergeCell ref="J5:J6"/>
    <mergeCell ref="E5:H5"/>
    <mergeCell ref="I106:J106"/>
    <mergeCell ref="I107:J107"/>
    <mergeCell ref="B3:M3"/>
    <mergeCell ref="B2:M2"/>
    <mergeCell ref="B4:M4"/>
    <mergeCell ref="I101:J101"/>
    <mergeCell ref="I100:L100"/>
    <mergeCell ref="M101:M107"/>
    <mergeCell ref="I102:J102"/>
    <mergeCell ref="I103:J103"/>
    <mergeCell ref="I104:J104"/>
    <mergeCell ref="I105:J105"/>
    <mergeCell ref="B5:B6"/>
    <mergeCell ref="D5:D6"/>
    <mergeCell ref="I5:I6"/>
    <mergeCell ref="K5:K6"/>
    <mergeCell ref="L5:L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8FC4-6831-4444-8D43-F4902A91E858}">
  <dimension ref="A2:P108"/>
  <sheetViews>
    <sheetView topLeftCell="A90" zoomScale="70" zoomScaleNormal="70" workbookViewId="0">
      <selection activeCell="O99" sqref="O99"/>
    </sheetView>
  </sheetViews>
  <sheetFormatPr defaultRowHeight="15" x14ac:dyDescent="0.25"/>
  <cols>
    <col min="1" max="2" width="9.140625" style="197"/>
    <col min="3" max="3" width="60" style="198" customWidth="1"/>
    <col min="4" max="4" width="43.5703125" style="198" customWidth="1"/>
    <col min="5" max="5" width="61.7109375" style="198" customWidth="1"/>
    <col min="6" max="6" width="52.5703125" style="198" customWidth="1"/>
    <col min="7" max="10" width="9.140625" style="198"/>
    <col min="11" max="11" width="32.28515625" style="198" customWidth="1"/>
    <col min="12" max="12" width="23.5703125" style="198" customWidth="1"/>
    <col min="13" max="13" width="24.42578125" style="198" customWidth="1"/>
    <col min="14" max="14" width="21" style="198" customWidth="1"/>
    <col min="15" max="15" width="21.7109375" style="198" customWidth="1"/>
    <col min="16" max="16" width="74.28515625" style="198" customWidth="1"/>
    <col min="17" max="17" width="9.140625" style="198"/>
    <col min="18" max="18" width="13.42578125" style="198" bestFit="1" customWidth="1"/>
    <col min="19" max="16384" width="9.140625" style="198"/>
  </cols>
  <sheetData>
    <row r="2" spans="2:16" s="197" customFormat="1" ht="45.75" customHeight="1" x14ac:dyDescent="0.25"/>
    <row r="3" spans="2:16" s="197" customFormat="1" ht="35.25" customHeight="1" x14ac:dyDescent="0.25">
      <c r="B3" s="950" t="s">
        <v>255</v>
      </c>
      <c r="C3" s="950"/>
      <c r="D3" s="950"/>
      <c r="E3" s="950"/>
      <c r="F3" s="950"/>
      <c r="G3" s="950"/>
      <c r="H3" s="950"/>
      <c r="I3" s="950"/>
      <c r="J3" s="950"/>
      <c r="K3" s="950"/>
      <c r="L3" s="950"/>
      <c r="M3" s="950"/>
      <c r="N3" s="950"/>
      <c r="O3" s="950"/>
      <c r="P3" s="951"/>
    </row>
    <row r="4" spans="2:16" ht="38.25" customHeight="1" x14ac:dyDescent="0.25">
      <c r="B4" s="952" t="s">
        <v>256</v>
      </c>
      <c r="C4" s="952"/>
      <c r="D4" s="952"/>
      <c r="E4" s="952"/>
      <c r="F4" s="952"/>
      <c r="G4" s="952"/>
      <c r="H4" s="952"/>
      <c r="I4" s="952"/>
      <c r="J4" s="952"/>
      <c r="K4" s="952"/>
      <c r="L4" s="952"/>
      <c r="M4" s="952"/>
      <c r="N4" s="952"/>
      <c r="O4" s="952"/>
      <c r="P4" s="953"/>
    </row>
    <row r="5" spans="2:16" ht="30.75" customHeight="1" x14ac:dyDescent="0.25">
      <c r="B5" s="954" t="s">
        <v>47</v>
      </c>
      <c r="C5" s="957" t="s">
        <v>257</v>
      </c>
      <c r="D5" s="957" t="s">
        <v>180</v>
      </c>
      <c r="E5" s="957" t="s">
        <v>258</v>
      </c>
      <c r="F5" s="957" t="s">
        <v>259</v>
      </c>
      <c r="G5" s="956" t="s">
        <v>260</v>
      </c>
      <c r="H5" s="956"/>
      <c r="I5" s="956"/>
      <c r="J5" s="956"/>
      <c r="K5" s="946" t="s">
        <v>261</v>
      </c>
      <c r="L5" s="946" t="s">
        <v>262</v>
      </c>
      <c r="M5" s="948" t="s">
        <v>263</v>
      </c>
      <c r="N5" s="948" t="s">
        <v>264</v>
      </c>
      <c r="O5" s="948" t="s">
        <v>265</v>
      </c>
      <c r="P5" s="944" t="s">
        <v>239</v>
      </c>
    </row>
    <row r="6" spans="2:16" ht="33" customHeight="1" x14ac:dyDescent="0.25">
      <c r="B6" s="955"/>
      <c r="C6" s="957"/>
      <c r="D6" s="957"/>
      <c r="E6" s="957"/>
      <c r="F6" s="957"/>
      <c r="G6" s="316" t="s">
        <v>240</v>
      </c>
      <c r="H6" s="316" t="s">
        <v>241</v>
      </c>
      <c r="I6" s="316" t="s">
        <v>242</v>
      </c>
      <c r="J6" s="316" t="s">
        <v>243</v>
      </c>
      <c r="K6" s="947"/>
      <c r="L6" s="947"/>
      <c r="M6" s="949"/>
      <c r="N6" s="949"/>
      <c r="O6" s="949"/>
      <c r="P6" s="945"/>
    </row>
    <row r="7" spans="2:16" ht="30" x14ac:dyDescent="0.25">
      <c r="B7" s="296">
        <v>1</v>
      </c>
      <c r="C7" s="637" t="str">
        <f>'Draft Workplan'!C8</f>
        <v>Component 1:</v>
      </c>
      <c r="D7" s="323" t="str">
        <f>'Draft Workplan'!D8</f>
        <v xml:space="preserve">Environmental Outcomes:
</v>
      </c>
      <c r="E7" s="317"/>
      <c r="F7" s="317"/>
      <c r="G7" s="316"/>
      <c r="H7" s="316"/>
      <c r="I7" s="316"/>
      <c r="J7" s="316"/>
      <c r="K7" s="318"/>
      <c r="L7" s="319"/>
      <c r="M7" s="320">
        <f>'Draft Workplan'!H8</f>
        <v>0</v>
      </c>
      <c r="N7" s="320">
        <f>L7*M7</f>
        <v>0</v>
      </c>
      <c r="O7" s="320"/>
      <c r="P7" s="321"/>
    </row>
    <row r="8" spans="2:16" ht="60" x14ac:dyDescent="0.25">
      <c r="B8" s="298">
        <v>1.1000000000000001</v>
      </c>
      <c r="C8" s="322" t="str">
        <f>'Draft Workplan'!C9</f>
        <v>Activity Descriptions</v>
      </c>
      <c r="D8" s="323" t="str">
        <f>'Draft Workplan'!D9</f>
        <v>Outputs:
Deliverables:</v>
      </c>
      <c r="E8" s="323" t="s">
        <v>266</v>
      </c>
      <c r="F8" s="323"/>
      <c r="G8" s="315"/>
      <c r="H8" s="315"/>
      <c r="I8" s="315"/>
      <c r="J8" s="315"/>
      <c r="K8" s="324"/>
      <c r="L8" s="325"/>
      <c r="M8" s="320">
        <f>'Draft Workplan'!H9</f>
        <v>0</v>
      </c>
      <c r="N8" s="326">
        <f t="shared" ref="N8:N71" si="0">L8*M8</f>
        <v>0</v>
      </c>
      <c r="O8" s="326"/>
      <c r="P8" s="323"/>
    </row>
    <row r="9" spans="2:16" ht="60" x14ac:dyDescent="0.25">
      <c r="B9" s="298">
        <v>1.2</v>
      </c>
      <c r="C9" s="322">
        <f>'Draft Workplan'!C10</f>
        <v>0</v>
      </c>
      <c r="D9" s="323">
        <f>'Draft Workplan'!D10</f>
        <v>0</v>
      </c>
      <c r="E9" s="323" t="s">
        <v>266</v>
      </c>
      <c r="F9" s="322"/>
      <c r="G9" s="315"/>
      <c r="H9" s="315"/>
      <c r="I9" s="315"/>
      <c r="J9" s="315"/>
      <c r="K9" s="327"/>
      <c r="L9" s="328"/>
      <c r="M9" s="320">
        <f>'Draft Workplan'!H10</f>
        <v>0</v>
      </c>
      <c r="N9" s="326">
        <f t="shared" si="0"/>
        <v>0</v>
      </c>
      <c r="O9" s="326"/>
      <c r="P9" s="323"/>
    </row>
    <row r="10" spans="2:16" ht="60" x14ac:dyDescent="0.25">
      <c r="B10" s="298">
        <v>1.3</v>
      </c>
      <c r="C10" s="322">
        <f>'Draft Workplan'!C11</f>
        <v>0</v>
      </c>
      <c r="D10" s="323">
        <f>'Draft Workplan'!D11</f>
        <v>0</v>
      </c>
      <c r="E10" s="323" t="s">
        <v>266</v>
      </c>
      <c r="F10" s="322"/>
      <c r="G10" s="315"/>
      <c r="H10" s="315"/>
      <c r="I10" s="315"/>
      <c r="J10" s="315"/>
      <c r="K10" s="327"/>
      <c r="L10" s="328"/>
      <c r="M10" s="320">
        <f>'Draft Workplan'!H11</f>
        <v>0</v>
      </c>
      <c r="N10" s="326">
        <f t="shared" si="0"/>
        <v>0</v>
      </c>
      <c r="O10" s="326"/>
      <c r="P10" s="323"/>
    </row>
    <row r="11" spans="2:16" ht="60" x14ac:dyDescent="0.25">
      <c r="B11" s="298">
        <v>1.4</v>
      </c>
      <c r="C11" s="322">
        <f>'Draft Workplan'!C12</f>
        <v>0</v>
      </c>
      <c r="D11" s="323">
        <f>'Draft Workplan'!D12</f>
        <v>0</v>
      </c>
      <c r="E11" s="323" t="s">
        <v>266</v>
      </c>
      <c r="F11" s="322"/>
      <c r="G11" s="315"/>
      <c r="H11" s="315"/>
      <c r="I11" s="315"/>
      <c r="J11" s="315"/>
      <c r="K11" s="327"/>
      <c r="L11" s="328"/>
      <c r="M11" s="320">
        <f>'Draft Workplan'!H12</f>
        <v>0</v>
      </c>
      <c r="N11" s="326">
        <f t="shared" si="0"/>
        <v>0</v>
      </c>
      <c r="O11" s="326"/>
      <c r="P11" s="323"/>
    </row>
    <row r="12" spans="2:16" ht="60" x14ac:dyDescent="0.25">
      <c r="B12" s="298">
        <v>1.5</v>
      </c>
      <c r="C12" s="322">
        <f>'Draft Workplan'!C13</f>
        <v>0</v>
      </c>
      <c r="D12" s="323">
        <f>'Draft Workplan'!D13</f>
        <v>0</v>
      </c>
      <c r="E12" s="323" t="s">
        <v>266</v>
      </c>
      <c r="F12" s="322"/>
      <c r="G12" s="315"/>
      <c r="H12" s="315"/>
      <c r="I12" s="315"/>
      <c r="J12" s="315"/>
      <c r="K12" s="327"/>
      <c r="L12" s="328"/>
      <c r="M12" s="320">
        <f>'Draft Workplan'!H13</f>
        <v>0</v>
      </c>
      <c r="N12" s="326">
        <f t="shared" si="0"/>
        <v>0</v>
      </c>
      <c r="O12" s="326"/>
      <c r="P12" s="323"/>
    </row>
    <row r="13" spans="2:16" ht="60" x14ac:dyDescent="0.25">
      <c r="B13" s="298">
        <v>1.6</v>
      </c>
      <c r="C13" s="322">
        <f>'Draft Workplan'!C14</f>
        <v>0</v>
      </c>
      <c r="D13" s="323">
        <f>'Draft Workplan'!D14</f>
        <v>0</v>
      </c>
      <c r="E13" s="323" t="s">
        <v>266</v>
      </c>
      <c r="F13" s="322"/>
      <c r="G13" s="315"/>
      <c r="H13" s="315"/>
      <c r="I13" s="315"/>
      <c r="J13" s="315"/>
      <c r="K13" s="327"/>
      <c r="L13" s="328"/>
      <c r="M13" s="320">
        <f>'Draft Workplan'!H14</f>
        <v>0</v>
      </c>
      <c r="N13" s="326">
        <f t="shared" si="0"/>
        <v>0</v>
      </c>
      <c r="O13" s="326"/>
      <c r="P13" s="323"/>
    </row>
    <row r="14" spans="2:16" ht="60" x14ac:dyDescent="0.25">
      <c r="B14" s="298">
        <v>1.7</v>
      </c>
      <c r="C14" s="322">
        <f>'Draft Workplan'!C15</f>
        <v>0</v>
      </c>
      <c r="D14" s="323">
        <f>'Draft Workplan'!D15</f>
        <v>0</v>
      </c>
      <c r="E14" s="323" t="s">
        <v>266</v>
      </c>
      <c r="F14" s="322"/>
      <c r="G14" s="315"/>
      <c r="H14" s="315"/>
      <c r="I14" s="315"/>
      <c r="J14" s="315"/>
      <c r="K14" s="327"/>
      <c r="L14" s="328"/>
      <c r="M14" s="320">
        <f>'Draft Workplan'!H15</f>
        <v>0</v>
      </c>
      <c r="N14" s="326">
        <f t="shared" si="0"/>
        <v>0</v>
      </c>
      <c r="O14" s="326"/>
      <c r="P14" s="323"/>
    </row>
    <row r="15" spans="2:16" ht="60" x14ac:dyDescent="0.25">
      <c r="B15" s="298">
        <v>1.8</v>
      </c>
      <c r="C15" s="322">
        <f>'Draft Workplan'!C16</f>
        <v>0</v>
      </c>
      <c r="D15" s="323">
        <f>'Draft Workplan'!D16</f>
        <v>0</v>
      </c>
      <c r="E15" s="323" t="s">
        <v>266</v>
      </c>
      <c r="F15" s="322"/>
      <c r="G15" s="315"/>
      <c r="H15" s="315"/>
      <c r="I15" s="315"/>
      <c r="J15" s="315"/>
      <c r="K15" s="327"/>
      <c r="L15" s="328"/>
      <c r="M15" s="320">
        <f>'Draft Workplan'!H16</f>
        <v>0</v>
      </c>
      <c r="N15" s="326">
        <f t="shared" si="0"/>
        <v>0</v>
      </c>
      <c r="O15" s="326"/>
      <c r="P15" s="323"/>
    </row>
    <row r="16" spans="2:16" ht="60" x14ac:dyDescent="0.25">
      <c r="B16" s="298">
        <v>1.9</v>
      </c>
      <c r="C16" s="322">
        <f>'Draft Workplan'!C17</f>
        <v>0</v>
      </c>
      <c r="D16" s="323">
        <f>'Draft Workplan'!D17</f>
        <v>0</v>
      </c>
      <c r="E16" s="323" t="s">
        <v>266</v>
      </c>
      <c r="F16" s="322"/>
      <c r="G16" s="315"/>
      <c r="H16" s="315"/>
      <c r="I16" s="315"/>
      <c r="J16" s="315"/>
      <c r="K16" s="327"/>
      <c r="L16" s="328"/>
      <c r="M16" s="320">
        <f>'Draft Workplan'!H17</f>
        <v>0</v>
      </c>
      <c r="N16" s="326">
        <f t="shared" si="0"/>
        <v>0</v>
      </c>
      <c r="O16" s="326"/>
      <c r="P16" s="323"/>
    </row>
    <row r="17" spans="2:16" ht="15.75" x14ac:dyDescent="0.25">
      <c r="B17" s="296">
        <v>2</v>
      </c>
      <c r="C17" s="322" t="str">
        <f>'Draft Workplan'!C18</f>
        <v>Component #2:</v>
      </c>
      <c r="D17" s="323">
        <f>'Draft Workplan'!D18</f>
        <v>0</v>
      </c>
      <c r="E17" s="323"/>
      <c r="F17" s="317"/>
      <c r="G17" s="316"/>
      <c r="H17" s="316"/>
      <c r="I17" s="316"/>
      <c r="J17" s="316"/>
      <c r="K17" s="318"/>
      <c r="L17" s="319"/>
      <c r="M17" s="320">
        <f>'Draft Workplan'!H18</f>
        <v>0</v>
      </c>
      <c r="N17" s="326">
        <f t="shared" si="0"/>
        <v>0</v>
      </c>
      <c r="O17" s="320"/>
      <c r="P17" s="321"/>
    </row>
    <row r="18" spans="2:16" ht="60" x14ac:dyDescent="0.25">
      <c r="B18" s="298">
        <v>2.1</v>
      </c>
      <c r="C18" s="322">
        <f>'Draft Workplan'!C19</f>
        <v>0</v>
      </c>
      <c r="D18" s="323">
        <f>'Draft Workplan'!D19</f>
        <v>0</v>
      </c>
      <c r="E18" s="323" t="s">
        <v>266</v>
      </c>
      <c r="F18" s="323"/>
      <c r="G18" s="315"/>
      <c r="H18" s="315"/>
      <c r="I18" s="315"/>
      <c r="J18" s="315"/>
      <c r="K18" s="324"/>
      <c r="L18" s="325"/>
      <c r="M18" s="320">
        <f>'Draft Workplan'!H19</f>
        <v>0</v>
      </c>
      <c r="N18" s="326">
        <f t="shared" si="0"/>
        <v>0</v>
      </c>
      <c r="O18" s="326"/>
      <c r="P18" s="323"/>
    </row>
    <row r="19" spans="2:16" ht="60" x14ac:dyDescent="0.25">
      <c r="B19" s="298">
        <v>2.2000000000000002</v>
      </c>
      <c r="C19" s="322">
        <f>'Draft Workplan'!C20</f>
        <v>0</v>
      </c>
      <c r="D19" s="323">
        <f>'Draft Workplan'!D20</f>
        <v>0</v>
      </c>
      <c r="E19" s="323" t="s">
        <v>266</v>
      </c>
      <c r="F19" s="322"/>
      <c r="G19" s="315"/>
      <c r="H19" s="315"/>
      <c r="I19" s="315"/>
      <c r="J19" s="315"/>
      <c r="K19" s="327"/>
      <c r="L19" s="328"/>
      <c r="M19" s="320">
        <f>'Draft Workplan'!H20</f>
        <v>0</v>
      </c>
      <c r="N19" s="326">
        <f t="shared" si="0"/>
        <v>0</v>
      </c>
      <c r="O19" s="326"/>
      <c r="P19" s="323"/>
    </row>
    <row r="20" spans="2:16" ht="60" x14ac:dyDescent="0.25">
      <c r="B20" s="298">
        <v>2.2999999999999998</v>
      </c>
      <c r="C20" s="322">
        <f>'Draft Workplan'!C21</f>
        <v>0</v>
      </c>
      <c r="D20" s="323">
        <f>'Draft Workplan'!D21</f>
        <v>0</v>
      </c>
      <c r="E20" s="323" t="s">
        <v>266</v>
      </c>
      <c r="F20" s="322"/>
      <c r="G20" s="315"/>
      <c r="H20" s="315"/>
      <c r="I20" s="315"/>
      <c r="J20" s="315"/>
      <c r="K20" s="327"/>
      <c r="L20" s="328"/>
      <c r="M20" s="320">
        <f>'Draft Workplan'!H21</f>
        <v>0</v>
      </c>
      <c r="N20" s="326">
        <f t="shared" si="0"/>
        <v>0</v>
      </c>
      <c r="O20" s="326"/>
      <c r="P20" s="323"/>
    </row>
    <row r="21" spans="2:16" ht="60" x14ac:dyDescent="0.25">
      <c r="B21" s="298">
        <v>2.4</v>
      </c>
      <c r="C21" s="322">
        <f>'Draft Workplan'!C22</f>
        <v>0</v>
      </c>
      <c r="D21" s="323">
        <f>'Draft Workplan'!D22</f>
        <v>0</v>
      </c>
      <c r="E21" s="323" t="s">
        <v>266</v>
      </c>
      <c r="F21" s="322"/>
      <c r="G21" s="315"/>
      <c r="H21" s="315"/>
      <c r="I21" s="315"/>
      <c r="J21" s="315"/>
      <c r="K21" s="327"/>
      <c r="L21" s="328"/>
      <c r="M21" s="320">
        <f>'Draft Workplan'!H22</f>
        <v>0</v>
      </c>
      <c r="N21" s="326">
        <f t="shared" si="0"/>
        <v>0</v>
      </c>
      <c r="O21" s="326"/>
      <c r="P21" s="323"/>
    </row>
    <row r="22" spans="2:16" ht="60" x14ac:dyDescent="0.25">
      <c r="B22" s="298">
        <v>2.5</v>
      </c>
      <c r="C22" s="322">
        <f>'Draft Workplan'!C23</f>
        <v>0</v>
      </c>
      <c r="D22" s="323">
        <f>'Draft Workplan'!D23</f>
        <v>0</v>
      </c>
      <c r="E22" s="323" t="s">
        <v>266</v>
      </c>
      <c r="F22" s="322"/>
      <c r="G22" s="315"/>
      <c r="H22" s="315"/>
      <c r="I22" s="315"/>
      <c r="J22" s="315"/>
      <c r="K22" s="327"/>
      <c r="L22" s="328"/>
      <c r="M22" s="320">
        <f>'Draft Workplan'!H23</f>
        <v>0</v>
      </c>
      <c r="N22" s="326">
        <f t="shared" si="0"/>
        <v>0</v>
      </c>
      <c r="O22" s="326"/>
      <c r="P22" s="323"/>
    </row>
    <row r="23" spans="2:16" ht="60" x14ac:dyDescent="0.25">
      <c r="B23" s="298">
        <v>2.6</v>
      </c>
      <c r="C23" s="322">
        <f>'Draft Workplan'!C24</f>
        <v>0</v>
      </c>
      <c r="D23" s="323">
        <f>'Draft Workplan'!D24</f>
        <v>0</v>
      </c>
      <c r="E23" s="323" t="s">
        <v>266</v>
      </c>
      <c r="F23" s="322"/>
      <c r="G23" s="315"/>
      <c r="H23" s="315"/>
      <c r="I23" s="315"/>
      <c r="J23" s="315"/>
      <c r="K23" s="327"/>
      <c r="L23" s="328"/>
      <c r="M23" s="320">
        <f>'Draft Workplan'!H24</f>
        <v>0</v>
      </c>
      <c r="N23" s="326">
        <f t="shared" si="0"/>
        <v>0</v>
      </c>
      <c r="O23" s="326"/>
      <c r="P23" s="323"/>
    </row>
    <row r="24" spans="2:16" ht="60" x14ac:dyDescent="0.25">
      <c r="B24" s="298">
        <v>2.7</v>
      </c>
      <c r="C24" s="322">
        <f>'Draft Workplan'!C25</f>
        <v>0</v>
      </c>
      <c r="D24" s="323">
        <f>'Draft Workplan'!D25</f>
        <v>0</v>
      </c>
      <c r="E24" s="323" t="s">
        <v>266</v>
      </c>
      <c r="F24" s="322"/>
      <c r="G24" s="315"/>
      <c r="H24" s="315"/>
      <c r="I24" s="315"/>
      <c r="J24" s="315"/>
      <c r="K24" s="327"/>
      <c r="L24" s="328"/>
      <c r="M24" s="320">
        <f>'Draft Workplan'!H25</f>
        <v>0</v>
      </c>
      <c r="N24" s="326">
        <f t="shared" si="0"/>
        <v>0</v>
      </c>
      <c r="O24" s="326"/>
      <c r="P24" s="323"/>
    </row>
    <row r="25" spans="2:16" ht="60" x14ac:dyDescent="0.25">
      <c r="B25" s="298">
        <v>2.8</v>
      </c>
      <c r="C25" s="322">
        <f>'Draft Workplan'!C26</f>
        <v>0</v>
      </c>
      <c r="D25" s="323">
        <f>'Draft Workplan'!D26</f>
        <v>0</v>
      </c>
      <c r="E25" s="323" t="s">
        <v>266</v>
      </c>
      <c r="F25" s="322"/>
      <c r="G25" s="315"/>
      <c r="H25" s="315"/>
      <c r="I25" s="315"/>
      <c r="J25" s="315"/>
      <c r="K25" s="327"/>
      <c r="L25" s="328"/>
      <c r="M25" s="320">
        <f>'Draft Workplan'!H26</f>
        <v>0</v>
      </c>
      <c r="N25" s="326">
        <f t="shared" si="0"/>
        <v>0</v>
      </c>
      <c r="O25" s="326"/>
      <c r="P25" s="323"/>
    </row>
    <row r="26" spans="2:16" ht="60" x14ac:dyDescent="0.25">
      <c r="B26" s="298">
        <v>2.9</v>
      </c>
      <c r="C26" s="322">
        <f>'Draft Workplan'!C27</f>
        <v>0</v>
      </c>
      <c r="D26" s="323">
        <f>'Draft Workplan'!D27</f>
        <v>0</v>
      </c>
      <c r="E26" s="323" t="s">
        <v>266</v>
      </c>
      <c r="F26" s="322"/>
      <c r="G26" s="315"/>
      <c r="H26" s="315"/>
      <c r="I26" s="315"/>
      <c r="J26" s="315"/>
      <c r="K26" s="327"/>
      <c r="L26" s="328"/>
      <c r="M26" s="320">
        <f>'Draft Workplan'!H27</f>
        <v>0</v>
      </c>
      <c r="N26" s="326">
        <f t="shared" si="0"/>
        <v>0</v>
      </c>
      <c r="O26" s="326"/>
      <c r="P26" s="323"/>
    </row>
    <row r="27" spans="2:16" ht="15.75" x14ac:dyDescent="0.25">
      <c r="B27" s="296">
        <v>3</v>
      </c>
      <c r="C27" s="322" t="str">
        <f>'Draft Workplan'!C28</f>
        <v xml:space="preserve">Component #3: </v>
      </c>
      <c r="D27" s="323">
        <f>'Draft Workplan'!D28</f>
        <v>0</v>
      </c>
      <c r="E27" s="323"/>
      <c r="F27" s="317"/>
      <c r="G27" s="316"/>
      <c r="H27" s="316"/>
      <c r="I27" s="316"/>
      <c r="J27" s="316"/>
      <c r="K27" s="318"/>
      <c r="L27" s="319"/>
      <c r="M27" s="320">
        <f>'Draft Workplan'!H28</f>
        <v>0</v>
      </c>
      <c r="N27" s="326">
        <f t="shared" si="0"/>
        <v>0</v>
      </c>
      <c r="O27" s="320"/>
      <c r="P27" s="321"/>
    </row>
    <row r="28" spans="2:16" ht="60" x14ac:dyDescent="0.25">
      <c r="B28" s="298">
        <v>3.1</v>
      </c>
      <c r="C28" s="322">
        <f>'Draft Workplan'!C29</f>
        <v>0</v>
      </c>
      <c r="D28" s="323">
        <f>'Draft Workplan'!D29</f>
        <v>0</v>
      </c>
      <c r="E28" s="323" t="s">
        <v>266</v>
      </c>
      <c r="F28" s="323"/>
      <c r="G28" s="315"/>
      <c r="H28" s="315"/>
      <c r="I28" s="315"/>
      <c r="J28" s="315"/>
      <c r="K28" s="324"/>
      <c r="L28" s="325"/>
      <c r="M28" s="320">
        <f>'Draft Workplan'!H29</f>
        <v>0</v>
      </c>
      <c r="N28" s="326">
        <f t="shared" si="0"/>
        <v>0</v>
      </c>
      <c r="O28" s="326"/>
      <c r="P28" s="323"/>
    </row>
    <row r="29" spans="2:16" ht="60" x14ac:dyDescent="0.25">
      <c r="B29" s="298">
        <v>3.2</v>
      </c>
      <c r="C29" s="322">
        <f>'Draft Workplan'!C30</f>
        <v>0</v>
      </c>
      <c r="D29" s="323">
        <f>'Draft Workplan'!D30</f>
        <v>0</v>
      </c>
      <c r="E29" s="323" t="s">
        <v>266</v>
      </c>
      <c r="F29" s="322"/>
      <c r="G29" s="315"/>
      <c r="H29" s="315"/>
      <c r="I29" s="315"/>
      <c r="J29" s="315"/>
      <c r="K29" s="327"/>
      <c r="L29" s="328"/>
      <c r="M29" s="320">
        <f>'Draft Workplan'!H30</f>
        <v>0</v>
      </c>
      <c r="N29" s="326">
        <f t="shared" si="0"/>
        <v>0</v>
      </c>
      <c r="O29" s="326"/>
      <c r="P29" s="323"/>
    </row>
    <row r="30" spans="2:16" ht="60" x14ac:dyDescent="0.25">
      <c r="B30" s="298">
        <v>3.3</v>
      </c>
      <c r="C30" s="322">
        <f>'Draft Workplan'!C31</f>
        <v>0</v>
      </c>
      <c r="D30" s="323">
        <f>'Draft Workplan'!D31</f>
        <v>0</v>
      </c>
      <c r="E30" s="323" t="s">
        <v>266</v>
      </c>
      <c r="F30" s="322"/>
      <c r="G30" s="315"/>
      <c r="H30" s="315"/>
      <c r="I30" s="315"/>
      <c r="J30" s="315"/>
      <c r="K30" s="327"/>
      <c r="L30" s="328"/>
      <c r="M30" s="320">
        <f>'Draft Workplan'!H31</f>
        <v>0</v>
      </c>
      <c r="N30" s="326">
        <f t="shared" si="0"/>
        <v>0</v>
      </c>
      <c r="O30" s="326"/>
      <c r="P30" s="323"/>
    </row>
    <row r="31" spans="2:16" ht="60" x14ac:dyDescent="0.25">
      <c r="B31" s="298">
        <v>3.4</v>
      </c>
      <c r="C31" s="322">
        <f>'Draft Workplan'!C32</f>
        <v>0</v>
      </c>
      <c r="D31" s="323">
        <f>'Draft Workplan'!D32</f>
        <v>0</v>
      </c>
      <c r="E31" s="323" t="s">
        <v>266</v>
      </c>
      <c r="F31" s="322"/>
      <c r="G31" s="315"/>
      <c r="H31" s="315"/>
      <c r="I31" s="315"/>
      <c r="J31" s="315"/>
      <c r="K31" s="327"/>
      <c r="L31" s="328"/>
      <c r="M31" s="320">
        <f>'Draft Workplan'!H32</f>
        <v>0</v>
      </c>
      <c r="N31" s="326">
        <f t="shared" si="0"/>
        <v>0</v>
      </c>
      <c r="O31" s="326"/>
      <c r="P31" s="323"/>
    </row>
    <row r="32" spans="2:16" ht="60" x14ac:dyDescent="0.25">
      <c r="B32" s="298">
        <v>3.5</v>
      </c>
      <c r="C32" s="322">
        <f>'Draft Workplan'!C33</f>
        <v>0</v>
      </c>
      <c r="D32" s="323">
        <f>'Draft Workplan'!D33</f>
        <v>0</v>
      </c>
      <c r="E32" s="323" t="s">
        <v>266</v>
      </c>
      <c r="F32" s="322"/>
      <c r="G32" s="315"/>
      <c r="H32" s="315"/>
      <c r="I32" s="315"/>
      <c r="J32" s="315"/>
      <c r="K32" s="327"/>
      <c r="L32" s="328"/>
      <c r="M32" s="320">
        <f>'Draft Workplan'!H33</f>
        <v>0</v>
      </c>
      <c r="N32" s="326">
        <f t="shared" si="0"/>
        <v>0</v>
      </c>
      <c r="O32" s="326"/>
      <c r="P32" s="323"/>
    </row>
    <row r="33" spans="2:16" ht="60" x14ac:dyDescent="0.25">
      <c r="B33" s="298">
        <v>3.6</v>
      </c>
      <c r="C33" s="322">
        <f>'Draft Workplan'!C34</f>
        <v>0</v>
      </c>
      <c r="D33" s="323">
        <f>'Draft Workplan'!D34</f>
        <v>0</v>
      </c>
      <c r="E33" s="323" t="s">
        <v>266</v>
      </c>
      <c r="F33" s="322"/>
      <c r="G33" s="315"/>
      <c r="H33" s="315"/>
      <c r="I33" s="315"/>
      <c r="J33" s="315"/>
      <c r="K33" s="327"/>
      <c r="L33" s="328"/>
      <c r="M33" s="320">
        <f>'Draft Workplan'!H34</f>
        <v>0</v>
      </c>
      <c r="N33" s="326">
        <f t="shared" si="0"/>
        <v>0</v>
      </c>
      <c r="O33" s="326"/>
      <c r="P33" s="323"/>
    </row>
    <row r="34" spans="2:16" ht="60" x14ac:dyDescent="0.25">
      <c r="B34" s="298">
        <v>3.7</v>
      </c>
      <c r="C34" s="322">
        <f>'Draft Workplan'!C35</f>
        <v>0</v>
      </c>
      <c r="D34" s="323">
        <f>'Draft Workplan'!D35</f>
        <v>0</v>
      </c>
      <c r="E34" s="323" t="s">
        <v>266</v>
      </c>
      <c r="F34" s="322"/>
      <c r="G34" s="315"/>
      <c r="H34" s="315"/>
      <c r="I34" s="315"/>
      <c r="J34" s="315"/>
      <c r="K34" s="327"/>
      <c r="L34" s="328"/>
      <c r="M34" s="320">
        <f>'Draft Workplan'!H35</f>
        <v>0</v>
      </c>
      <c r="N34" s="326">
        <f t="shared" si="0"/>
        <v>0</v>
      </c>
      <c r="O34" s="326"/>
      <c r="P34" s="323"/>
    </row>
    <row r="35" spans="2:16" ht="60" x14ac:dyDescent="0.25">
      <c r="B35" s="298">
        <v>3.8</v>
      </c>
      <c r="C35" s="322">
        <f>'Draft Workplan'!C36</f>
        <v>0</v>
      </c>
      <c r="D35" s="323">
        <f>'Draft Workplan'!D36</f>
        <v>0</v>
      </c>
      <c r="E35" s="323" t="s">
        <v>266</v>
      </c>
      <c r="F35" s="322"/>
      <c r="G35" s="315"/>
      <c r="H35" s="315"/>
      <c r="I35" s="315"/>
      <c r="J35" s="315"/>
      <c r="K35" s="327"/>
      <c r="L35" s="328"/>
      <c r="M35" s="320">
        <f>'Draft Workplan'!H36</f>
        <v>0</v>
      </c>
      <c r="N35" s="326">
        <f t="shared" si="0"/>
        <v>0</v>
      </c>
      <c r="O35" s="326"/>
      <c r="P35" s="323"/>
    </row>
    <row r="36" spans="2:16" ht="60" x14ac:dyDescent="0.25">
      <c r="B36" s="298">
        <v>3.9</v>
      </c>
      <c r="C36" s="322">
        <f>'Draft Workplan'!C37</f>
        <v>0</v>
      </c>
      <c r="D36" s="323">
        <f>'Draft Workplan'!D37</f>
        <v>0</v>
      </c>
      <c r="E36" s="323" t="s">
        <v>266</v>
      </c>
      <c r="F36" s="322"/>
      <c r="G36" s="315"/>
      <c r="H36" s="315"/>
      <c r="I36" s="315"/>
      <c r="J36" s="315"/>
      <c r="K36" s="327"/>
      <c r="L36" s="328"/>
      <c r="M36" s="320">
        <f>'Draft Workplan'!H37</f>
        <v>0</v>
      </c>
      <c r="N36" s="326">
        <f t="shared" si="0"/>
        <v>0</v>
      </c>
      <c r="O36" s="326"/>
      <c r="P36" s="323"/>
    </row>
    <row r="37" spans="2:16" ht="15.75" x14ac:dyDescent="0.25">
      <c r="B37" s="296">
        <v>4</v>
      </c>
      <c r="C37" s="322" t="str">
        <f>'Draft Workplan'!C38</f>
        <v xml:space="preserve">Component #4: </v>
      </c>
      <c r="D37" s="323">
        <f>'Draft Workplan'!D38</f>
        <v>0</v>
      </c>
      <c r="E37" s="323"/>
      <c r="F37" s="317"/>
      <c r="G37" s="316"/>
      <c r="H37" s="316"/>
      <c r="I37" s="316"/>
      <c r="J37" s="316"/>
      <c r="K37" s="318"/>
      <c r="L37" s="319"/>
      <c r="M37" s="320">
        <f>'Draft Workplan'!H38</f>
        <v>0</v>
      </c>
      <c r="N37" s="326">
        <f t="shared" si="0"/>
        <v>0</v>
      </c>
      <c r="O37" s="320"/>
      <c r="P37" s="321"/>
    </row>
    <row r="38" spans="2:16" ht="60" x14ac:dyDescent="0.25">
      <c r="B38" s="298">
        <v>4.0999999999999996</v>
      </c>
      <c r="C38" s="322">
        <f>'Draft Workplan'!C39</f>
        <v>0</v>
      </c>
      <c r="D38" s="323">
        <f>'Draft Workplan'!D39</f>
        <v>0</v>
      </c>
      <c r="E38" s="323" t="s">
        <v>266</v>
      </c>
      <c r="F38" s="323"/>
      <c r="G38" s="315"/>
      <c r="H38" s="315"/>
      <c r="I38" s="315"/>
      <c r="J38" s="315"/>
      <c r="K38" s="324"/>
      <c r="L38" s="325"/>
      <c r="M38" s="320">
        <f>'Draft Workplan'!H39</f>
        <v>0</v>
      </c>
      <c r="N38" s="326">
        <f t="shared" si="0"/>
        <v>0</v>
      </c>
      <c r="O38" s="326"/>
      <c r="P38" s="323"/>
    </row>
    <row r="39" spans="2:16" ht="60" x14ac:dyDescent="0.25">
      <c r="B39" s="298">
        <v>4.2</v>
      </c>
      <c r="C39" s="322">
        <f>'Draft Workplan'!C40</f>
        <v>0</v>
      </c>
      <c r="D39" s="323">
        <f>'Draft Workplan'!D40</f>
        <v>0</v>
      </c>
      <c r="E39" s="323" t="s">
        <v>266</v>
      </c>
      <c r="F39" s="322"/>
      <c r="G39" s="315"/>
      <c r="H39" s="315"/>
      <c r="I39" s="315"/>
      <c r="J39" s="315"/>
      <c r="K39" s="327"/>
      <c r="L39" s="328"/>
      <c r="M39" s="320">
        <f>'Draft Workplan'!H40</f>
        <v>0</v>
      </c>
      <c r="N39" s="326">
        <f t="shared" si="0"/>
        <v>0</v>
      </c>
      <c r="O39" s="326"/>
      <c r="P39" s="323"/>
    </row>
    <row r="40" spans="2:16" ht="60" x14ac:dyDescent="0.25">
      <c r="B40" s="298">
        <v>4.3</v>
      </c>
      <c r="C40" s="322">
        <f>'Draft Workplan'!C41</f>
        <v>0</v>
      </c>
      <c r="D40" s="323">
        <f>'Draft Workplan'!D41</f>
        <v>0</v>
      </c>
      <c r="E40" s="323" t="s">
        <v>266</v>
      </c>
      <c r="F40" s="322"/>
      <c r="G40" s="315"/>
      <c r="H40" s="315"/>
      <c r="I40" s="315"/>
      <c r="J40" s="315"/>
      <c r="K40" s="327"/>
      <c r="L40" s="328"/>
      <c r="M40" s="320">
        <f>'Draft Workplan'!H41</f>
        <v>0</v>
      </c>
      <c r="N40" s="326">
        <f t="shared" si="0"/>
        <v>0</v>
      </c>
      <c r="O40" s="326"/>
      <c r="P40" s="323"/>
    </row>
    <row r="41" spans="2:16" ht="60" x14ac:dyDescent="0.25">
      <c r="B41" s="298">
        <v>4.4000000000000004</v>
      </c>
      <c r="C41" s="322">
        <f>'Draft Workplan'!C42</f>
        <v>0</v>
      </c>
      <c r="D41" s="323">
        <f>'Draft Workplan'!D42</f>
        <v>0</v>
      </c>
      <c r="E41" s="323" t="s">
        <v>266</v>
      </c>
      <c r="F41" s="322"/>
      <c r="G41" s="315"/>
      <c r="H41" s="315"/>
      <c r="I41" s="315"/>
      <c r="J41" s="315"/>
      <c r="K41" s="327"/>
      <c r="L41" s="328"/>
      <c r="M41" s="320">
        <f>'Draft Workplan'!H42</f>
        <v>0</v>
      </c>
      <c r="N41" s="326">
        <f t="shared" si="0"/>
        <v>0</v>
      </c>
      <c r="O41" s="326"/>
      <c r="P41" s="323"/>
    </row>
    <row r="42" spans="2:16" ht="60" x14ac:dyDescent="0.25">
      <c r="B42" s="298">
        <v>4.5</v>
      </c>
      <c r="C42" s="322">
        <f>'Draft Workplan'!C43</f>
        <v>0</v>
      </c>
      <c r="D42" s="323">
        <f>'Draft Workplan'!D43</f>
        <v>0</v>
      </c>
      <c r="E42" s="323" t="s">
        <v>266</v>
      </c>
      <c r="F42" s="322"/>
      <c r="G42" s="315"/>
      <c r="H42" s="315"/>
      <c r="I42" s="315"/>
      <c r="J42" s="315"/>
      <c r="K42" s="327"/>
      <c r="L42" s="328"/>
      <c r="M42" s="320">
        <f>'Draft Workplan'!H43</f>
        <v>0</v>
      </c>
      <c r="N42" s="326">
        <f t="shared" si="0"/>
        <v>0</v>
      </c>
      <c r="O42" s="326"/>
      <c r="P42" s="323"/>
    </row>
    <row r="43" spans="2:16" ht="60" x14ac:dyDescent="0.25">
      <c r="B43" s="298">
        <v>4.5999999999999996</v>
      </c>
      <c r="C43" s="322">
        <f>'Draft Workplan'!C44</f>
        <v>0</v>
      </c>
      <c r="D43" s="323">
        <f>'Draft Workplan'!D44</f>
        <v>0</v>
      </c>
      <c r="E43" s="323" t="s">
        <v>266</v>
      </c>
      <c r="F43" s="322"/>
      <c r="G43" s="315"/>
      <c r="H43" s="315"/>
      <c r="I43" s="315"/>
      <c r="J43" s="315"/>
      <c r="K43" s="327"/>
      <c r="L43" s="328"/>
      <c r="M43" s="320">
        <f>'Draft Workplan'!H44</f>
        <v>0</v>
      </c>
      <c r="N43" s="326">
        <f t="shared" si="0"/>
        <v>0</v>
      </c>
      <c r="O43" s="326"/>
      <c r="P43" s="323"/>
    </row>
    <row r="44" spans="2:16" ht="60" x14ac:dyDescent="0.25">
      <c r="B44" s="298">
        <v>4.7</v>
      </c>
      <c r="C44" s="322">
        <f>'Draft Workplan'!C45</f>
        <v>0</v>
      </c>
      <c r="D44" s="323">
        <f>'Draft Workplan'!D45</f>
        <v>0</v>
      </c>
      <c r="E44" s="323" t="s">
        <v>266</v>
      </c>
      <c r="F44" s="322"/>
      <c r="G44" s="315"/>
      <c r="H44" s="315"/>
      <c r="I44" s="315"/>
      <c r="J44" s="315"/>
      <c r="K44" s="327"/>
      <c r="L44" s="328"/>
      <c r="M44" s="320">
        <f>'Draft Workplan'!H45</f>
        <v>0</v>
      </c>
      <c r="N44" s="326">
        <f t="shared" si="0"/>
        <v>0</v>
      </c>
      <c r="O44" s="326"/>
      <c r="P44" s="323"/>
    </row>
    <row r="45" spans="2:16" ht="60" x14ac:dyDescent="0.25">
      <c r="B45" s="298">
        <v>4.8</v>
      </c>
      <c r="C45" s="322">
        <f>'Draft Workplan'!C46</f>
        <v>0</v>
      </c>
      <c r="D45" s="323">
        <f>'Draft Workplan'!D46</f>
        <v>0</v>
      </c>
      <c r="E45" s="323" t="s">
        <v>266</v>
      </c>
      <c r="F45" s="322"/>
      <c r="G45" s="315"/>
      <c r="H45" s="315"/>
      <c r="I45" s="315"/>
      <c r="J45" s="315"/>
      <c r="K45" s="327"/>
      <c r="L45" s="328"/>
      <c r="M45" s="320">
        <f>'Draft Workplan'!H46</f>
        <v>0</v>
      </c>
      <c r="N45" s="326">
        <f t="shared" si="0"/>
        <v>0</v>
      </c>
      <c r="O45" s="326"/>
      <c r="P45" s="323"/>
    </row>
    <row r="46" spans="2:16" ht="60" x14ac:dyDescent="0.25">
      <c r="B46" s="298">
        <v>4.9000000000000004</v>
      </c>
      <c r="C46" s="322">
        <f>'Draft Workplan'!C47</f>
        <v>0</v>
      </c>
      <c r="D46" s="323">
        <f>'Draft Workplan'!D47</f>
        <v>0</v>
      </c>
      <c r="E46" s="323" t="s">
        <v>266</v>
      </c>
      <c r="F46" s="322"/>
      <c r="G46" s="315"/>
      <c r="H46" s="315"/>
      <c r="I46" s="315"/>
      <c r="J46" s="315"/>
      <c r="K46" s="327"/>
      <c r="L46" s="328"/>
      <c r="M46" s="320">
        <f>'Draft Workplan'!H47</f>
        <v>0</v>
      </c>
      <c r="N46" s="326">
        <f t="shared" si="0"/>
        <v>0</v>
      </c>
      <c r="O46" s="326"/>
      <c r="P46" s="323"/>
    </row>
    <row r="47" spans="2:16" ht="60" x14ac:dyDescent="0.25">
      <c r="B47" s="296">
        <v>5</v>
      </c>
      <c r="C47" s="322" t="str">
        <f>'Draft Workplan'!C48</f>
        <v xml:space="preserve">Component #5: </v>
      </c>
      <c r="D47" s="323">
        <f>'Draft Workplan'!D48</f>
        <v>0</v>
      </c>
      <c r="E47" s="323" t="s">
        <v>266</v>
      </c>
      <c r="F47" s="317"/>
      <c r="G47" s="316"/>
      <c r="H47" s="316"/>
      <c r="I47" s="316"/>
      <c r="J47" s="316"/>
      <c r="K47" s="318"/>
      <c r="L47" s="319"/>
      <c r="M47" s="320">
        <f>'Draft Workplan'!H48</f>
        <v>0</v>
      </c>
      <c r="N47" s="326">
        <f t="shared" si="0"/>
        <v>0</v>
      </c>
      <c r="O47" s="320"/>
      <c r="P47" s="321"/>
    </row>
    <row r="48" spans="2:16" ht="60" x14ac:dyDescent="0.25">
      <c r="B48" s="298">
        <v>5.0999999999999996</v>
      </c>
      <c r="C48" s="322">
        <f>'Draft Workplan'!C49</f>
        <v>0</v>
      </c>
      <c r="D48" s="323">
        <f>'Draft Workplan'!D49</f>
        <v>0</v>
      </c>
      <c r="E48" s="323" t="s">
        <v>266</v>
      </c>
      <c r="F48" s="323"/>
      <c r="G48" s="315"/>
      <c r="H48" s="315"/>
      <c r="I48" s="315"/>
      <c r="J48" s="315"/>
      <c r="K48" s="324"/>
      <c r="L48" s="325"/>
      <c r="M48" s="320">
        <f>'Draft Workplan'!H49</f>
        <v>0</v>
      </c>
      <c r="N48" s="326">
        <f t="shared" si="0"/>
        <v>0</v>
      </c>
      <c r="O48" s="326"/>
      <c r="P48" s="323"/>
    </row>
    <row r="49" spans="2:16" ht="60" x14ac:dyDescent="0.25">
      <c r="B49" s="298">
        <v>5.2</v>
      </c>
      <c r="C49" s="322">
        <f>'Draft Workplan'!C50</f>
        <v>0</v>
      </c>
      <c r="D49" s="323">
        <f>'Draft Workplan'!D50</f>
        <v>0</v>
      </c>
      <c r="E49" s="323" t="s">
        <v>266</v>
      </c>
      <c r="F49" s="322"/>
      <c r="G49" s="315"/>
      <c r="H49" s="315"/>
      <c r="I49" s="315"/>
      <c r="J49" s="315"/>
      <c r="K49" s="327"/>
      <c r="L49" s="328"/>
      <c r="M49" s="320">
        <f>'Draft Workplan'!H50</f>
        <v>0</v>
      </c>
      <c r="N49" s="326">
        <f t="shared" si="0"/>
        <v>0</v>
      </c>
      <c r="O49" s="326"/>
      <c r="P49" s="323"/>
    </row>
    <row r="50" spans="2:16" ht="60" x14ac:dyDescent="0.25">
      <c r="B50" s="298">
        <v>5.3</v>
      </c>
      <c r="C50" s="322">
        <f>'Draft Workplan'!C51</f>
        <v>0</v>
      </c>
      <c r="D50" s="323">
        <f>'Draft Workplan'!D51</f>
        <v>0</v>
      </c>
      <c r="E50" s="323" t="s">
        <v>266</v>
      </c>
      <c r="F50" s="322"/>
      <c r="G50" s="315"/>
      <c r="H50" s="315"/>
      <c r="I50" s="315"/>
      <c r="J50" s="315"/>
      <c r="K50" s="327"/>
      <c r="L50" s="328"/>
      <c r="M50" s="320">
        <f>'Draft Workplan'!H51</f>
        <v>0</v>
      </c>
      <c r="N50" s="326">
        <f t="shared" si="0"/>
        <v>0</v>
      </c>
      <c r="O50" s="326"/>
      <c r="P50" s="323"/>
    </row>
    <row r="51" spans="2:16" ht="60" x14ac:dyDescent="0.25">
      <c r="B51" s="298">
        <v>5.4</v>
      </c>
      <c r="C51" s="322">
        <f>'Draft Workplan'!C52</f>
        <v>0</v>
      </c>
      <c r="D51" s="323">
        <f>'Draft Workplan'!D52</f>
        <v>0</v>
      </c>
      <c r="E51" s="323" t="s">
        <v>266</v>
      </c>
      <c r="F51" s="322"/>
      <c r="G51" s="315"/>
      <c r="H51" s="315"/>
      <c r="I51" s="315"/>
      <c r="J51" s="315"/>
      <c r="K51" s="327"/>
      <c r="L51" s="328"/>
      <c r="M51" s="320">
        <f>'Draft Workplan'!H52</f>
        <v>0</v>
      </c>
      <c r="N51" s="326">
        <f t="shared" si="0"/>
        <v>0</v>
      </c>
      <c r="O51" s="326"/>
      <c r="P51" s="323"/>
    </row>
    <row r="52" spans="2:16" ht="60" x14ac:dyDescent="0.25">
      <c r="B52" s="298">
        <v>5.5</v>
      </c>
      <c r="C52" s="322">
        <f>'Draft Workplan'!C53</f>
        <v>0</v>
      </c>
      <c r="D52" s="323">
        <f>'Draft Workplan'!D53</f>
        <v>0</v>
      </c>
      <c r="E52" s="323" t="s">
        <v>266</v>
      </c>
      <c r="F52" s="322"/>
      <c r="G52" s="315"/>
      <c r="H52" s="315"/>
      <c r="I52" s="315"/>
      <c r="J52" s="315"/>
      <c r="K52" s="327"/>
      <c r="L52" s="328"/>
      <c r="M52" s="320">
        <f>'Draft Workplan'!H53</f>
        <v>0</v>
      </c>
      <c r="N52" s="326">
        <f t="shared" si="0"/>
        <v>0</v>
      </c>
      <c r="O52" s="326"/>
      <c r="P52" s="323"/>
    </row>
    <row r="53" spans="2:16" ht="60" x14ac:dyDescent="0.25">
      <c r="B53" s="298">
        <v>5.6</v>
      </c>
      <c r="C53" s="322">
        <f>'Draft Workplan'!C54</f>
        <v>0</v>
      </c>
      <c r="D53" s="323">
        <f>'Draft Workplan'!D54</f>
        <v>0</v>
      </c>
      <c r="E53" s="323" t="s">
        <v>266</v>
      </c>
      <c r="F53" s="322"/>
      <c r="G53" s="315"/>
      <c r="H53" s="315"/>
      <c r="I53" s="315"/>
      <c r="J53" s="315"/>
      <c r="K53" s="327"/>
      <c r="L53" s="328"/>
      <c r="M53" s="320">
        <f>'Draft Workplan'!H54</f>
        <v>0</v>
      </c>
      <c r="N53" s="326">
        <f t="shared" si="0"/>
        <v>0</v>
      </c>
      <c r="O53" s="326"/>
      <c r="P53" s="323"/>
    </row>
    <row r="54" spans="2:16" ht="60" x14ac:dyDescent="0.25">
      <c r="B54" s="298">
        <v>5.7</v>
      </c>
      <c r="C54" s="322">
        <f>'Draft Workplan'!C55</f>
        <v>0</v>
      </c>
      <c r="D54" s="323">
        <f>'Draft Workplan'!D55</f>
        <v>0</v>
      </c>
      <c r="E54" s="323" t="s">
        <v>266</v>
      </c>
      <c r="F54" s="322"/>
      <c r="G54" s="315"/>
      <c r="H54" s="315"/>
      <c r="I54" s="315"/>
      <c r="J54" s="315"/>
      <c r="K54" s="327"/>
      <c r="L54" s="328"/>
      <c r="M54" s="320">
        <f>'Draft Workplan'!H55</f>
        <v>0</v>
      </c>
      <c r="N54" s="326">
        <f t="shared" si="0"/>
        <v>0</v>
      </c>
      <c r="O54" s="326"/>
      <c r="P54" s="323"/>
    </row>
    <row r="55" spans="2:16" ht="60" x14ac:dyDescent="0.25">
      <c r="B55" s="298">
        <v>5.8</v>
      </c>
      <c r="C55" s="322">
        <f>'Draft Workplan'!C56</f>
        <v>0</v>
      </c>
      <c r="D55" s="323">
        <f>'Draft Workplan'!D56</f>
        <v>0</v>
      </c>
      <c r="E55" s="323" t="s">
        <v>266</v>
      </c>
      <c r="F55" s="322"/>
      <c r="G55" s="315"/>
      <c r="H55" s="315"/>
      <c r="I55" s="315"/>
      <c r="J55" s="315"/>
      <c r="K55" s="327"/>
      <c r="L55" s="328"/>
      <c r="M55" s="320">
        <f>'Draft Workplan'!H56</f>
        <v>0</v>
      </c>
      <c r="N55" s="326">
        <f t="shared" si="0"/>
        <v>0</v>
      </c>
      <c r="O55" s="326"/>
      <c r="P55" s="323"/>
    </row>
    <row r="56" spans="2:16" ht="60" x14ac:dyDescent="0.25">
      <c r="B56" s="298">
        <v>5.9</v>
      </c>
      <c r="C56" s="322">
        <f>'Draft Workplan'!C57</f>
        <v>0</v>
      </c>
      <c r="D56" s="323">
        <f>'Draft Workplan'!D57</f>
        <v>0</v>
      </c>
      <c r="E56" s="323" t="s">
        <v>266</v>
      </c>
      <c r="F56" s="322"/>
      <c r="G56" s="315"/>
      <c r="H56" s="315"/>
      <c r="I56" s="315"/>
      <c r="J56" s="315"/>
      <c r="K56" s="327"/>
      <c r="L56" s="328"/>
      <c r="M56" s="320">
        <f>'Draft Workplan'!H57</f>
        <v>0</v>
      </c>
      <c r="N56" s="326">
        <f t="shared" si="0"/>
        <v>0</v>
      </c>
      <c r="O56" s="326"/>
      <c r="P56" s="323"/>
    </row>
    <row r="57" spans="2:16" ht="60" x14ac:dyDescent="0.25">
      <c r="B57" s="296">
        <v>6</v>
      </c>
      <c r="C57" s="322" t="str">
        <f>'Draft Workplan'!C58</f>
        <v xml:space="preserve">Component #6: </v>
      </c>
      <c r="D57" s="323">
        <f>'Draft Workplan'!D58</f>
        <v>0</v>
      </c>
      <c r="E57" s="323" t="s">
        <v>266</v>
      </c>
      <c r="F57" s="317"/>
      <c r="G57" s="316"/>
      <c r="H57" s="316"/>
      <c r="I57" s="316"/>
      <c r="J57" s="316"/>
      <c r="K57" s="318"/>
      <c r="L57" s="319"/>
      <c r="M57" s="320">
        <f>'Draft Workplan'!H58</f>
        <v>0</v>
      </c>
      <c r="N57" s="326">
        <f t="shared" si="0"/>
        <v>0</v>
      </c>
      <c r="O57" s="320"/>
      <c r="P57" s="321"/>
    </row>
    <row r="58" spans="2:16" ht="60" x14ac:dyDescent="0.25">
      <c r="B58" s="298">
        <v>6.1</v>
      </c>
      <c r="C58" s="322">
        <f>'Draft Workplan'!C59</f>
        <v>0</v>
      </c>
      <c r="D58" s="323">
        <f>'Draft Workplan'!D59</f>
        <v>0</v>
      </c>
      <c r="E58" s="323" t="s">
        <v>266</v>
      </c>
      <c r="F58" s="323"/>
      <c r="G58" s="315"/>
      <c r="H58" s="315"/>
      <c r="I58" s="315"/>
      <c r="J58" s="315"/>
      <c r="K58" s="324"/>
      <c r="L58" s="325"/>
      <c r="M58" s="320">
        <f>'Draft Workplan'!H59</f>
        <v>0</v>
      </c>
      <c r="N58" s="326">
        <f t="shared" si="0"/>
        <v>0</v>
      </c>
      <c r="O58" s="326"/>
      <c r="P58" s="323"/>
    </row>
    <row r="59" spans="2:16" ht="60" x14ac:dyDescent="0.25">
      <c r="B59" s="298">
        <v>6.2</v>
      </c>
      <c r="C59" s="322">
        <f>'Draft Workplan'!C60</f>
        <v>0</v>
      </c>
      <c r="D59" s="323">
        <f>'Draft Workplan'!D60</f>
        <v>0</v>
      </c>
      <c r="E59" s="323" t="s">
        <v>266</v>
      </c>
      <c r="F59" s="322"/>
      <c r="G59" s="315"/>
      <c r="H59" s="315"/>
      <c r="I59" s="315"/>
      <c r="J59" s="315"/>
      <c r="K59" s="327"/>
      <c r="L59" s="328"/>
      <c r="M59" s="320">
        <f>'Draft Workplan'!H60</f>
        <v>0</v>
      </c>
      <c r="N59" s="326">
        <f t="shared" si="0"/>
        <v>0</v>
      </c>
      <c r="O59" s="326"/>
      <c r="P59" s="323"/>
    </row>
    <row r="60" spans="2:16" ht="60" x14ac:dyDescent="0.25">
      <c r="B60" s="298">
        <v>6.3</v>
      </c>
      <c r="C60" s="322">
        <f>'Draft Workplan'!C61</f>
        <v>0</v>
      </c>
      <c r="D60" s="323">
        <f>'Draft Workplan'!D61</f>
        <v>0</v>
      </c>
      <c r="E60" s="323" t="s">
        <v>266</v>
      </c>
      <c r="F60" s="322"/>
      <c r="G60" s="315"/>
      <c r="H60" s="315"/>
      <c r="I60" s="315"/>
      <c r="J60" s="315"/>
      <c r="K60" s="327"/>
      <c r="L60" s="328"/>
      <c r="M60" s="320">
        <f>'Draft Workplan'!H61</f>
        <v>0</v>
      </c>
      <c r="N60" s="326">
        <f t="shared" si="0"/>
        <v>0</v>
      </c>
      <c r="O60" s="326"/>
      <c r="P60" s="323"/>
    </row>
    <row r="61" spans="2:16" ht="60" x14ac:dyDescent="0.25">
      <c r="B61" s="298">
        <v>6.4</v>
      </c>
      <c r="C61" s="322">
        <f>'Draft Workplan'!C62</f>
        <v>0</v>
      </c>
      <c r="D61" s="323">
        <f>'Draft Workplan'!D62</f>
        <v>0</v>
      </c>
      <c r="E61" s="323" t="s">
        <v>266</v>
      </c>
      <c r="F61" s="322"/>
      <c r="G61" s="315"/>
      <c r="H61" s="315"/>
      <c r="I61" s="315"/>
      <c r="J61" s="315"/>
      <c r="K61" s="327"/>
      <c r="L61" s="328"/>
      <c r="M61" s="320">
        <f>'Draft Workplan'!H62</f>
        <v>0</v>
      </c>
      <c r="N61" s="326">
        <f t="shared" si="0"/>
        <v>0</v>
      </c>
      <c r="O61" s="326"/>
      <c r="P61" s="323"/>
    </row>
    <row r="62" spans="2:16" ht="60" x14ac:dyDescent="0.25">
      <c r="B62" s="298">
        <v>6.5</v>
      </c>
      <c r="C62" s="322">
        <f>'Draft Workplan'!C63</f>
        <v>0</v>
      </c>
      <c r="D62" s="323">
        <f>'Draft Workplan'!D63</f>
        <v>0</v>
      </c>
      <c r="E62" s="323" t="s">
        <v>266</v>
      </c>
      <c r="F62" s="322"/>
      <c r="G62" s="315"/>
      <c r="H62" s="315"/>
      <c r="I62" s="315"/>
      <c r="J62" s="315"/>
      <c r="K62" s="327"/>
      <c r="L62" s="328"/>
      <c r="M62" s="320">
        <f>'Draft Workplan'!H63</f>
        <v>0</v>
      </c>
      <c r="N62" s="326">
        <f t="shared" si="0"/>
        <v>0</v>
      </c>
      <c r="O62" s="326"/>
      <c r="P62" s="323"/>
    </row>
    <row r="63" spans="2:16" ht="60" x14ac:dyDescent="0.25">
      <c r="B63" s="298">
        <v>6.6</v>
      </c>
      <c r="C63" s="322">
        <f>'Draft Workplan'!C64</f>
        <v>0</v>
      </c>
      <c r="D63" s="323">
        <f>'Draft Workplan'!D64</f>
        <v>0</v>
      </c>
      <c r="E63" s="323" t="s">
        <v>266</v>
      </c>
      <c r="F63" s="322"/>
      <c r="G63" s="315"/>
      <c r="H63" s="315"/>
      <c r="I63" s="315"/>
      <c r="J63" s="315"/>
      <c r="K63" s="327"/>
      <c r="L63" s="328"/>
      <c r="M63" s="320">
        <f>'Draft Workplan'!H64</f>
        <v>0</v>
      </c>
      <c r="N63" s="326">
        <f t="shared" si="0"/>
        <v>0</v>
      </c>
      <c r="O63" s="326"/>
      <c r="P63" s="323"/>
    </row>
    <row r="64" spans="2:16" ht="60" x14ac:dyDescent="0.25">
      <c r="B64" s="298">
        <v>6.7</v>
      </c>
      <c r="C64" s="322">
        <f>'Draft Workplan'!C65</f>
        <v>0</v>
      </c>
      <c r="D64" s="323">
        <f>'Draft Workplan'!D65</f>
        <v>0</v>
      </c>
      <c r="E64" s="323" t="s">
        <v>266</v>
      </c>
      <c r="F64" s="322"/>
      <c r="G64" s="315"/>
      <c r="H64" s="315"/>
      <c r="I64" s="315"/>
      <c r="J64" s="315"/>
      <c r="K64" s="327"/>
      <c r="L64" s="328"/>
      <c r="M64" s="320">
        <f>'Draft Workplan'!H65</f>
        <v>0</v>
      </c>
      <c r="N64" s="326">
        <f t="shared" si="0"/>
        <v>0</v>
      </c>
      <c r="O64" s="326"/>
      <c r="P64" s="323"/>
    </row>
    <row r="65" spans="2:16" ht="60" x14ac:dyDescent="0.25">
      <c r="B65" s="298">
        <v>6.8</v>
      </c>
      <c r="C65" s="322">
        <f>'Draft Workplan'!C66</f>
        <v>0</v>
      </c>
      <c r="D65" s="323">
        <f>'Draft Workplan'!D66</f>
        <v>0</v>
      </c>
      <c r="E65" s="323" t="s">
        <v>266</v>
      </c>
      <c r="F65" s="322"/>
      <c r="G65" s="315"/>
      <c r="H65" s="315"/>
      <c r="I65" s="315"/>
      <c r="J65" s="315"/>
      <c r="K65" s="327"/>
      <c r="L65" s="328"/>
      <c r="M65" s="320">
        <f>'Draft Workplan'!H66</f>
        <v>0</v>
      </c>
      <c r="N65" s="326">
        <f t="shared" si="0"/>
        <v>0</v>
      </c>
      <c r="O65" s="326"/>
      <c r="P65" s="323"/>
    </row>
    <row r="66" spans="2:16" ht="60" x14ac:dyDescent="0.25">
      <c r="B66" s="298">
        <v>6.9</v>
      </c>
      <c r="C66" s="322">
        <f>'Draft Workplan'!C67</f>
        <v>0</v>
      </c>
      <c r="D66" s="323">
        <f>'Draft Workplan'!D67</f>
        <v>0</v>
      </c>
      <c r="E66" s="323" t="s">
        <v>266</v>
      </c>
      <c r="F66" s="322"/>
      <c r="G66" s="315"/>
      <c r="H66" s="315"/>
      <c r="I66" s="315"/>
      <c r="J66" s="315"/>
      <c r="K66" s="327"/>
      <c r="L66" s="328"/>
      <c r="M66" s="320">
        <f>'Draft Workplan'!H67</f>
        <v>0</v>
      </c>
      <c r="N66" s="326">
        <f t="shared" si="0"/>
        <v>0</v>
      </c>
      <c r="O66" s="326"/>
      <c r="P66" s="323"/>
    </row>
    <row r="67" spans="2:16" ht="60" x14ac:dyDescent="0.25">
      <c r="B67" s="296">
        <v>7</v>
      </c>
      <c r="C67" s="322" t="str">
        <f>'Draft Workplan'!C68</f>
        <v xml:space="preserve">Component #7: </v>
      </c>
      <c r="D67" s="323">
        <f>'Draft Workplan'!D68</f>
        <v>0</v>
      </c>
      <c r="E67" s="323" t="s">
        <v>266</v>
      </c>
      <c r="F67" s="317"/>
      <c r="G67" s="316"/>
      <c r="H67" s="316"/>
      <c r="I67" s="316"/>
      <c r="J67" s="316"/>
      <c r="K67" s="318"/>
      <c r="L67" s="319"/>
      <c r="M67" s="320">
        <f>'Draft Workplan'!H68</f>
        <v>0</v>
      </c>
      <c r="N67" s="326">
        <f t="shared" si="0"/>
        <v>0</v>
      </c>
      <c r="O67" s="320"/>
      <c r="P67" s="321"/>
    </row>
    <row r="68" spans="2:16" ht="60" x14ac:dyDescent="0.25">
      <c r="B68" s="298">
        <v>7.1</v>
      </c>
      <c r="C68" s="322">
        <f>'Draft Workplan'!C69</f>
        <v>0</v>
      </c>
      <c r="D68" s="323">
        <f>'Draft Workplan'!D69</f>
        <v>0</v>
      </c>
      <c r="E68" s="323" t="s">
        <v>266</v>
      </c>
      <c r="F68" s="323"/>
      <c r="G68" s="315"/>
      <c r="H68" s="315"/>
      <c r="I68" s="315"/>
      <c r="J68" s="315"/>
      <c r="K68" s="324"/>
      <c r="L68" s="325"/>
      <c r="M68" s="320">
        <f>'Draft Workplan'!H69</f>
        <v>0</v>
      </c>
      <c r="N68" s="326">
        <f t="shared" si="0"/>
        <v>0</v>
      </c>
      <c r="O68" s="326"/>
      <c r="P68" s="323"/>
    </row>
    <row r="69" spans="2:16" ht="60" x14ac:dyDescent="0.25">
      <c r="B69" s="298">
        <v>7.2</v>
      </c>
      <c r="C69" s="322">
        <f>'Draft Workplan'!C70</f>
        <v>0</v>
      </c>
      <c r="D69" s="323">
        <f>'Draft Workplan'!D70</f>
        <v>0</v>
      </c>
      <c r="E69" s="323" t="s">
        <v>266</v>
      </c>
      <c r="F69" s="322"/>
      <c r="G69" s="315"/>
      <c r="H69" s="315"/>
      <c r="I69" s="315"/>
      <c r="J69" s="315"/>
      <c r="K69" s="327"/>
      <c r="L69" s="328"/>
      <c r="M69" s="320">
        <f>'Draft Workplan'!H70</f>
        <v>0</v>
      </c>
      <c r="N69" s="326">
        <f t="shared" si="0"/>
        <v>0</v>
      </c>
      <c r="O69" s="326"/>
      <c r="P69" s="323"/>
    </row>
    <row r="70" spans="2:16" ht="60" x14ac:dyDescent="0.25">
      <c r="B70" s="298">
        <v>7.3</v>
      </c>
      <c r="C70" s="322">
        <f>'Draft Workplan'!C71</f>
        <v>0</v>
      </c>
      <c r="D70" s="323">
        <f>'Draft Workplan'!D71</f>
        <v>0</v>
      </c>
      <c r="E70" s="323" t="s">
        <v>266</v>
      </c>
      <c r="F70" s="322"/>
      <c r="G70" s="315"/>
      <c r="H70" s="315"/>
      <c r="I70" s="315"/>
      <c r="J70" s="315"/>
      <c r="K70" s="327"/>
      <c r="L70" s="328"/>
      <c r="M70" s="320">
        <f>'Draft Workplan'!H71</f>
        <v>0</v>
      </c>
      <c r="N70" s="326">
        <f t="shared" si="0"/>
        <v>0</v>
      </c>
      <c r="O70" s="326"/>
      <c r="P70" s="323"/>
    </row>
    <row r="71" spans="2:16" ht="60" x14ac:dyDescent="0.25">
      <c r="B71" s="298">
        <v>7.4</v>
      </c>
      <c r="C71" s="322">
        <f>'Draft Workplan'!C72</f>
        <v>0</v>
      </c>
      <c r="D71" s="323">
        <f>'Draft Workplan'!D72</f>
        <v>0</v>
      </c>
      <c r="E71" s="323" t="s">
        <v>266</v>
      </c>
      <c r="F71" s="322"/>
      <c r="G71" s="315"/>
      <c r="H71" s="315"/>
      <c r="I71" s="315"/>
      <c r="J71" s="315"/>
      <c r="K71" s="327"/>
      <c r="L71" s="328"/>
      <c r="M71" s="320">
        <f>'Draft Workplan'!H72</f>
        <v>0</v>
      </c>
      <c r="N71" s="326">
        <f t="shared" si="0"/>
        <v>0</v>
      </c>
      <c r="O71" s="326"/>
      <c r="P71" s="323"/>
    </row>
    <row r="72" spans="2:16" ht="60" x14ac:dyDescent="0.25">
      <c r="B72" s="298">
        <v>7.5</v>
      </c>
      <c r="C72" s="322">
        <f>'Draft Workplan'!C73</f>
        <v>0</v>
      </c>
      <c r="D72" s="323">
        <f>'Draft Workplan'!D73</f>
        <v>0</v>
      </c>
      <c r="E72" s="323" t="s">
        <v>266</v>
      </c>
      <c r="F72" s="322"/>
      <c r="G72" s="315"/>
      <c r="H72" s="315"/>
      <c r="I72" s="315"/>
      <c r="J72" s="315"/>
      <c r="K72" s="327"/>
      <c r="L72" s="328"/>
      <c r="M72" s="320">
        <f>'Draft Workplan'!H73</f>
        <v>0</v>
      </c>
      <c r="N72" s="326">
        <f t="shared" ref="N72:N95" si="1">L72*M72</f>
        <v>0</v>
      </c>
      <c r="O72" s="326"/>
      <c r="P72" s="323"/>
    </row>
    <row r="73" spans="2:16" ht="60" x14ac:dyDescent="0.25">
      <c r="B73" s="298">
        <v>7.6</v>
      </c>
      <c r="C73" s="322">
        <f>'Draft Workplan'!C74</f>
        <v>0</v>
      </c>
      <c r="D73" s="323">
        <f>'Draft Workplan'!D74</f>
        <v>0</v>
      </c>
      <c r="E73" s="323" t="s">
        <v>266</v>
      </c>
      <c r="F73" s="322"/>
      <c r="G73" s="315"/>
      <c r="H73" s="315"/>
      <c r="I73" s="315"/>
      <c r="J73" s="315"/>
      <c r="K73" s="327"/>
      <c r="L73" s="328"/>
      <c r="M73" s="320">
        <f>'Draft Workplan'!H74</f>
        <v>0</v>
      </c>
      <c r="N73" s="326">
        <f t="shared" si="1"/>
        <v>0</v>
      </c>
      <c r="O73" s="326"/>
      <c r="P73" s="323"/>
    </row>
    <row r="74" spans="2:16" ht="60" x14ac:dyDescent="0.25">
      <c r="B74" s="298">
        <v>7.7</v>
      </c>
      <c r="C74" s="322">
        <f>'Draft Workplan'!C75</f>
        <v>0</v>
      </c>
      <c r="D74" s="323">
        <f>'Draft Workplan'!D75</f>
        <v>0</v>
      </c>
      <c r="E74" s="323" t="s">
        <v>266</v>
      </c>
      <c r="F74" s="322"/>
      <c r="G74" s="315"/>
      <c r="H74" s="315"/>
      <c r="I74" s="315"/>
      <c r="J74" s="315"/>
      <c r="K74" s="327"/>
      <c r="L74" s="328"/>
      <c r="M74" s="320">
        <f>'Draft Workplan'!H75</f>
        <v>0</v>
      </c>
      <c r="N74" s="326">
        <f t="shared" si="1"/>
        <v>0</v>
      </c>
      <c r="O74" s="326"/>
      <c r="P74" s="323"/>
    </row>
    <row r="75" spans="2:16" ht="60" x14ac:dyDescent="0.25">
      <c r="B75" s="298">
        <v>7.8</v>
      </c>
      <c r="C75" s="322">
        <f>'Draft Workplan'!C76</f>
        <v>0</v>
      </c>
      <c r="D75" s="323">
        <f>'Draft Workplan'!D76</f>
        <v>0</v>
      </c>
      <c r="E75" s="323" t="s">
        <v>266</v>
      </c>
      <c r="F75" s="322"/>
      <c r="G75" s="315"/>
      <c r="H75" s="315"/>
      <c r="I75" s="315"/>
      <c r="J75" s="315"/>
      <c r="K75" s="327"/>
      <c r="L75" s="328"/>
      <c r="M75" s="320">
        <f>'Draft Workplan'!H76</f>
        <v>0</v>
      </c>
      <c r="N75" s="326">
        <f t="shared" si="1"/>
        <v>0</v>
      </c>
      <c r="O75" s="326"/>
      <c r="P75" s="323"/>
    </row>
    <row r="76" spans="2:16" ht="60" x14ac:dyDescent="0.25">
      <c r="B76" s="298">
        <v>7.9</v>
      </c>
      <c r="C76" s="322">
        <f>'Draft Workplan'!C77</f>
        <v>0</v>
      </c>
      <c r="D76" s="323">
        <f>'Draft Workplan'!D77</f>
        <v>0</v>
      </c>
      <c r="E76" s="323" t="s">
        <v>266</v>
      </c>
      <c r="F76" s="322"/>
      <c r="G76" s="315"/>
      <c r="H76" s="315"/>
      <c r="I76" s="315"/>
      <c r="J76" s="315"/>
      <c r="K76" s="327"/>
      <c r="L76" s="328"/>
      <c r="M76" s="320">
        <f>'Draft Workplan'!H77</f>
        <v>0</v>
      </c>
      <c r="N76" s="326">
        <f t="shared" si="1"/>
        <v>0</v>
      </c>
      <c r="O76" s="326"/>
      <c r="P76" s="323"/>
    </row>
    <row r="77" spans="2:16" ht="60" x14ac:dyDescent="0.25">
      <c r="B77" s="296">
        <v>8</v>
      </c>
      <c r="C77" s="322" t="str">
        <f>'Draft Workplan'!C78</f>
        <v xml:space="preserve">Component #8: </v>
      </c>
      <c r="D77" s="323">
        <f>'Draft Workplan'!D78</f>
        <v>0</v>
      </c>
      <c r="E77" s="323" t="s">
        <v>266</v>
      </c>
      <c r="F77" s="317"/>
      <c r="G77" s="316"/>
      <c r="H77" s="316"/>
      <c r="I77" s="316"/>
      <c r="J77" s="316"/>
      <c r="K77" s="318"/>
      <c r="L77" s="319"/>
      <c r="M77" s="320">
        <f>'Draft Workplan'!H78</f>
        <v>0</v>
      </c>
      <c r="N77" s="326">
        <f t="shared" si="1"/>
        <v>0</v>
      </c>
      <c r="O77" s="320"/>
      <c r="P77" s="321"/>
    </row>
    <row r="78" spans="2:16" ht="60" x14ac:dyDescent="0.25">
      <c r="B78" s="298">
        <v>8.1</v>
      </c>
      <c r="C78" s="322">
        <f>'Draft Workplan'!C79</f>
        <v>0</v>
      </c>
      <c r="D78" s="323">
        <f>'Draft Workplan'!D79</f>
        <v>0</v>
      </c>
      <c r="E78" s="323" t="s">
        <v>266</v>
      </c>
      <c r="F78" s="323"/>
      <c r="G78" s="315"/>
      <c r="H78" s="315"/>
      <c r="I78" s="315"/>
      <c r="J78" s="315"/>
      <c r="K78" s="324"/>
      <c r="L78" s="325"/>
      <c r="M78" s="320">
        <f>'Draft Workplan'!H79</f>
        <v>0</v>
      </c>
      <c r="N78" s="326">
        <f t="shared" si="1"/>
        <v>0</v>
      </c>
      <c r="O78" s="326"/>
      <c r="P78" s="323"/>
    </row>
    <row r="79" spans="2:16" ht="60" x14ac:dyDescent="0.25">
      <c r="B79" s="298">
        <v>8.1999999999999993</v>
      </c>
      <c r="C79" s="322">
        <f>'Draft Workplan'!C80</f>
        <v>0</v>
      </c>
      <c r="D79" s="323">
        <f>'Draft Workplan'!D80</f>
        <v>0</v>
      </c>
      <c r="E79" s="323" t="s">
        <v>266</v>
      </c>
      <c r="F79" s="322"/>
      <c r="G79" s="315"/>
      <c r="H79" s="315"/>
      <c r="I79" s="315"/>
      <c r="J79" s="315"/>
      <c r="K79" s="327"/>
      <c r="L79" s="328"/>
      <c r="M79" s="320">
        <f>'Draft Workplan'!H80</f>
        <v>0</v>
      </c>
      <c r="N79" s="326">
        <f t="shared" si="1"/>
        <v>0</v>
      </c>
      <c r="O79" s="326"/>
      <c r="P79" s="323"/>
    </row>
    <row r="80" spans="2:16" ht="60" x14ac:dyDescent="0.25">
      <c r="B80" s="298">
        <v>8.3000000000000007</v>
      </c>
      <c r="C80" s="322">
        <f>'Draft Workplan'!C81</f>
        <v>0</v>
      </c>
      <c r="D80" s="323">
        <f>'Draft Workplan'!D81</f>
        <v>0</v>
      </c>
      <c r="E80" s="323" t="s">
        <v>266</v>
      </c>
      <c r="F80" s="322"/>
      <c r="G80" s="315"/>
      <c r="H80" s="315"/>
      <c r="I80" s="315"/>
      <c r="J80" s="315"/>
      <c r="K80" s="327"/>
      <c r="L80" s="328"/>
      <c r="M80" s="320">
        <f>'Draft Workplan'!H81</f>
        <v>0</v>
      </c>
      <c r="N80" s="326">
        <f t="shared" si="1"/>
        <v>0</v>
      </c>
      <c r="O80" s="326"/>
      <c r="P80" s="323"/>
    </row>
    <row r="81" spans="2:16" ht="60" x14ac:dyDescent="0.25">
      <c r="B81" s="298">
        <v>8.4</v>
      </c>
      <c r="C81" s="322">
        <f>'Draft Workplan'!C82</f>
        <v>0</v>
      </c>
      <c r="D81" s="323">
        <f>'Draft Workplan'!D82</f>
        <v>0</v>
      </c>
      <c r="E81" s="323" t="s">
        <v>266</v>
      </c>
      <c r="F81" s="322"/>
      <c r="G81" s="315"/>
      <c r="H81" s="315"/>
      <c r="I81" s="315"/>
      <c r="J81" s="315"/>
      <c r="K81" s="327"/>
      <c r="L81" s="328"/>
      <c r="M81" s="320">
        <f>'Draft Workplan'!H82</f>
        <v>0</v>
      </c>
      <c r="N81" s="326">
        <f t="shared" si="1"/>
        <v>0</v>
      </c>
      <c r="O81" s="326"/>
      <c r="P81" s="323"/>
    </row>
    <row r="82" spans="2:16" ht="60" x14ac:dyDescent="0.25">
      <c r="B82" s="298">
        <v>8.5</v>
      </c>
      <c r="C82" s="322">
        <f>'Draft Workplan'!C83</f>
        <v>0</v>
      </c>
      <c r="D82" s="323">
        <f>'Draft Workplan'!D83</f>
        <v>0</v>
      </c>
      <c r="E82" s="323" t="s">
        <v>266</v>
      </c>
      <c r="F82" s="322"/>
      <c r="G82" s="315"/>
      <c r="H82" s="315"/>
      <c r="I82" s="315"/>
      <c r="J82" s="315"/>
      <c r="K82" s="327"/>
      <c r="L82" s="328"/>
      <c r="M82" s="320">
        <f>'Draft Workplan'!H83</f>
        <v>0</v>
      </c>
      <c r="N82" s="326">
        <f t="shared" si="1"/>
        <v>0</v>
      </c>
      <c r="O82" s="326"/>
      <c r="P82" s="323"/>
    </row>
    <row r="83" spans="2:16" ht="60" x14ac:dyDescent="0.25">
      <c r="B83" s="298">
        <v>8.6</v>
      </c>
      <c r="C83" s="322">
        <f>'Draft Workplan'!C84</f>
        <v>0</v>
      </c>
      <c r="D83" s="323">
        <f>'Draft Workplan'!D84</f>
        <v>0</v>
      </c>
      <c r="E83" s="323" t="s">
        <v>266</v>
      </c>
      <c r="F83" s="322"/>
      <c r="G83" s="315"/>
      <c r="H83" s="315"/>
      <c r="I83" s="315"/>
      <c r="J83" s="315"/>
      <c r="K83" s="327"/>
      <c r="L83" s="328"/>
      <c r="M83" s="320">
        <f>'Draft Workplan'!H84</f>
        <v>0</v>
      </c>
      <c r="N83" s="326">
        <f t="shared" si="1"/>
        <v>0</v>
      </c>
      <c r="O83" s="326"/>
      <c r="P83" s="323"/>
    </row>
    <row r="84" spans="2:16" ht="60" x14ac:dyDescent="0.25">
      <c r="B84" s="298">
        <v>8.6999999999999993</v>
      </c>
      <c r="C84" s="322">
        <f>'Draft Workplan'!C85</f>
        <v>0</v>
      </c>
      <c r="D84" s="323">
        <f>'Draft Workplan'!D85</f>
        <v>0</v>
      </c>
      <c r="E84" s="323" t="s">
        <v>266</v>
      </c>
      <c r="F84" s="322"/>
      <c r="G84" s="315"/>
      <c r="H84" s="315"/>
      <c r="I84" s="315"/>
      <c r="J84" s="315"/>
      <c r="K84" s="327"/>
      <c r="L84" s="328"/>
      <c r="M84" s="320">
        <f>'Draft Workplan'!H85</f>
        <v>0</v>
      </c>
      <c r="N84" s="326">
        <f t="shared" si="1"/>
        <v>0</v>
      </c>
      <c r="O84" s="326"/>
      <c r="P84" s="323"/>
    </row>
    <row r="85" spans="2:16" ht="60" x14ac:dyDescent="0.25">
      <c r="B85" s="298">
        <v>8.8000000000000007</v>
      </c>
      <c r="C85" s="322">
        <f>'Draft Workplan'!C86</f>
        <v>0</v>
      </c>
      <c r="D85" s="323">
        <f>'Draft Workplan'!D86</f>
        <v>0</v>
      </c>
      <c r="E85" s="323" t="s">
        <v>266</v>
      </c>
      <c r="F85" s="322"/>
      <c r="G85" s="315"/>
      <c r="H85" s="315"/>
      <c r="I85" s="315"/>
      <c r="J85" s="315"/>
      <c r="K85" s="327"/>
      <c r="L85" s="328"/>
      <c r="M85" s="320">
        <f>'Draft Workplan'!H86</f>
        <v>0</v>
      </c>
      <c r="N85" s="326">
        <f t="shared" si="1"/>
        <v>0</v>
      </c>
      <c r="O85" s="326"/>
      <c r="P85" s="323"/>
    </row>
    <row r="86" spans="2:16" ht="60" x14ac:dyDescent="0.25">
      <c r="B86" s="298">
        <v>8.9</v>
      </c>
      <c r="C86" s="322">
        <f>'Draft Workplan'!C87</f>
        <v>0</v>
      </c>
      <c r="D86" s="323">
        <f>'Draft Workplan'!D87</f>
        <v>0</v>
      </c>
      <c r="E86" s="323" t="s">
        <v>266</v>
      </c>
      <c r="F86" s="322"/>
      <c r="G86" s="315"/>
      <c r="H86" s="315"/>
      <c r="I86" s="315"/>
      <c r="J86" s="315"/>
      <c r="K86" s="327"/>
      <c r="L86" s="328"/>
      <c r="M86" s="320">
        <f>'Draft Workplan'!H87</f>
        <v>0</v>
      </c>
      <c r="N86" s="326">
        <f t="shared" si="1"/>
        <v>0</v>
      </c>
      <c r="O86" s="326"/>
      <c r="P86" s="323"/>
    </row>
    <row r="87" spans="2:16" ht="60" x14ac:dyDescent="0.25">
      <c r="B87" s="296">
        <v>9</v>
      </c>
      <c r="C87" s="322" t="str">
        <f>'Draft Workplan'!C88</f>
        <v xml:space="preserve">Component #9: </v>
      </c>
      <c r="D87" s="323">
        <f>'Draft Workplan'!D88</f>
        <v>0</v>
      </c>
      <c r="E87" s="323" t="s">
        <v>266</v>
      </c>
      <c r="F87" s="317"/>
      <c r="G87" s="316"/>
      <c r="H87" s="316"/>
      <c r="I87" s="316"/>
      <c r="J87" s="316"/>
      <c r="K87" s="318"/>
      <c r="L87" s="319"/>
      <c r="M87" s="320">
        <f>'Draft Workplan'!H88</f>
        <v>0</v>
      </c>
      <c r="N87" s="326">
        <f t="shared" si="1"/>
        <v>0</v>
      </c>
      <c r="O87" s="320"/>
      <c r="P87" s="321"/>
    </row>
    <row r="88" spans="2:16" ht="60" x14ac:dyDescent="0.25">
      <c r="B88" s="298">
        <v>9.1</v>
      </c>
      <c r="C88" s="322">
        <f>'Draft Workplan'!C89</f>
        <v>0</v>
      </c>
      <c r="D88" s="323">
        <f>'Draft Workplan'!D89</f>
        <v>0</v>
      </c>
      <c r="E88" s="323" t="s">
        <v>266</v>
      </c>
      <c r="F88" s="323"/>
      <c r="G88" s="315"/>
      <c r="H88" s="315"/>
      <c r="I88" s="315"/>
      <c r="J88" s="315"/>
      <c r="K88" s="324"/>
      <c r="L88" s="325"/>
      <c r="M88" s="320">
        <f>'Draft Workplan'!H89</f>
        <v>0</v>
      </c>
      <c r="N88" s="326">
        <f t="shared" si="1"/>
        <v>0</v>
      </c>
      <c r="O88" s="326"/>
      <c r="P88" s="323"/>
    </row>
    <row r="89" spans="2:16" ht="60" x14ac:dyDescent="0.25">
      <c r="B89" s="298">
        <v>9.1999999999999993</v>
      </c>
      <c r="C89" s="322">
        <f>'Draft Workplan'!C90</f>
        <v>0</v>
      </c>
      <c r="D89" s="323">
        <f>'Draft Workplan'!D90</f>
        <v>0</v>
      </c>
      <c r="E89" s="323" t="s">
        <v>266</v>
      </c>
      <c r="F89" s="322"/>
      <c r="G89" s="315"/>
      <c r="H89" s="315"/>
      <c r="I89" s="315"/>
      <c r="J89" s="315"/>
      <c r="K89" s="327"/>
      <c r="L89" s="328"/>
      <c r="M89" s="320">
        <f>'Draft Workplan'!H90</f>
        <v>0</v>
      </c>
      <c r="N89" s="326">
        <f t="shared" si="1"/>
        <v>0</v>
      </c>
      <c r="O89" s="326"/>
      <c r="P89" s="323"/>
    </row>
    <row r="90" spans="2:16" ht="60" x14ac:dyDescent="0.25">
      <c r="B90" s="298">
        <v>9.3000000000000007</v>
      </c>
      <c r="C90" s="322">
        <f>'Draft Workplan'!C91</f>
        <v>0</v>
      </c>
      <c r="D90" s="323">
        <f>'Draft Workplan'!D91</f>
        <v>0</v>
      </c>
      <c r="E90" s="323" t="s">
        <v>266</v>
      </c>
      <c r="F90" s="322"/>
      <c r="G90" s="315"/>
      <c r="H90" s="315"/>
      <c r="I90" s="315"/>
      <c r="J90" s="315"/>
      <c r="K90" s="327"/>
      <c r="L90" s="328"/>
      <c r="M90" s="320">
        <f>'Draft Workplan'!H91</f>
        <v>0</v>
      </c>
      <c r="N90" s="326">
        <f t="shared" si="1"/>
        <v>0</v>
      </c>
      <c r="O90" s="326"/>
      <c r="P90" s="323"/>
    </row>
    <row r="91" spans="2:16" ht="60" x14ac:dyDescent="0.25">
      <c r="B91" s="298">
        <v>9.4</v>
      </c>
      <c r="C91" s="322">
        <f>'Draft Workplan'!C92</f>
        <v>0</v>
      </c>
      <c r="D91" s="323">
        <f>'Draft Workplan'!D92</f>
        <v>0</v>
      </c>
      <c r="E91" s="323" t="s">
        <v>266</v>
      </c>
      <c r="F91" s="322"/>
      <c r="G91" s="315"/>
      <c r="H91" s="315"/>
      <c r="I91" s="315"/>
      <c r="J91" s="315"/>
      <c r="K91" s="327"/>
      <c r="L91" s="328"/>
      <c r="M91" s="320">
        <f>'Draft Workplan'!H92</f>
        <v>0</v>
      </c>
      <c r="N91" s="326">
        <f t="shared" si="1"/>
        <v>0</v>
      </c>
      <c r="O91" s="326"/>
      <c r="P91" s="323"/>
    </row>
    <row r="92" spans="2:16" ht="60" x14ac:dyDescent="0.25">
      <c r="B92" s="298">
        <v>9.5</v>
      </c>
      <c r="C92" s="322">
        <f>'Draft Workplan'!C93</f>
        <v>0</v>
      </c>
      <c r="D92" s="323">
        <f>'Draft Workplan'!D93</f>
        <v>0</v>
      </c>
      <c r="E92" s="323" t="s">
        <v>266</v>
      </c>
      <c r="F92" s="322"/>
      <c r="G92" s="315"/>
      <c r="H92" s="315"/>
      <c r="I92" s="315"/>
      <c r="J92" s="315"/>
      <c r="K92" s="327"/>
      <c r="L92" s="328"/>
      <c r="M92" s="320">
        <f>'Draft Workplan'!H93</f>
        <v>0</v>
      </c>
      <c r="N92" s="326">
        <f t="shared" si="1"/>
        <v>0</v>
      </c>
      <c r="O92" s="326"/>
      <c r="P92" s="323"/>
    </row>
    <row r="93" spans="2:16" ht="60" x14ac:dyDescent="0.25">
      <c r="B93" s="298">
        <v>9.6</v>
      </c>
      <c r="C93" s="322">
        <f>'Draft Workplan'!C94</f>
        <v>0</v>
      </c>
      <c r="D93" s="323">
        <f>'Draft Workplan'!D94</f>
        <v>0</v>
      </c>
      <c r="E93" s="323" t="s">
        <v>266</v>
      </c>
      <c r="F93" s="322"/>
      <c r="G93" s="315"/>
      <c r="H93" s="315"/>
      <c r="I93" s="315"/>
      <c r="J93" s="315"/>
      <c r="K93" s="327"/>
      <c r="L93" s="328"/>
      <c r="M93" s="320">
        <f>'Draft Workplan'!H94</f>
        <v>0</v>
      </c>
      <c r="N93" s="326">
        <f t="shared" si="1"/>
        <v>0</v>
      </c>
      <c r="O93" s="326"/>
      <c r="P93" s="323"/>
    </row>
    <row r="94" spans="2:16" ht="60" x14ac:dyDescent="0.25">
      <c r="B94" s="298">
        <v>9.6999999999999993</v>
      </c>
      <c r="C94" s="322">
        <f>'Draft Workplan'!C95</f>
        <v>0</v>
      </c>
      <c r="D94" s="323">
        <f>'Draft Workplan'!D95</f>
        <v>0</v>
      </c>
      <c r="E94" s="323" t="s">
        <v>266</v>
      </c>
      <c r="F94" s="322"/>
      <c r="G94" s="315"/>
      <c r="H94" s="315"/>
      <c r="I94" s="315"/>
      <c r="J94" s="315"/>
      <c r="K94" s="327"/>
      <c r="L94" s="328"/>
      <c r="M94" s="320">
        <f>'Draft Workplan'!H95</f>
        <v>0</v>
      </c>
      <c r="N94" s="326">
        <f t="shared" si="1"/>
        <v>0</v>
      </c>
      <c r="O94" s="326"/>
      <c r="P94" s="323"/>
    </row>
    <row r="95" spans="2:16" ht="60" x14ac:dyDescent="0.25">
      <c r="B95" s="298">
        <v>9.8000000000000007</v>
      </c>
      <c r="C95" s="322">
        <f>'Draft Workplan'!C96</f>
        <v>0</v>
      </c>
      <c r="D95" s="323">
        <f>'Draft Workplan'!D96</f>
        <v>0</v>
      </c>
      <c r="E95" s="323" t="s">
        <v>266</v>
      </c>
      <c r="F95" s="322"/>
      <c r="G95" s="315"/>
      <c r="H95" s="315"/>
      <c r="I95" s="315"/>
      <c r="J95" s="315"/>
      <c r="K95" s="327"/>
      <c r="L95" s="328"/>
      <c r="M95" s="320">
        <f>'Draft Workplan'!H96</f>
        <v>0</v>
      </c>
      <c r="N95" s="326">
        <f t="shared" si="1"/>
        <v>0</v>
      </c>
      <c r="O95" s="326"/>
      <c r="P95" s="323"/>
    </row>
    <row r="96" spans="2:16" ht="60" x14ac:dyDescent="0.25">
      <c r="B96" s="298">
        <v>9.9</v>
      </c>
      <c r="C96" s="322">
        <f>'Draft Workplan'!C97</f>
        <v>0</v>
      </c>
      <c r="D96" s="323">
        <f>'Draft Workplan'!D97</f>
        <v>0</v>
      </c>
      <c r="E96" s="323" t="s">
        <v>266</v>
      </c>
      <c r="F96" s="322"/>
      <c r="G96" s="315"/>
      <c r="H96" s="315"/>
      <c r="I96" s="315"/>
      <c r="J96" s="315"/>
      <c r="K96" s="327"/>
      <c r="L96" s="328"/>
      <c r="M96" s="320">
        <f>'Draft Workplan'!H97</f>
        <v>0</v>
      </c>
      <c r="N96" s="326">
        <f t="shared" ref="N96" si="2">L96*M96</f>
        <v>0</v>
      </c>
      <c r="O96" s="326"/>
      <c r="P96" s="323"/>
    </row>
    <row r="97" spans="2:16" x14ac:dyDescent="0.25">
      <c r="C97" s="322" t="s">
        <v>267</v>
      </c>
      <c r="D97" s="689">
        <f>SUM(N87,N77,N67,N57,N47,N37,N27,N17,N7)</f>
        <v>0</v>
      </c>
      <c r="E97" s="323" t="s">
        <v>246</v>
      </c>
      <c r="F97" s="317"/>
      <c r="G97" s="316"/>
      <c r="H97" s="316"/>
      <c r="I97" s="316"/>
      <c r="J97" s="316"/>
      <c r="K97" s="318"/>
      <c r="L97" s="319"/>
      <c r="M97" s="320"/>
      <c r="N97" s="320"/>
      <c r="O97" s="689">
        <f>SUM(O87,O77,O67,O57,O47,O37,O27,O17,O7)</f>
        <v>0</v>
      </c>
      <c r="P97" s="321"/>
    </row>
    <row r="98" spans="2:16" x14ac:dyDescent="0.25">
      <c r="C98" s="322" t="s">
        <v>267</v>
      </c>
      <c r="D98" s="689">
        <f>SUM(N7:N96)-SUM(N87,N77,N67,N57,N47,N37,N27,N17,N7)</f>
        <v>0</v>
      </c>
      <c r="E98" s="323" t="s">
        <v>247</v>
      </c>
      <c r="F98" s="317"/>
      <c r="G98" s="316"/>
      <c r="H98" s="316"/>
      <c r="I98" s="316"/>
      <c r="J98" s="316"/>
      <c r="K98" s="318"/>
      <c r="L98" s="319"/>
      <c r="M98" s="320"/>
      <c r="N98" s="320"/>
      <c r="O98" s="689">
        <f>SUM(O7:O96)-SUM(O87,O77,O67,O57,O47,O37,O27,O17,O7)</f>
        <v>0</v>
      </c>
      <c r="P98" s="321"/>
    </row>
    <row r="99" spans="2:16" x14ac:dyDescent="0.25">
      <c r="E99" s="198" t="s">
        <v>110</v>
      </c>
    </row>
    <row r="100" spans="2:16" ht="18.75" x14ac:dyDescent="0.3">
      <c r="B100" s="925" t="s">
        <v>248</v>
      </c>
      <c r="C100" s="926"/>
      <c r="D100" s="926"/>
      <c r="E100" s="927"/>
      <c r="F100" s="456" t="s">
        <v>249</v>
      </c>
    </row>
    <row r="101" spans="2:16" ht="18.75" x14ac:dyDescent="0.3">
      <c r="B101" s="923" t="s">
        <v>211</v>
      </c>
      <c r="C101" s="924"/>
      <c r="D101" s="508">
        <f>'Draft Workplan'!H98</f>
        <v>0</v>
      </c>
      <c r="E101" s="311"/>
      <c r="F101" s="928"/>
    </row>
    <row r="102" spans="2:16" ht="18.75" x14ac:dyDescent="0.3">
      <c r="B102" s="923" t="s">
        <v>250</v>
      </c>
      <c r="C102" s="924"/>
      <c r="D102" s="686"/>
      <c r="E102" s="312"/>
      <c r="F102" s="928"/>
    </row>
    <row r="103" spans="2:16" ht="18.75" x14ac:dyDescent="0.3">
      <c r="B103" s="929" t="s">
        <v>251</v>
      </c>
      <c r="C103" s="930"/>
      <c r="D103" s="687">
        <f>SUM(D101:D102)</f>
        <v>0</v>
      </c>
      <c r="E103" s="312"/>
      <c r="F103" s="928"/>
    </row>
    <row r="104" spans="2:16" ht="18.75" x14ac:dyDescent="0.3">
      <c r="B104" s="917" t="s">
        <v>217</v>
      </c>
      <c r="C104" s="918"/>
      <c r="D104" s="685"/>
      <c r="E104" s="312"/>
      <c r="F104" s="928"/>
    </row>
    <row r="105" spans="2:16" ht="18.75" x14ac:dyDescent="0.3">
      <c r="B105" s="917" t="s">
        <v>268</v>
      </c>
      <c r="C105" s="918"/>
      <c r="D105" s="690">
        <f>D97</f>
        <v>0</v>
      </c>
      <c r="E105" s="312"/>
      <c r="F105" s="928"/>
    </row>
    <row r="106" spans="2:16" ht="18.75" x14ac:dyDescent="0.3">
      <c r="B106" s="917" t="s">
        <v>269</v>
      </c>
      <c r="C106" s="918"/>
      <c r="D106" s="690">
        <f>D98</f>
        <v>0</v>
      </c>
      <c r="E106" s="312"/>
      <c r="F106" s="928"/>
    </row>
    <row r="107" spans="2:16" ht="18.75" x14ac:dyDescent="0.3">
      <c r="B107" s="917" t="s">
        <v>253</v>
      </c>
      <c r="C107" s="918"/>
      <c r="D107" s="685"/>
      <c r="E107" s="312"/>
      <c r="F107" s="928"/>
    </row>
    <row r="108" spans="2:16" ht="18.75" x14ac:dyDescent="0.3">
      <c r="B108" s="917" t="s">
        <v>254</v>
      </c>
      <c r="C108" s="918"/>
      <c r="D108" s="690">
        <f>D105-D104</f>
        <v>0</v>
      </c>
      <c r="E108" s="312"/>
      <c r="F108" s="928"/>
    </row>
  </sheetData>
  <mergeCells count="24">
    <mergeCell ref="P5:P6"/>
    <mergeCell ref="L5:L6"/>
    <mergeCell ref="M5:M6"/>
    <mergeCell ref="B3:P3"/>
    <mergeCell ref="B4:P4"/>
    <mergeCell ref="B5:B6"/>
    <mergeCell ref="K5:K6"/>
    <mergeCell ref="G5:J5"/>
    <mergeCell ref="C5:C6"/>
    <mergeCell ref="D5:D6"/>
    <mergeCell ref="E5:E6"/>
    <mergeCell ref="F5:F6"/>
    <mergeCell ref="N5:N6"/>
    <mergeCell ref="O5:O6"/>
    <mergeCell ref="B100:E100"/>
    <mergeCell ref="B101:C101"/>
    <mergeCell ref="F101:F108"/>
    <mergeCell ref="B102:C102"/>
    <mergeCell ref="B103:C103"/>
    <mergeCell ref="B104:C104"/>
    <mergeCell ref="B106:C106"/>
    <mergeCell ref="B107:C107"/>
    <mergeCell ref="B108:C108"/>
    <mergeCell ref="B105:C105"/>
  </mergeCells>
  <pageMargins left="0.35" right="0.35" top="0.54" bottom="0.42" header="0.3" footer="0.3"/>
  <pageSetup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AA4C-FBFC-4153-9FCA-87FCBC702CC1}">
  <dimension ref="A2:N403"/>
  <sheetViews>
    <sheetView zoomScaleNormal="100" workbookViewId="0">
      <selection activeCell="K5" sqref="K5"/>
    </sheetView>
  </sheetViews>
  <sheetFormatPr defaultColWidth="8.7109375" defaultRowHeight="15" x14ac:dyDescent="0.25"/>
  <cols>
    <col min="1" max="1" width="7.85546875" style="197" customWidth="1"/>
    <col min="2" max="2" width="7.5703125" style="198" customWidth="1"/>
    <col min="3" max="3" width="5" style="198" customWidth="1"/>
    <col min="4" max="4" width="91.85546875" style="198" customWidth="1"/>
    <col min="5" max="5" width="4.42578125" style="198" customWidth="1"/>
    <col min="6" max="6" width="4.5703125" style="198" customWidth="1"/>
    <col min="7" max="8" width="4.42578125" style="198" customWidth="1"/>
    <col min="9" max="9" width="11.140625" style="198" customWidth="1"/>
    <col min="10" max="10" width="8.42578125" style="198" customWidth="1"/>
    <col min="11" max="15" width="8.7109375" style="198"/>
    <col min="16" max="16" width="8.7109375" style="198" customWidth="1"/>
    <col min="17" max="16384" width="8.7109375" style="198"/>
  </cols>
  <sheetData>
    <row r="2" spans="1:14" s="197" customFormat="1" ht="41.25" customHeight="1" thickBot="1" x14ac:dyDescent="0.3">
      <c r="B2" s="958" t="s">
        <v>314</v>
      </c>
      <c r="C2" s="958"/>
      <c r="D2" s="958"/>
      <c r="E2" s="958"/>
      <c r="F2" s="958"/>
      <c r="G2" s="958"/>
      <c r="H2" s="958"/>
      <c r="I2" s="958"/>
    </row>
    <row r="3" spans="1:14" s="352" customFormat="1" ht="28.5" customHeight="1" thickBot="1" x14ac:dyDescent="0.25">
      <c r="A3" s="365"/>
      <c r="B3" s="354" t="s">
        <v>270</v>
      </c>
      <c r="C3" s="353" t="s">
        <v>271</v>
      </c>
      <c r="D3" s="353" t="s">
        <v>180</v>
      </c>
      <c r="E3" s="353" t="s">
        <v>240</v>
      </c>
      <c r="F3" s="353" t="s">
        <v>241</v>
      </c>
      <c r="G3" s="353" t="s">
        <v>242</v>
      </c>
      <c r="H3" s="353" t="s">
        <v>243</v>
      </c>
      <c r="I3" s="423" t="s">
        <v>236</v>
      </c>
    </row>
    <row r="4" spans="1:14" ht="15.75" thickBot="1" x14ac:dyDescent="0.3">
      <c r="B4" s="349">
        <v>1.1000000000000001</v>
      </c>
      <c r="C4" s="348"/>
      <c r="D4" s="348"/>
      <c r="E4" s="348"/>
      <c r="F4" s="348"/>
      <c r="G4" s="348"/>
      <c r="H4" s="348"/>
      <c r="I4" s="351">
        <f>AVERAGE(I5:I7)</f>
        <v>0</v>
      </c>
    </row>
    <row r="5" spans="1:14" ht="15.75" thickTop="1" x14ac:dyDescent="0.25">
      <c r="B5" s="350"/>
      <c r="C5" s="452">
        <v>1</v>
      </c>
      <c r="D5" s="453" t="s">
        <v>272</v>
      </c>
      <c r="E5" s="451"/>
      <c r="F5" s="451"/>
      <c r="G5" s="451"/>
      <c r="H5" s="451"/>
      <c r="I5" s="347">
        <f>((SUM($E5:$H5))/$C5)</f>
        <v>0</v>
      </c>
    </row>
    <row r="6" spans="1:14" x14ac:dyDescent="0.25">
      <c r="B6" s="350"/>
      <c r="C6" s="452">
        <v>1</v>
      </c>
      <c r="D6" s="453" t="s">
        <v>272</v>
      </c>
      <c r="E6" s="451"/>
      <c r="F6" s="451"/>
      <c r="G6" s="451"/>
      <c r="H6" s="451"/>
      <c r="I6" s="347">
        <f>((SUM($E6:$H6))/$C6)</f>
        <v>0</v>
      </c>
    </row>
    <row r="7" spans="1:14" ht="15.75" thickBot="1" x14ac:dyDescent="0.3">
      <c r="B7" s="350"/>
      <c r="C7" s="452">
        <v>1</v>
      </c>
      <c r="D7" s="453" t="s">
        <v>272</v>
      </c>
      <c r="E7" s="451"/>
      <c r="F7" s="451"/>
      <c r="G7" s="451"/>
      <c r="H7" s="451"/>
      <c r="I7" s="347">
        <f>((SUM($E7:$H7))/$C7)</f>
        <v>0</v>
      </c>
    </row>
    <row r="8" spans="1:14" ht="15.75" thickBot="1" x14ac:dyDescent="0.3">
      <c r="B8" s="349">
        <v>1.2</v>
      </c>
      <c r="C8" s="348"/>
      <c r="D8" s="348"/>
      <c r="E8" s="348"/>
      <c r="F8" s="348"/>
      <c r="G8" s="348"/>
      <c r="H8" s="348"/>
      <c r="I8" s="351">
        <f>AVERAGE(I9:I11)</f>
        <v>0</v>
      </c>
    </row>
    <row r="9" spans="1:14" ht="15.75" thickTop="1" x14ac:dyDescent="0.25">
      <c r="B9" s="350"/>
      <c r="C9" s="452">
        <v>1</v>
      </c>
      <c r="D9" s="453" t="s">
        <v>272</v>
      </c>
      <c r="E9" s="451"/>
      <c r="F9" s="451"/>
      <c r="G9" s="451"/>
      <c r="H9" s="451"/>
      <c r="I9" s="347">
        <f>((SUM($E9:$H9))/$C9)</f>
        <v>0</v>
      </c>
    </row>
    <row r="10" spans="1:14" x14ac:dyDescent="0.25">
      <c r="B10" s="350"/>
      <c r="C10" s="452">
        <v>1</v>
      </c>
      <c r="D10" s="453" t="s">
        <v>272</v>
      </c>
      <c r="E10" s="451"/>
      <c r="F10" s="451"/>
      <c r="G10" s="451"/>
      <c r="H10" s="451"/>
      <c r="I10" s="347">
        <f>((SUM($E10:$H10))/$C10)</f>
        <v>0</v>
      </c>
    </row>
    <row r="11" spans="1:14" ht="15.75" thickBot="1" x14ac:dyDescent="0.3">
      <c r="B11" s="350"/>
      <c r="C11" s="452">
        <v>1</v>
      </c>
      <c r="D11" s="453" t="s">
        <v>272</v>
      </c>
      <c r="E11" s="451"/>
      <c r="F11" s="451"/>
      <c r="G11" s="451"/>
      <c r="H11" s="451"/>
      <c r="I11" s="347">
        <f>((SUM($E11:$H11))/$C11)</f>
        <v>0</v>
      </c>
    </row>
    <row r="12" spans="1:14" ht="15.75" thickBot="1" x14ac:dyDescent="0.3">
      <c r="B12" s="349">
        <v>1.3</v>
      </c>
      <c r="C12" s="348"/>
      <c r="D12" s="348"/>
      <c r="E12" s="348"/>
      <c r="F12" s="348"/>
      <c r="G12" s="348"/>
      <c r="H12" s="348"/>
      <c r="I12" s="351">
        <f t="shared" ref="I12" si="0">AVERAGE(I13:I15)</f>
        <v>0</v>
      </c>
    </row>
    <row r="13" spans="1:14" ht="15.75" thickTop="1" x14ac:dyDescent="0.25">
      <c r="B13" s="350"/>
      <c r="C13" s="452">
        <v>1</v>
      </c>
      <c r="D13" s="453" t="s">
        <v>272</v>
      </c>
      <c r="E13" s="451"/>
      <c r="F13" s="451"/>
      <c r="G13" s="451"/>
      <c r="H13" s="451"/>
      <c r="I13" s="347">
        <f t="shared" ref="I13:I15" si="1">((SUM($E13:$H13))/$C13)</f>
        <v>0</v>
      </c>
      <c r="N13" s="198" t="s">
        <v>110</v>
      </c>
    </row>
    <row r="14" spans="1:14" x14ac:dyDescent="0.25">
      <c r="B14" s="350"/>
      <c r="C14" s="452">
        <v>1</v>
      </c>
      <c r="D14" s="453" t="s">
        <v>272</v>
      </c>
      <c r="E14" s="451"/>
      <c r="F14" s="451"/>
      <c r="G14" s="451"/>
      <c r="H14" s="451"/>
      <c r="I14" s="347">
        <f t="shared" si="1"/>
        <v>0</v>
      </c>
    </row>
    <row r="15" spans="1:14" ht="15.75" thickBot="1" x14ac:dyDescent="0.3">
      <c r="B15" s="350"/>
      <c r="C15" s="452">
        <v>1</v>
      </c>
      <c r="D15" s="453" t="s">
        <v>272</v>
      </c>
      <c r="E15" s="451"/>
      <c r="F15" s="451"/>
      <c r="G15" s="451"/>
      <c r="H15" s="451"/>
      <c r="I15" s="347">
        <f t="shared" si="1"/>
        <v>0</v>
      </c>
    </row>
    <row r="16" spans="1:14" ht="15.75" thickBot="1" x14ac:dyDescent="0.3">
      <c r="B16" s="349">
        <v>1.4</v>
      </c>
      <c r="C16" s="348"/>
      <c r="D16" s="348"/>
      <c r="E16" s="348"/>
      <c r="F16" s="348"/>
      <c r="G16" s="348"/>
      <c r="H16" s="348"/>
      <c r="I16" s="424">
        <f t="shared" ref="I16" si="2">AVERAGE(I17:I19)</f>
        <v>0</v>
      </c>
    </row>
    <row r="17" spans="2:12" ht="15.75" thickTop="1" x14ac:dyDescent="0.25">
      <c r="B17" s="350"/>
      <c r="C17" s="452">
        <v>1</v>
      </c>
      <c r="D17" s="453" t="s">
        <v>272</v>
      </c>
      <c r="E17" s="451"/>
      <c r="F17" s="451"/>
      <c r="G17" s="451"/>
      <c r="H17" s="451"/>
      <c r="I17" s="347">
        <f t="shared" ref="I17:I19" si="3">((SUM($E17:$H17))/$C17)</f>
        <v>0</v>
      </c>
    </row>
    <row r="18" spans="2:12" x14ac:dyDescent="0.25">
      <c r="B18" s="350"/>
      <c r="C18" s="452">
        <v>1</v>
      </c>
      <c r="D18" s="453" t="s">
        <v>272</v>
      </c>
      <c r="E18" s="451"/>
      <c r="F18" s="451"/>
      <c r="G18" s="451"/>
      <c r="H18" s="451"/>
      <c r="I18" s="347">
        <f t="shared" si="3"/>
        <v>0</v>
      </c>
    </row>
    <row r="19" spans="2:12" ht="15.75" thickBot="1" x14ac:dyDescent="0.3">
      <c r="B19" s="350"/>
      <c r="C19" s="452">
        <v>1</v>
      </c>
      <c r="D19" s="453" t="s">
        <v>272</v>
      </c>
      <c r="E19" s="451"/>
      <c r="F19" s="451"/>
      <c r="G19" s="451"/>
      <c r="H19" s="451"/>
      <c r="I19" s="347">
        <f t="shared" si="3"/>
        <v>0</v>
      </c>
    </row>
    <row r="20" spans="2:12" ht="15.75" thickBot="1" x14ac:dyDescent="0.3">
      <c r="B20" s="349">
        <v>1.5</v>
      </c>
      <c r="C20" s="348"/>
      <c r="D20" s="348"/>
      <c r="E20" s="348"/>
      <c r="F20" s="348"/>
      <c r="G20" s="348"/>
      <c r="H20" s="348"/>
      <c r="I20" s="351">
        <f t="shared" ref="I20" si="4">AVERAGE(I21:I23)</f>
        <v>0</v>
      </c>
    </row>
    <row r="21" spans="2:12" ht="15.75" thickTop="1" x14ac:dyDescent="0.25">
      <c r="B21" s="350"/>
      <c r="C21" s="452">
        <v>1</v>
      </c>
      <c r="D21" s="453" t="s">
        <v>272</v>
      </c>
      <c r="E21" s="451"/>
      <c r="F21" s="451"/>
      <c r="G21" s="451"/>
      <c r="H21" s="451"/>
      <c r="I21" s="347">
        <f t="shared" ref="I21:I23" si="5">((SUM($E21:$H21))/$C21)</f>
        <v>0</v>
      </c>
    </row>
    <row r="22" spans="2:12" x14ac:dyDescent="0.25">
      <c r="B22" s="350"/>
      <c r="C22" s="452">
        <v>1</v>
      </c>
      <c r="D22" s="453" t="s">
        <v>272</v>
      </c>
      <c r="E22" s="451"/>
      <c r="F22" s="451"/>
      <c r="G22" s="451"/>
      <c r="H22" s="451"/>
      <c r="I22" s="347">
        <f t="shared" si="5"/>
        <v>0</v>
      </c>
      <c r="L22" s="198" t="s">
        <v>110</v>
      </c>
    </row>
    <row r="23" spans="2:12" ht="15.75" thickBot="1" x14ac:dyDescent="0.3">
      <c r="B23" s="350"/>
      <c r="C23" s="452">
        <v>1</v>
      </c>
      <c r="D23" s="453" t="s">
        <v>272</v>
      </c>
      <c r="E23" s="451"/>
      <c r="F23" s="451"/>
      <c r="G23" s="451"/>
      <c r="H23" s="451"/>
      <c r="I23" s="347">
        <f t="shared" si="5"/>
        <v>0</v>
      </c>
    </row>
    <row r="24" spans="2:12" ht="15.75" thickBot="1" x14ac:dyDescent="0.3">
      <c r="B24" s="349">
        <v>1.6</v>
      </c>
      <c r="C24" s="348"/>
      <c r="D24" s="348"/>
      <c r="E24" s="348"/>
      <c r="F24" s="348"/>
      <c r="G24" s="348"/>
      <c r="H24" s="348"/>
      <c r="I24" s="424">
        <f t="shared" ref="I24" si="6">AVERAGE(I25:I27)</f>
        <v>0</v>
      </c>
    </row>
    <row r="25" spans="2:12" ht="15.75" thickTop="1" x14ac:dyDescent="0.25">
      <c r="B25" s="350"/>
      <c r="C25" s="452">
        <v>1</v>
      </c>
      <c r="D25" s="453" t="s">
        <v>272</v>
      </c>
      <c r="E25" s="451"/>
      <c r="F25" s="451"/>
      <c r="G25" s="451"/>
      <c r="H25" s="451"/>
      <c r="I25" s="347">
        <f t="shared" ref="I25:I27" si="7">((SUM($E25:$H25))/$C25)</f>
        <v>0</v>
      </c>
    </row>
    <row r="26" spans="2:12" x14ac:dyDescent="0.25">
      <c r="B26" s="350"/>
      <c r="C26" s="452">
        <v>1</v>
      </c>
      <c r="D26" s="453" t="s">
        <v>272</v>
      </c>
      <c r="E26" s="451"/>
      <c r="F26" s="451"/>
      <c r="G26" s="451"/>
      <c r="H26" s="451"/>
      <c r="I26" s="347">
        <f t="shared" si="7"/>
        <v>0</v>
      </c>
    </row>
    <row r="27" spans="2:12" ht="15.75" thickBot="1" x14ac:dyDescent="0.3">
      <c r="B27" s="350"/>
      <c r="C27" s="452">
        <v>1</v>
      </c>
      <c r="D27" s="453" t="s">
        <v>272</v>
      </c>
      <c r="E27" s="451"/>
      <c r="F27" s="451"/>
      <c r="G27" s="451"/>
      <c r="H27" s="451"/>
      <c r="I27" s="347">
        <f t="shared" si="7"/>
        <v>0</v>
      </c>
    </row>
    <row r="28" spans="2:12" ht="15.75" thickBot="1" x14ac:dyDescent="0.3">
      <c r="B28" s="349">
        <v>1.7</v>
      </c>
      <c r="C28" s="348"/>
      <c r="D28" s="348"/>
      <c r="E28" s="348"/>
      <c r="F28" s="348"/>
      <c r="G28" s="348"/>
      <c r="H28" s="348"/>
      <c r="I28" s="351">
        <f t="shared" ref="I28" si="8">AVERAGE(I29:I31)</f>
        <v>0</v>
      </c>
    </row>
    <row r="29" spans="2:12" ht="15.75" thickTop="1" x14ac:dyDescent="0.25">
      <c r="B29" s="350"/>
      <c r="C29" s="452">
        <v>1</v>
      </c>
      <c r="D29" s="453" t="s">
        <v>272</v>
      </c>
      <c r="E29" s="451"/>
      <c r="F29" s="451"/>
      <c r="G29" s="451"/>
      <c r="H29" s="451"/>
      <c r="I29" s="347">
        <f t="shared" ref="I29:I31" si="9">((SUM($E29:$H29))/$C29)</f>
        <v>0</v>
      </c>
    </row>
    <row r="30" spans="2:12" x14ac:dyDescent="0.25">
      <c r="B30" s="350"/>
      <c r="C30" s="452">
        <v>1</v>
      </c>
      <c r="D30" s="453" t="s">
        <v>272</v>
      </c>
      <c r="E30" s="451"/>
      <c r="F30" s="451"/>
      <c r="G30" s="451"/>
      <c r="H30" s="451"/>
      <c r="I30" s="347">
        <f t="shared" si="9"/>
        <v>0</v>
      </c>
    </row>
    <row r="31" spans="2:12" ht="15.75" thickBot="1" x14ac:dyDescent="0.3">
      <c r="B31" s="350"/>
      <c r="C31" s="452">
        <v>1</v>
      </c>
      <c r="D31" s="453" t="s">
        <v>272</v>
      </c>
      <c r="E31" s="451"/>
      <c r="F31" s="451"/>
      <c r="G31" s="451"/>
      <c r="H31" s="451"/>
      <c r="I31" s="347">
        <f t="shared" si="9"/>
        <v>0</v>
      </c>
    </row>
    <row r="32" spans="2:12" ht="15.75" thickBot="1" x14ac:dyDescent="0.3">
      <c r="B32" s="349">
        <v>1.8</v>
      </c>
      <c r="C32" s="348"/>
      <c r="D32" s="348"/>
      <c r="E32" s="348"/>
      <c r="F32" s="348"/>
      <c r="G32" s="348"/>
      <c r="H32" s="348"/>
      <c r="I32" s="424">
        <f t="shared" ref="I32" si="10">AVERAGE(I33:I35)</f>
        <v>0</v>
      </c>
    </row>
    <row r="33" spans="2:9" ht="15.75" thickTop="1" x14ac:dyDescent="0.25">
      <c r="B33" s="350"/>
      <c r="C33" s="452">
        <v>1</v>
      </c>
      <c r="D33" s="453" t="s">
        <v>272</v>
      </c>
      <c r="E33" s="451"/>
      <c r="F33" s="451"/>
      <c r="G33" s="451"/>
      <c r="H33" s="451"/>
      <c r="I33" s="347">
        <f t="shared" ref="I33:I35" si="11">((SUM($E33:$H33))/$C33)</f>
        <v>0</v>
      </c>
    </row>
    <row r="34" spans="2:9" x14ac:dyDescent="0.25">
      <c r="B34" s="350"/>
      <c r="C34" s="452">
        <v>1</v>
      </c>
      <c r="D34" s="453" t="s">
        <v>272</v>
      </c>
      <c r="E34" s="451"/>
      <c r="F34" s="451"/>
      <c r="G34" s="451"/>
      <c r="H34" s="451"/>
      <c r="I34" s="347">
        <f t="shared" si="11"/>
        <v>0</v>
      </c>
    </row>
    <row r="35" spans="2:9" ht="15.75" thickBot="1" x14ac:dyDescent="0.3">
      <c r="B35" s="350"/>
      <c r="C35" s="452">
        <v>1</v>
      </c>
      <c r="D35" s="453" t="s">
        <v>272</v>
      </c>
      <c r="E35" s="451"/>
      <c r="F35" s="451"/>
      <c r="G35" s="451"/>
      <c r="H35" s="451"/>
      <c r="I35" s="347">
        <f t="shared" si="11"/>
        <v>0</v>
      </c>
    </row>
    <row r="36" spans="2:9" ht="15.75" thickBot="1" x14ac:dyDescent="0.3">
      <c r="B36" s="349">
        <v>1.9</v>
      </c>
      <c r="C36" s="348"/>
      <c r="D36" s="348"/>
      <c r="E36" s="348"/>
      <c r="F36" s="348"/>
      <c r="G36" s="348"/>
      <c r="H36" s="348"/>
      <c r="I36" s="351">
        <f t="shared" ref="I36" si="12">AVERAGE(I37:I39)</f>
        <v>0</v>
      </c>
    </row>
    <row r="37" spans="2:9" ht="15.75" thickTop="1" x14ac:dyDescent="0.25">
      <c r="B37" s="350"/>
      <c r="C37" s="452">
        <v>1</v>
      </c>
      <c r="D37" s="453" t="s">
        <v>272</v>
      </c>
      <c r="E37" s="451"/>
      <c r="F37" s="451"/>
      <c r="G37" s="451"/>
      <c r="H37" s="451"/>
      <c r="I37" s="347">
        <f t="shared" ref="I37:I39" si="13">((SUM($E37:$H37))/$C37)</f>
        <v>0</v>
      </c>
    </row>
    <row r="38" spans="2:9" x14ac:dyDescent="0.25">
      <c r="B38" s="350"/>
      <c r="C38" s="452">
        <v>1</v>
      </c>
      <c r="D38" s="453" t="s">
        <v>272</v>
      </c>
      <c r="E38" s="451"/>
      <c r="F38" s="451"/>
      <c r="G38" s="451"/>
      <c r="H38" s="451"/>
      <c r="I38" s="347">
        <f t="shared" si="13"/>
        <v>0</v>
      </c>
    </row>
    <row r="39" spans="2:9" ht="15.75" thickBot="1" x14ac:dyDescent="0.3">
      <c r="B39" s="350"/>
      <c r="C39" s="452">
        <v>1</v>
      </c>
      <c r="D39" s="453" t="s">
        <v>272</v>
      </c>
      <c r="E39" s="451"/>
      <c r="F39" s="451"/>
      <c r="G39" s="451"/>
      <c r="H39" s="451"/>
      <c r="I39" s="347">
        <f t="shared" si="13"/>
        <v>0</v>
      </c>
    </row>
    <row r="40" spans="2:9" ht="15.75" thickBot="1" x14ac:dyDescent="0.3">
      <c r="B40" s="358" t="s">
        <v>273</v>
      </c>
      <c r="C40" s="348"/>
      <c r="D40" s="348"/>
      <c r="E40" s="348"/>
      <c r="F40" s="348"/>
      <c r="G40" s="348"/>
      <c r="H40" s="348"/>
      <c r="I40" s="424">
        <f t="shared" ref="I40" si="14">AVERAGE(I41:I43)</f>
        <v>0</v>
      </c>
    </row>
    <row r="41" spans="2:9" ht="15.75" thickTop="1" x14ac:dyDescent="0.25">
      <c r="B41" s="350"/>
      <c r="C41" s="452">
        <v>1</v>
      </c>
      <c r="D41" s="453" t="s">
        <v>272</v>
      </c>
      <c r="E41" s="451"/>
      <c r="F41" s="451"/>
      <c r="G41" s="451"/>
      <c r="H41" s="451"/>
      <c r="I41" s="347">
        <f t="shared" ref="I41:I43" si="15">((SUM($E41:$H41))/$C41)</f>
        <v>0</v>
      </c>
    </row>
    <row r="42" spans="2:9" x14ac:dyDescent="0.25">
      <c r="B42" s="350"/>
      <c r="C42" s="452">
        <v>1</v>
      </c>
      <c r="D42" s="453" t="s">
        <v>272</v>
      </c>
      <c r="E42" s="451"/>
      <c r="F42" s="451"/>
      <c r="G42" s="451"/>
      <c r="H42" s="451"/>
      <c r="I42" s="347">
        <f t="shared" si="15"/>
        <v>0</v>
      </c>
    </row>
    <row r="43" spans="2:9" ht="15.75" thickBot="1" x14ac:dyDescent="0.3">
      <c r="B43" s="350"/>
      <c r="C43" s="452">
        <v>1</v>
      </c>
      <c r="D43" s="453" t="s">
        <v>272</v>
      </c>
      <c r="E43" s="451"/>
      <c r="F43" s="451"/>
      <c r="G43" s="451"/>
      <c r="H43" s="451"/>
      <c r="I43" s="347">
        <f t="shared" si="15"/>
        <v>0</v>
      </c>
    </row>
    <row r="44" spans="2:9" ht="15.75" thickBot="1" x14ac:dyDescent="0.3">
      <c r="B44" s="349">
        <v>2.1</v>
      </c>
      <c r="C44" s="348"/>
      <c r="D44" s="348"/>
      <c r="E44" s="348"/>
      <c r="F44" s="348"/>
      <c r="G44" s="348"/>
      <c r="H44" s="348"/>
      <c r="I44" s="351">
        <f t="shared" ref="I44" si="16">AVERAGE(I45:I47)</f>
        <v>0</v>
      </c>
    </row>
    <row r="45" spans="2:9" ht="15.75" thickTop="1" x14ac:dyDescent="0.25">
      <c r="B45" s="350"/>
      <c r="C45" s="452">
        <v>1</v>
      </c>
      <c r="D45" s="453" t="s">
        <v>272</v>
      </c>
      <c r="E45" s="451"/>
      <c r="F45" s="451"/>
      <c r="G45" s="451"/>
      <c r="H45" s="451"/>
      <c r="I45" s="347">
        <f t="shared" ref="I45:I47" si="17">((SUM($E45:$H45))/$C45)</f>
        <v>0</v>
      </c>
    </row>
    <row r="46" spans="2:9" x14ac:dyDescent="0.25">
      <c r="B46" s="350"/>
      <c r="C46" s="452">
        <v>1</v>
      </c>
      <c r="D46" s="453" t="s">
        <v>272</v>
      </c>
      <c r="E46" s="451"/>
      <c r="F46" s="451"/>
      <c r="G46" s="451"/>
      <c r="H46" s="451"/>
      <c r="I46" s="347">
        <f t="shared" si="17"/>
        <v>0</v>
      </c>
    </row>
    <row r="47" spans="2:9" ht="15.75" thickBot="1" x14ac:dyDescent="0.3">
      <c r="B47" s="350"/>
      <c r="C47" s="452">
        <v>1</v>
      </c>
      <c r="D47" s="453" t="s">
        <v>272</v>
      </c>
      <c r="E47" s="451"/>
      <c r="F47" s="451"/>
      <c r="G47" s="451"/>
      <c r="H47" s="451"/>
      <c r="I47" s="347">
        <f t="shared" si="17"/>
        <v>0</v>
      </c>
    </row>
    <row r="48" spans="2:9" ht="15.75" thickBot="1" x14ac:dyDescent="0.3">
      <c r="B48" s="349">
        <v>2.2000000000000002</v>
      </c>
      <c r="C48" s="348"/>
      <c r="D48" s="348"/>
      <c r="E48" s="348"/>
      <c r="F48" s="348"/>
      <c r="G48" s="348"/>
      <c r="H48" s="348"/>
      <c r="I48" s="424">
        <f t="shared" ref="I48" si="18">AVERAGE(I49:I51)</f>
        <v>0</v>
      </c>
    </row>
    <row r="49" spans="2:14" ht="15.75" thickTop="1" x14ac:dyDescent="0.25">
      <c r="B49" s="350"/>
      <c r="C49" s="452">
        <v>1</v>
      </c>
      <c r="D49" s="453" t="s">
        <v>272</v>
      </c>
      <c r="E49" s="451"/>
      <c r="F49" s="451"/>
      <c r="G49" s="451"/>
      <c r="H49" s="451"/>
      <c r="I49" s="347">
        <f t="shared" ref="I49:I51" si="19">((SUM($E49:$H49))/$C49)</f>
        <v>0</v>
      </c>
    </row>
    <row r="50" spans="2:14" x14ac:dyDescent="0.25">
      <c r="B50" s="350"/>
      <c r="C50" s="452">
        <v>1</v>
      </c>
      <c r="D50" s="453" t="s">
        <v>272</v>
      </c>
      <c r="E50" s="451"/>
      <c r="F50" s="451"/>
      <c r="G50" s="451"/>
      <c r="H50" s="451"/>
      <c r="I50" s="347">
        <f t="shared" si="19"/>
        <v>0</v>
      </c>
    </row>
    <row r="51" spans="2:14" ht="15.75" thickBot="1" x14ac:dyDescent="0.3">
      <c r="B51" s="350"/>
      <c r="C51" s="452">
        <v>1</v>
      </c>
      <c r="D51" s="453" t="s">
        <v>272</v>
      </c>
      <c r="E51" s="451"/>
      <c r="F51" s="451"/>
      <c r="G51" s="451"/>
      <c r="H51" s="451"/>
      <c r="I51" s="347">
        <f t="shared" si="19"/>
        <v>0</v>
      </c>
    </row>
    <row r="52" spans="2:14" ht="15.75" thickBot="1" x14ac:dyDescent="0.3">
      <c r="B52" s="349">
        <v>2.2999999999999998</v>
      </c>
      <c r="C52" s="348"/>
      <c r="D52" s="348"/>
      <c r="E52" s="348"/>
      <c r="F52" s="348"/>
      <c r="G52" s="348"/>
      <c r="H52" s="348"/>
      <c r="I52" s="351">
        <f t="shared" ref="I52" si="20">AVERAGE(I53:I55)</f>
        <v>0</v>
      </c>
    </row>
    <row r="53" spans="2:14" ht="15.75" thickTop="1" x14ac:dyDescent="0.25">
      <c r="B53" s="350"/>
      <c r="C53" s="452">
        <v>1</v>
      </c>
      <c r="D53" s="453" t="s">
        <v>272</v>
      </c>
      <c r="E53" s="451"/>
      <c r="F53" s="451"/>
      <c r="G53" s="451"/>
      <c r="H53" s="451"/>
      <c r="I53" s="347">
        <f t="shared" ref="I53:I55" si="21">((SUM($E53:$H53))/$C53)</f>
        <v>0</v>
      </c>
    </row>
    <row r="54" spans="2:14" x14ac:dyDescent="0.25">
      <c r="B54" s="350"/>
      <c r="C54" s="452">
        <v>1</v>
      </c>
      <c r="D54" s="453" t="s">
        <v>272</v>
      </c>
      <c r="E54" s="451"/>
      <c r="F54" s="451"/>
      <c r="G54" s="451"/>
      <c r="H54" s="451"/>
      <c r="I54" s="347">
        <f t="shared" si="21"/>
        <v>0</v>
      </c>
    </row>
    <row r="55" spans="2:14" ht="15.75" thickBot="1" x14ac:dyDescent="0.3">
      <c r="B55" s="350"/>
      <c r="C55" s="452">
        <v>1</v>
      </c>
      <c r="D55" s="453" t="s">
        <v>272</v>
      </c>
      <c r="E55" s="451"/>
      <c r="F55" s="451"/>
      <c r="G55" s="451"/>
      <c r="H55" s="451"/>
      <c r="I55" s="347">
        <f t="shared" si="21"/>
        <v>0</v>
      </c>
      <c r="L55" s="198" t="s">
        <v>110</v>
      </c>
    </row>
    <row r="56" spans="2:14" ht="15.75" thickBot="1" x14ac:dyDescent="0.3">
      <c r="B56" s="349">
        <v>2.4</v>
      </c>
      <c r="C56" s="348"/>
      <c r="D56" s="348"/>
      <c r="E56" s="348"/>
      <c r="F56" s="348"/>
      <c r="G56" s="348"/>
      <c r="H56" s="348"/>
      <c r="I56" s="424">
        <f t="shared" ref="I56" si="22">AVERAGE(I57:I59)</f>
        <v>0</v>
      </c>
    </row>
    <row r="57" spans="2:14" ht="15.75" thickTop="1" x14ac:dyDescent="0.25">
      <c r="B57" s="350"/>
      <c r="C57" s="452">
        <v>1</v>
      </c>
      <c r="D57" s="453" t="s">
        <v>272</v>
      </c>
      <c r="E57" s="451"/>
      <c r="F57" s="451"/>
      <c r="G57" s="451"/>
      <c r="H57" s="451"/>
      <c r="I57" s="347">
        <f t="shared" ref="I57:I59" si="23">((SUM($E57:$H57))/$C57)</f>
        <v>0</v>
      </c>
    </row>
    <row r="58" spans="2:14" x14ac:dyDescent="0.25">
      <c r="B58" s="350"/>
      <c r="C58" s="452">
        <v>1</v>
      </c>
      <c r="D58" s="453" t="s">
        <v>272</v>
      </c>
      <c r="E58" s="451"/>
      <c r="F58" s="451"/>
      <c r="G58" s="451"/>
      <c r="H58" s="451"/>
      <c r="I58" s="347">
        <f t="shared" si="23"/>
        <v>0</v>
      </c>
    </row>
    <row r="59" spans="2:14" ht="15.75" thickBot="1" x14ac:dyDescent="0.3">
      <c r="B59" s="350"/>
      <c r="C59" s="452">
        <v>1</v>
      </c>
      <c r="D59" s="453" t="s">
        <v>272</v>
      </c>
      <c r="E59" s="451"/>
      <c r="F59" s="451"/>
      <c r="G59" s="451"/>
      <c r="H59" s="451"/>
      <c r="I59" s="347">
        <f t="shared" si="23"/>
        <v>0</v>
      </c>
      <c r="N59" s="198" t="s">
        <v>110</v>
      </c>
    </row>
    <row r="60" spans="2:14" ht="15.75" thickBot="1" x14ac:dyDescent="0.3">
      <c r="B60" s="349">
        <v>2.5</v>
      </c>
      <c r="C60" s="348"/>
      <c r="D60" s="348"/>
      <c r="E60" s="348"/>
      <c r="F60" s="348"/>
      <c r="G60" s="348"/>
      <c r="H60" s="348"/>
      <c r="I60" s="351">
        <f t="shared" ref="I60" si="24">AVERAGE(I61:I63)</f>
        <v>0</v>
      </c>
    </row>
    <row r="61" spans="2:14" ht="15.75" thickTop="1" x14ac:dyDescent="0.25">
      <c r="B61" s="350"/>
      <c r="C61" s="452">
        <v>1</v>
      </c>
      <c r="D61" s="453" t="s">
        <v>272</v>
      </c>
      <c r="E61" s="451"/>
      <c r="F61" s="451"/>
      <c r="G61" s="451"/>
      <c r="H61" s="451"/>
      <c r="I61" s="347">
        <f t="shared" ref="I61:I63" si="25">((SUM($E61:$H61))/$C61)</f>
        <v>0</v>
      </c>
    </row>
    <row r="62" spans="2:14" x14ac:dyDescent="0.25">
      <c r="B62" s="350"/>
      <c r="C62" s="452">
        <v>1</v>
      </c>
      <c r="D62" s="453" t="s">
        <v>272</v>
      </c>
      <c r="E62" s="451"/>
      <c r="F62" s="451"/>
      <c r="G62" s="451"/>
      <c r="H62" s="451"/>
      <c r="I62" s="347">
        <f t="shared" si="25"/>
        <v>0</v>
      </c>
    </row>
    <row r="63" spans="2:14" ht="15.75" thickBot="1" x14ac:dyDescent="0.3">
      <c r="B63" s="350"/>
      <c r="C63" s="452">
        <v>1</v>
      </c>
      <c r="D63" s="453" t="s">
        <v>272</v>
      </c>
      <c r="E63" s="451"/>
      <c r="F63" s="451"/>
      <c r="G63" s="451"/>
      <c r="H63" s="451"/>
      <c r="I63" s="347">
        <f t="shared" si="25"/>
        <v>0</v>
      </c>
    </row>
    <row r="64" spans="2:14" ht="15.75" thickBot="1" x14ac:dyDescent="0.3">
      <c r="B64" s="349">
        <v>2.6</v>
      </c>
      <c r="C64" s="348"/>
      <c r="D64" s="348"/>
      <c r="E64" s="348"/>
      <c r="F64" s="348"/>
      <c r="G64" s="348"/>
      <c r="H64" s="348"/>
      <c r="I64" s="424">
        <f t="shared" ref="I64" si="26">AVERAGE(I65:I67)</f>
        <v>0</v>
      </c>
    </row>
    <row r="65" spans="2:9" ht="15.75" thickTop="1" x14ac:dyDescent="0.25">
      <c r="B65" s="350"/>
      <c r="C65" s="452">
        <v>1</v>
      </c>
      <c r="D65" s="453" t="s">
        <v>272</v>
      </c>
      <c r="E65" s="451"/>
      <c r="F65" s="451"/>
      <c r="G65" s="451"/>
      <c r="H65" s="451"/>
      <c r="I65" s="347">
        <f t="shared" ref="I65:I67" si="27">((SUM($E65:$H65))/$C65)</f>
        <v>0</v>
      </c>
    </row>
    <row r="66" spans="2:9" x14ac:dyDescent="0.25">
      <c r="B66" s="350"/>
      <c r="C66" s="452">
        <v>1</v>
      </c>
      <c r="D66" s="453" t="s">
        <v>272</v>
      </c>
      <c r="E66" s="451"/>
      <c r="F66" s="451"/>
      <c r="G66" s="451"/>
      <c r="H66" s="451"/>
      <c r="I66" s="347">
        <f t="shared" si="27"/>
        <v>0</v>
      </c>
    </row>
    <row r="67" spans="2:9" ht="15.75" thickBot="1" x14ac:dyDescent="0.3">
      <c r="B67" s="350"/>
      <c r="C67" s="452">
        <v>1</v>
      </c>
      <c r="D67" s="453" t="s">
        <v>272</v>
      </c>
      <c r="E67" s="451"/>
      <c r="F67" s="451"/>
      <c r="G67" s="451"/>
      <c r="H67" s="451"/>
      <c r="I67" s="347">
        <f t="shared" si="27"/>
        <v>0</v>
      </c>
    </row>
    <row r="68" spans="2:9" ht="15.75" thickBot="1" x14ac:dyDescent="0.3">
      <c r="B68" s="349">
        <v>2.7</v>
      </c>
      <c r="C68" s="348"/>
      <c r="D68" s="348"/>
      <c r="E68" s="348"/>
      <c r="F68" s="348"/>
      <c r="G68" s="348"/>
      <c r="H68" s="348"/>
      <c r="I68" s="351">
        <f t="shared" ref="I68:I124" si="28">AVERAGE(I69:I71)</f>
        <v>0</v>
      </c>
    </row>
    <row r="69" spans="2:9" ht="15.75" thickTop="1" x14ac:dyDescent="0.25">
      <c r="B69" s="350"/>
      <c r="C69" s="452">
        <v>1</v>
      </c>
      <c r="D69" s="453" t="s">
        <v>272</v>
      </c>
      <c r="E69" s="451"/>
      <c r="F69" s="451"/>
      <c r="G69" s="451"/>
      <c r="H69" s="451"/>
      <c r="I69" s="347">
        <f t="shared" ref="I69:I127" si="29">((SUM($E69:$H69))/$C69)</f>
        <v>0</v>
      </c>
    </row>
    <row r="70" spans="2:9" x14ac:dyDescent="0.25">
      <c r="B70" s="350"/>
      <c r="C70" s="452">
        <v>1</v>
      </c>
      <c r="D70" s="453" t="s">
        <v>272</v>
      </c>
      <c r="E70" s="451"/>
      <c r="F70" s="451"/>
      <c r="G70" s="451"/>
      <c r="H70" s="451"/>
      <c r="I70" s="347">
        <f t="shared" si="29"/>
        <v>0</v>
      </c>
    </row>
    <row r="71" spans="2:9" ht="15.75" thickBot="1" x14ac:dyDescent="0.3">
      <c r="B71" s="350"/>
      <c r="C71" s="452">
        <v>1</v>
      </c>
      <c r="D71" s="453" t="s">
        <v>272</v>
      </c>
      <c r="E71" s="451"/>
      <c r="F71" s="451"/>
      <c r="G71" s="451"/>
      <c r="H71" s="451"/>
      <c r="I71" s="347">
        <f t="shared" si="29"/>
        <v>0</v>
      </c>
    </row>
    <row r="72" spans="2:9" ht="15.75" thickBot="1" x14ac:dyDescent="0.3">
      <c r="B72" s="349">
        <v>2.8</v>
      </c>
      <c r="C72" s="348"/>
      <c r="D72" s="348"/>
      <c r="E72" s="348"/>
      <c r="F72" s="348"/>
      <c r="G72" s="348"/>
      <c r="H72" s="348"/>
      <c r="I72" s="424">
        <f t="shared" ref="I72:I128" si="30">AVERAGE(I73:I75)</f>
        <v>0</v>
      </c>
    </row>
    <row r="73" spans="2:9" ht="15.75" thickTop="1" x14ac:dyDescent="0.25">
      <c r="B73" s="350"/>
      <c r="C73" s="452">
        <v>1</v>
      </c>
      <c r="D73" s="453" t="s">
        <v>272</v>
      </c>
      <c r="E73" s="451"/>
      <c r="F73" s="451"/>
      <c r="G73" s="451"/>
      <c r="H73" s="451"/>
      <c r="I73" s="347">
        <f t="shared" ref="I73:I131" si="31">((SUM($E73:$H73))/$C73)</f>
        <v>0</v>
      </c>
    </row>
    <row r="74" spans="2:9" x14ac:dyDescent="0.25">
      <c r="B74" s="350"/>
      <c r="C74" s="452">
        <v>1</v>
      </c>
      <c r="D74" s="453" t="s">
        <v>272</v>
      </c>
      <c r="E74" s="451"/>
      <c r="F74" s="451"/>
      <c r="G74" s="451"/>
      <c r="H74" s="451"/>
      <c r="I74" s="347">
        <f t="shared" si="31"/>
        <v>0</v>
      </c>
    </row>
    <row r="75" spans="2:9" ht="15.75" thickBot="1" x14ac:dyDescent="0.3">
      <c r="B75" s="350"/>
      <c r="C75" s="452">
        <v>1</v>
      </c>
      <c r="D75" s="453" t="s">
        <v>272</v>
      </c>
      <c r="E75" s="451"/>
      <c r="F75" s="451"/>
      <c r="G75" s="451"/>
      <c r="H75" s="451"/>
      <c r="I75" s="347">
        <f t="shared" si="31"/>
        <v>0</v>
      </c>
    </row>
    <row r="76" spans="2:9" ht="15.75" thickBot="1" x14ac:dyDescent="0.3">
      <c r="B76" s="349">
        <v>2.9</v>
      </c>
      <c r="C76" s="348"/>
      <c r="D76" s="348"/>
      <c r="E76" s="348"/>
      <c r="F76" s="348"/>
      <c r="G76" s="348"/>
      <c r="H76" s="348"/>
      <c r="I76" s="351">
        <f t="shared" si="28"/>
        <v>0</v>
      </c>
    </row>
    <row r="77" spans="2:9" ht="15.75" thickTop="1" x14ac:dyDescent="0.25">
      <c r="B77" s="350"/>
      <c r="C77" s="452">
        <v>1</v>
      </c>
      <c r="D77" s="453" t="s">
        <v>272</v>
      </c>
      <c r="E77" s="451"/>
      <c r="F77" s="451"/>
      <c r="G77" s="451"/>
      <c r="H77" s="451"/>
      <c r="I77" s="347">
        <f t="shared" si="29"/>
        <v>0</v>
      </c>
    </row>
    <row r="78" spans="2:9" x14ac:dyDescent="0.25">
      <c r="B78" s="350"/>
      <c r="C78" s="452">
        <v>1</v>
      </c>
      <c r="D78" s="453" t="s">
        <v>272</v>
      </c>
      <c r="E78" s="451"/>
      <c r="F78" s="451"/>
      <c r="G78" s="451"/>
      <c r="H78" s="451"/>
      <c r="I78" s="347">
        <f t="shared" si="29"/>
        <v>0</v>
      </c>
    </row>
    <row r="79" spans="2:9" ht="15.75" thickBot="1" x14ac:dyDescent="0.3">
      <c r="B79" s="350"/>
      <c r="C79" s="452">
        <v>1</v>
      </c>
      <c r="D79" s="453" t="s">
        <v>272</v>
      </c>
      <c r="E79" s="451"/>
      <c r="F79" s="451"/>
      <c r="G79" s="451"/>
      <c r="H79" s="451"/>
      <c r="I79" s="347">
        <f t="shared" si="29"/>
        <v>0</v>
      </c>
    </row>
    <row r="80" spans="2:9" ht="15.75" thickBot="1" x14ac:dyDescent="0.3">
      <c r="B80" s="358" t="s">
        <v>274</v>
      </c>
      <c r="C80" s="348"/>
      <c r="D80" s="348"/>
      <c r="E80" s="348"/>
      <c r="F80" s="348"/>
      <c r="G80" s="348"/>
      <c r="H80" s="348"/>
      <c r="I80" s="424">
        <f t="shared" si="30"/>
        <v>0</v>
      </c>
    </row>
    <row r="81" spans="2:9" ht="15.75" thickTop="1" x14ac:dyDescent="0.25">
      <c r="B81" s="350"/>
      <c r="C81" s="452">
        <v>1</v>
      </c>
      <c r="D81" s="453" t="s">
        <v>272</v>
      </c>
      <c r="E81" s="451"/>
      <c r="F81" s="451"/>
      <c r="G81" s="451"/>
      <c r="H81" s="451"/>
      <c r="I81" s="347">
        <f t="shared" si="31"/>
        <v>0</v>
      </c>
    </row>
    <row r="82" spans="2:9" x14ac:dyDescent="0.25">
      <c r="B82" s="350"/>
      <c r="C82" s="452">
        <v>1</v>
      </c>
      <c r="D82" s="453" t="s">
        <v>272</v>
      </c>
      <c r="E82" s="451"/>
      <c r="F82" s="451"/>
      <c r="G82" s="451"/>
      <c r="H82" s="451"/>
      <c r="I82" s="347">
        <f t="shared" si="31"/>
        <v>0</v>
      </c>
    </row>
    <row r="83" spans="2:9" ht="15.75" thickBot="1" x14ac:dyDescent="0.3">
      <c r="B83" s="350"/>
      <c r="C83" s="452">
        <v>1</v>
      </c>
      <c r="D83" s="453" t="s">
        <v>272</v>
      </c>
      <c r="E83" s="451"/>
      <c r="F83" s="451"/>
      <c r="G83" s="451"/>
      <c r="H83" s="451"/>
      <c r="I83" s="347">
        <f t="shared" si="31"/>
        <v>0</v>
      </c>
    </row>
    <row r="84" spans="2:9" ht="15.75" thickBot="1" x14ac:dyDescent="0.3">
      <c r="B84" s="349">
        <v>3.1</v>
      </c>
      <c r="C84" s="348"/>
      <c r="D84" s="348"/>
      <c r="E84" s="348"/>
      <c r="F84" s="348"/>
      <c r="G84" s="348"/>
      <c r="H84" s="348"/>
      <c r="I84" s="351">
        <f t="shared" si="28"/>
        <v>0</v>
      </c>
    </row>
    <row r="85" spans="2:9" ht="15.75" thickTop="1" x14ac:dyDescent="0.25">
      <c r="B85" s="350"/>
      <c r="C85" s="452">
        <v>1</v>
      </c>
      <c r="D85" s="453" t="s">
        <v>272</v>
      </c>
      <c r="E85" s="451"/>
      <c r="F85" s="451"/>
      <c r="G85" s="451"/>
      <c r="H85" s="451"/>
      <c r="I85" s="347">
        <f t="shared" si="29"/>
        <v>0</v>
      </c>
    </row>
    <row r="86" spans="2:9" x14ac:dyDescent="0.25">
      <c r="B86" s="350"/>
      <c r="C86" s="452">
        <v>1</v>
      </c>
      <c r="D86" s="453" t="s">
        <v>272</v>
      </c>
      <c r="E86" s="451"/>
      <c r="F86" s="451"/>
      <c r="G86" s="451"/>
      <c r="H86" s="451"/>
      <c r="I86" s="347">
        <f t="shared" si="29"/>
        <v>0</v>
      </c>
    </row>
    <row r="87" spans="2:9" ht="15.75" thickBot="1" x14ac:dyDescent="0.3">
      <c r="B87" s="350"/>
      <c r="C87" s="452">
        <v>1</v>
      </c>
      <c r="D87" s="453" t="s">
        <v>272</v>
      </c>
      <c r="E87" s="451"/>
      <c r="F87" s="451"/>
      <c r="G87" s="451"/>
      <c r="H87" s="451"/>
      <c r="I87" s="347">
        <f t="shared" si="29"/>
        <v>0</v>
      </c>
    </row>
    <row r="88" spans="2:9" ht="15.75" thickBot="1" x14ac:dyDescent="0.3">
      <c r="B88" s="349">
        <v>3.2</v>
      </c>
      <c r="C88" s="348"/>
      <c r="D88" s="348"/>
      <c r="E88" s="348"/>
      <c r="F88" s="348"/>
      <c r="G88" s="348"/>
      <c r="H88" s="348"/>
      <c r="I88" s="424">
        <f t="shared" si="30"/>
        <v>0</v>
      </c>
    </row>
    <row r="89" spans="2:9" ht="15.75" thickTop="1" x14ac:dyDescent="0.25">
      <c r="B89" s="350"/>
      <c r="C89" s="452">
        <v>1</v>
      </c>
      <c r="D89" s="453" t="s">
        <v>272</v>
      </c>
      <c r="E89" s="451"/>
      <c r="F89" s="451"/>
      <c r="G89" s="451"/>
      <c r="H89" s="451"/>
      <c r="I89" s="347">
        <f t="shared" si="31"/>
        <v>0</v>
      </c>
    </row>
    <row r="90" spans="2:9" x14ac:dyDescent="0.25">
      <c r="B90" s="350"/>
      <c r="C90" s="452">
        <v>1</v>
      </c>
      <c r="D90" s="453" t="s">
        <v>272</v>
      </c>
      <c r="E90" s="451"/>
      <c r="F90" s="451"/>
      <c r="G90" s="451"/>
      <c r="H90" s="451"/>
      <c r="I90" s="347">
        <f t="shared" si="31"/>
        <v>0</v>
      </c>
    </row>
    <row r="91" spans="2:9" ht="15.75" thickBot="1" x14ac:dyDescent="0.3">
      <c r="B91" s="350"/>
      <c r="C91" s="452">
        <v>1</v>
      </c>
      <c r="D91" s="453" t="s">
        <v>272</v>
      </c>
      <c r="E91" s="451"/>
      <c r="F91" s="451"/>
      <c r="G91" s="451"/>
      <c r="H91" s="451"/>
      <c r="I91" s="347">
        <f t="shared" si="31"/>
        <v>0</v>
      </c>
    </row>
    <row r="92" spans="2:9" ht="15.75" thickBot="1" x14ac:dyDescent="0.3">
      <c r="B92" s="349">
        <v>3.3</v>
      </c>
      <c r="C92" s="348"/>
      <c r="D92" s="348"/>
      <c r="E92" s="348"/>
      <c r="F92" s="348"/>
      <c r="G92" s="348"/>
      <c r="H92" s="348"/>
      <c r="I92" s="351">
        <f t="shared" si="28"/>
        <v>0</v>
      </c>
    </row>
    <row r="93" spans="2:9" ht="15.75" thickTop="1" x14ac:dyDescent="0.25">
      <c r="B93" s="350"/>
      <c r="C93" s="452">
        <v>1</v>
      </c>
      <c r="D93" s="453" t="s">
        <v>272</v>
      </c>
      <c r="E93" s="451"/>
      <c r="F93" s="451"/>
      <c r="G93" s="451"/>
      <c r="H93" s="451"/>
      <c r="I93" s="347">
        <f t="shared" si="29"/>
        <v>0</v>
      </c>
    </row>
    <row r="94" spans="2:9" x14ac:dyDescent="0.25">
      <c r="B94" s="350"/>
      <c r="C94" s="452">
        <v>1</v>
      </c>
      <c r="D94" s="453" t="s">
        <v>272</v>
      </c>
      <c r="E94" s="451"/>
      <c r="F94" s="451"/>
      <c r="G94" s="451"/>
      <c r="H94" s="451"/>
      <c r="I94" s="347">
        <f t="shared" si="29"/>
        <v>0</v>
      </c>
    </row>
    <row r="95" spans="2:9" ht="15.75" thickBot="1" x14ac:dyDescent="0.3">
      <c r="B95" s="350"/>
      <c r="C95" s="452">
        <v>1</v>
      </c>
      <c r="D95" s="453" t="s">
        <v>272</v>
      </c>
      <c r="E95" s="451"/>
      <c r="F95" s="451"/>
      <c r="G95" s="451"/>
      <c r="H95" s="451"/>
      <c r="I95" s="347">
        <f t="shared" si="29"/>
        <v>0</v>
      </c>
    </row>
    <row r="96" spans="2:9" ht="15.75" thickBot="1" x14ac:dyDescent="0.3">
      <c r="B96" s="349">
        <v>3.4</v>
      </c>
      <c r="C96" s="348"/>
      <c r="D96" s="348"/>
      <c r="E96" s="348"/>
      <c r="F96" s="348"/>
      <c r="G96" s="348"/>
      <c r="H96" s="348"/>
      <c r="I96" s="424">
        <f t="shared" si="30"/>
        <v>0</v>
      </c>
    </row>
    <row r="97" spans="2:9" ht="15.75" thickTop="1" x14ac:dyDescent="0.25">
      <c r="B97" s="350"/>
      <c r="C97" s="452">
        <v>1</v>
      </c>
      <c r="D97" s="453" t="s">
        <v>272</v>
      </c>
      <c r="E97" s="451"/>
      <c r="F97" s="451"/>
      <c r="G97" s="451"/>
      <c r="H97" s="451"/>
      <c r="I97" s="347">
        <f t="shared" si="31"/>
        <v>0</v>
      </c>
    </row>
    <row r="98" spans="2:9" x14ac:dyDescent="0.25">
      <c r="B98" s="350"/>
      <c r="C98" s="452">
        <v>1</v>
      </c>
      <c r="D98" s="453" t="s">
        <v>272</v>
      </c>
      <c r="E98" s="451"/>
      <c r="F98" s="451"/>
      <c r="G98" s="451"/>
      <c r="H98" s="451"/>
      <c r="I98" s="347">
        <f t="shared" si="31"/>
        <v>0</v>
      </c>
    </row>
    <row r="99" spans="2:9" ht="15.75" thickBot="1" x14ac:dyDescent="0.3">
      <c r="B99" s="350"/>
      <c r="C99" s="452">
        <v>1</v>
      </c>
      <c r="D99" s="453" t="s">
        <v>272</v>
      </c>
      <c r="E99" s="451"/>
      <c r="F99" s="451"/>
      <c r="G99" s="451"/>
      <c r="H99" s="451"/>
      <c r="I99" s="347">
        <f t="shared" si="31"/>
        <v>0</v>
      </c>
    </row>
    <row r="100" spans="2:9" ht="15.75" thickBot="1" x14ac:dyDescent="0.3">
      <c r="B100" s="349">
        <v>3.5</v>
      </c>
      <c r="C100" s="348"/>
      <c r="D100" s="348"/>
      <c r="E100" s="348"/>
      <c r="F100" s="348"/>
      <c r="G100" s="348"/>
      <c r="H100" s="348"/>
      <c r="I100" s="351">
        <f t="shared" si="28"/>
        <v>0</v>
      </c>
    </row>
    <row r="101" spans="2:9" ht="15.75" thickTop="1" x14ac:dyDescent="0.25">
      <c r="B101" s="350"/>
      <c r="C101" s="452">
        <v>1</v>
      </c>
      <c r="D101" s="453" t="s">
        <v>272</v>
      </c>
      <c r="E101" s="451"/>
      <c r="F101" s="451"/>
      <c r="G101" s="451"/>
      <c r="H101" s="451"/>
      <c r="I101" s="347">
        <f t="shared" si="29"/>
        <v>0</v>
      </c>
    </row>
    <row r="102" spans="2:9" x14ac:dyDescent="0.25">
      <c r="B102" s="350"/>
      <c r="C102" s="452">
        <v>1</v>
      </c>
      <c r="D102" s="453" t="s">
        <v>272</v>
      </c>
      <c r="E102" s="451"/>
      <c r="F102" s="451"/>
      <c r="G102" s="451"/>
      <c r="H102" s="451"/>
      <c r="I102" s="347">
        <f t="shared" si="29"/>
        <v>0</v>
      </c>
    </row>
    <row r="103" spans="2:9" ht="15.75" thickBot="1" x14ac:dyDescent="0.3">
      <c r="B103" s="350"/>
      <c r="C103" s="452">
        <v>1</v>
      </c>
      <c r="D103" s="453" t="s">
        <v>272</v>
      </c>
      <c r="E103" s="451"/>
      <c r="F103" s="451"/>
      <c r="G103" s="451"/>
      <c r="H103" s="451"/>
      <c r="I103" s="347">
        <f t="shared" si="29"/>
        <v>0</v>
      </c>
    </row>
    <row r="104" spans="2:9" ht="15.75" thickBot="1" x14ac:dyDescent="0.3">
      <c r="B104" s="349">
        <v>3.6</v>
      </c>
      <c r="C104" s="348"/>
      <c r="D104" s="348"/>
      <c r="E104" s="348"/>
      <c r="F104" s="348"/>
      <c r="G104" s="348"/>
      <c r="H104" s="348"/>
      <c r="I104" s="424">
        <f t="shared" si="30"/>
        <v>0</v>
      </c>
    </row>
    <row r="105" spans="2:9" ht="15.75" thickTop="1" x14ac:dyDescent="0.25">
      <c r="B105" s="350"/>
      <c r="C105" s="452">
        <v>1</v>
      </c>
      <c r="D105" s="453" t="s">
        <v>272</v>
      </c>
      <c r="E105" s="451"/>
      <c r="F105" s="451"/>
      <c r="G105" s="451"/>
      <c r="H105" s="451"/>
      <c r="I105" s="347">
        <f t="shared" si="31"/>
        <v>0</v>
      </c>
    </row>
    <row r="106" spans="2:9" x14ac:dyDescent="0.25">
      <c r="B106" s="350"/>
      <c r="C106" s="452">
        <v>1</v>
      </c>
      <c r="D106" s="453" t="s">
        <v>272</v>
      </c>
      <c r="E106" s="451"/>
      <c r="F106" s="451"/>
      <c r="G106" s="451"/>
      <c r="H106" s="451"/>
      <c r="I106" s="347">
        <f t="shared" si="31"/>
        <v>0</v>
      </c>
    </row>
    <row r="107" spans="2:9" ht="15.75" thickBot="1" x14ac:dyDescent="0.3">
      <c r="B107" s="350"/>
      <c r="C107" s="452">
        <v>1</v>
      </c>
      <c r="D107" s="453" t="s">
        <v>272</v>
      </c>
      <c r="E107" s="451"/>
      <c r="F107" s="451"/>
      <c r="G107" s="451"/>
      <c r="H107" s="451"/>
      <c r="I107" s="347">
        <f t="shared" si="31"/>
        <v>0</v>
      </c>
    </row>
    <row r="108" spans="2:9" ht="15.75" thickBot="1" x14ac:dyDescent="0.3">
      <c r="B108" s="349">
        <v>3.7</v>
      </c>
      <c r="C108" s="348"/>
      <c r="D108" s="348"/>
      <c r="E108" s="348"/>
      <c r="F108" s="348"/>
      <c r="G108" s="348"/>
      <c r="H108" s="348"/>
      <c r="I108" s="351">
        <f t="shared" si="28"/>
        <v>0</v>
      </c>
    </row>
    <row r="109" spans="2:9" ht="15.75" thickTop="1" x14ac:dyDescent="0.25">
      <c r="B109" s="350"/>
      <c r="C109" s="452">
        <v>1</v>
      </c>
      <c r="D109" s="453" t="s">
        <v>272</v>
      </c>
      <c r="E109" s="451"/>
      <c r="F109" s="451"/>
      <c r="G109" s="451"/>
      <c r="H109" s="451"/>
      <c r="I109" s="347">
        <f t="shared" si="29"/>
        <v>0</v>
      </c>
    </row>
    <row r="110" spans="2:9" x14ac:dyDescent="0.25">
      <c r="B110" s="350"/>
      <c r="C110" s="452">
        <v>1</v>
      </c>
      <c r="D110" s="453" t="s">
        <v>272</v>
      </c>
      <c r="E110" s="451"/>
      <c r="F110" s="451"/>
      <c r="G110" s="451"/>
      <c r="H110" s="451"/>
      <c r="I110" s="347">
        <f t="shared" si="29"/>
        <v>0</v>
      </c>
    </row>
    <row r="111" spans="2:9" ht="15.75" thickBot="1" x14ac:dyDescent="0.3">
      <c r="B111" s="350"/>
      <c r="C111" s="452">
        <v>1</v>
      </c>
      <c r="D111" s="453" t="s">
        <v>272</v>
      </c>
      <c r="E111" s="451"/>
      <c r="F111" s="451"/>
      <c r="G111" s="451"/>
      <c r="H111" s="451"/>
      <c r="I111" s="347">
        <f t="shared" si="29"/>
        <v>0</v>
      </c>
    </row>
    <row r="112" spans="2:9" ht="15.75" thickBot="1" x14ac:dyDescent="0.3">
      <c r="B112" s="349">
        <v>3.8</v>
      </c>
      <c r="C112" s="348"/>
      <c r="D112" s="348"/>
      <c r="E112" s="348"/>
      <c r="F112" s="348"/>
      <c r="G112" s="348"/>
      <c r="H112" s="348"/>
      <c r="I112" s="424">
        <f t="shared" si="30"/>
        <v>0</v>
      </c>
    </row>
    <row r="113" spans="2:9" ht="15.75" thickTop="1" x14ac:dyDescent="0.25">
      <c r="B113" s="350"/>
      <c r="C113" s="452">
        <v>1</v>
      </c>
      <c r="D113" s="453" t="s">
        <v>272</v>
      </c>
      <c r="E113" s="451"/>
      <c r="F113" s="451"/>
      <c r="G113" s="451"/>
      <c r="H113" s="451"/>
      <c r="I113" s="347">
        <f t="shared" si="31"/>
        <v>0</v>
      </c>
    </row>
    <row r="114" spans="2:9" x14ac:dyDescent="0.25">
      <c r="B114" s="350"/>
      <c r="C114" s="452">
        <v>1</v>
      </c>
      <c r="D114" s="453" t="s">
        <v>272</v>
      </c>
      <c r="E114" s="451"/>
      <c r="F114" s="451"/>
      <c r="G114" s="451"/>
      <c r="H114" s="451"/>
      <c r="I114" s="347">
        <f t="shared" si="31"/>
        <v>0</v>
      </c>
    </row>
    <row r="115" spans="2:9" ht="15.75" thickBot="1" x14ac:dyDescent="0.3">
      <c r="B115" s="350"/>
      <c r="C115" s="452">
        <v>1</v>
      </c>
      <c r="D115" s="453" t="s">
        <v>272</v>
      </c>
      <c r="E115" s="451"/>
      <c r="F115" s="451"/>
      <c r="G115" s="451"/>
      <c r="H115" s="451"/>
      <c r="I115" s="347">
        <f t="shared" si="31"/>
        <v>0</v>
      </c>
    </row>
    <row r="116" spans="2:9" ht="15.75" thickBot="1" x14ac:dyDescent="0.3">
      <c r="B116" s="349">
        <v>3.9</v>
      </c>
      <c r="C116" s="348"/>
      <c r="D116" s="348"/>
      <c r="E116" s="348"/>
      <c r="F116" s="348"/>
      <c r="G116" s="348"/>
      <c r="H116" s="348"/>
      <c r="I116" s="351">
        <f t="shared" si="28"/>
        <v>0</v>
      </c>
    </row>
    <row r="117" spans="2:9" ht="15.75" thickTop="1" x14ac:dyDescent="0.25">
      <c r="B117" s="350"/>
      <c r="C117" s="452">
        <v>1</v>
      </c>
      <c r="D117" s="453" t="s">
        <v>272</v>
      </c>
      <c r="E117" s="451"/>
      <c r="F117" s="451"/>
      <c r="G117" s="451"/>
      <c r="H117" s="451"/>
      <c r="I117" s="347">
        <f t="shared" si="29"/>
        <v>0</v>
      </c>
    </row>
    <row r="118" spans="2:9" x14ac:dyDescent="0.25">
      <c r="B118" s="350"/>
      <c r="C118" s="452">
        <v>1</v>
      </c>
      <c r="D118" s="453" t="s">
        <v>272</v>
      </c>
      <c r="E118" s="451"/>
      <c r="F118" s="451"/>
      <c r="G118" s="451"/>
      <c r="H118" s="451"/>
      <c r="I118" s="347">
        <f t="shared" si="29"/>
        <v>0</v>
      </c>
    </row>
    <row r="119" spans="2:9" ht="15.75" thickBot="1" x14ac:dyDescent="0.3">
      <c r="B119" s="350"/>
      <c r="C119" s="452">
        <v>1</v>
      </c>
      <c r="D119" s="453" t="s">
        <v>272</v>
      </c>
      <c r="E119" s="451"/>
      <c r="F119" s="451"/>
      <c r="G119" s="451"/>
      <c r="H119" s="451"/>
      <c r="I119" s="347">
        <f t="shared" si="29"/>
        <v>0</v>
      </c>
    </row>
    <row r="120" spans="2:9" ht="15.75" thickBot="1" x14ac:dyDescent="0.3">
      <c r="B120" s="358" t="s">
        <v>275</v>
      </c>
      <c r="C120" s="348"/>
      <c r="D120" s="348"/>
      <c r="E120" s="348"/>
      <c r="F120" s="348"/>
      <c r="G120" s="348"/>
      <c r="H120" s="348"/>
      <c r="I120" s="424">
        <f t="shared" si="30"/>
        <v>0</v>
      </c>
    </row>
    <row r="121" spans="2:9" ht="15.75" thickTop="1" x14ac:dyDescent="0.25">
      <c r="B121" s="350"/>
      <c r="C121" s="452">
        <v>1</v>
      </c>
      <c r="D121" s="453" t="s">
        <v>272</v>
      </c>
      <c r="E121" s="451"/>
      <c r="F121" s="451"/>
      <c r="G121" s="451"/>
      <c r="H121" s="451"/>
      <c r="I121" s="347">
        <f t="shared" si="31"/>
        <v>0</v>
      </c>
    </row>
    <row r="122" spans="2:9" x14ac:dyDescent="0.25">
      <c r="B122" s="350"/>
      <c r="C122" s="452">
        <v>1</v>
      </c>
      <c r="D122" s="453" t="s">
        <v>272</v>
      </c>
      <c r="E122" s="451"/>
      <c r="F122" s="451"/>
      <c r="G122" s="451"/>
      <c r="H122" s="451"/>
      <c r="I122" s="347">
        <f t="shared" si="31"/>
        <v>0</v>
      </c>
    </row>
    <row r="123" spans="2:9" ht="15.75" thickBot="1" x14ac:dyDescent="0.3">
      <c r="B123" s="350"/>
      <c r="C123" s="452">
        <v>1</v>
      </c>
      <c r="D123" s="453" t="s">
        <v>272</v>
      </c>
      <c r="E123" s="451"/>
      <c r="F123" s="451"/>
      <c r="G123" s="451"/>
      <c r="H123" s="451"/>
      <c r="I123" s="347">
        <f t="shared" si="31"/>
        <v>0</v>
      </c>
    </row>
    <row r="124" spans="2:9" ht="15.75" thickBot="1" x14ac:dyDescent="0.3">
      <c r="B124" s="349">
        <v>4.0999999999999996</v>
      </c>
      <c r="C124" s="348"/>
      <c r="D124" s="348"/>
      <c r="E124" s="348"/>
      <c r="F124" s="348"/>
      <c r="G124" s="348"/>
      <c r="H124" s="348"/>
      <c r="I124" s="351">
        <f t="shared" si="28"/>
        <v>0</v>
      </c>
    </row>
    <row r="125" spans="2:9" ht="15.75" thickTop="1" x14ac:dyDescent="0.25">
      <c r="B125" s="350"/>
      <c r="C125" s="452">
        <v>1</v>
      </c>
      <c r="D125" s="453" t="s">
        <v>272</v>
      </c>
      <c r="E125" s="451"/>
      <c r="F125" s="451"/>
      <c r="G125" s="451"/>
      <c r="H125" s="451"/>
      <c r="I125" s="347">
        <f t="shared" si="29"/>
        <v>0</v>
      </c>
    </row>
    <row r="126" spans="2:9" x14ac:dyDescent="0.25">
      <c r="B126" s="350"/>
      <c r="C126" s="452">
        <v>1</v>
      </c>
      <c r="D126" s="453" t="s">
        <v>272</v>
      </c>
      <c r="E126" s="451"/>
      <c r="F126" s="451"/>
      <c r="G126" s="451"/>
      <c r="H126" s="451"/>
      <c r="I126" s="347">
        <f t="shared" si="29"/>
        <v>0</v>
      </c>
    </row>
    <row r="127" spans="2:9" ht="15.75" thickBot="1" x14ac:dyDescent="0.3">
      <c r="B127" s="350"/>
      <c r="C127" s="452">
        <v>1</v>
      </c>
      <c r="D127" s="453" t="s">
        <v>272</v>
      </c>
      <c r="E127" s="451"/>
      <c r="F127" s="451"/>
      <c r="G127" s="451"/>
      <c r="H127" s="451"/>
      <c r="I127" s="347">
        <f t="shared" si="29"/>
        <v>0</v>
      </c>
    </row>
    <row r="128" spans="2:9" ht="15.75" thickBot="1" x14ac:dyDescent="0.3">
      <c r="B128" s="349">
        <v>4.2</v>
      </c>
      <c r="C128" s="348"/>
      <c r="D128" s="348"/>
      <c r="E128" s="348"/>
      <c r="F128" s="348"/>
      <c r="G128" s="348"/>
      <c r="H128" s="348"/>
      <c r="I128" s="424">
        <f t="shared" si="30"/>
        <v>0</v>
      </c>
    </row>
    <row r="129" spans="2:9" ht="15.75" thickTop="1" x14ac:dyDescent="0.25">
      <c r="B129" s="350"/>
      <c r="C129" s="452">
        <v>1</v>
      </c>
      <c r="D129" s="453" t="s">
        <v>272</v>
      </c>
      <c r="E129" s="451"/>
      <c r="F129" s="451"/>
      <c r="G129" s="451"/>
      <c r="H129" s="451"/>
      <c r="I129" s="347">
        <f t="shared" si="31"/>
        <v>0</v>
      </c>
    </row>
    <row r="130" spans="2:9" x14ac:dyDescent="0.25">
      <c r="B130" s="350"/>
      <c r="C130" s="452">
        <v>1</v>
      </c>
      <c r="D130" s="453" t="s">
        <v>272</v>
      </c>
      <c r="E130" s="451"/>
      <c r="F130" s="451"/>
      <c r="G130" s="451"/>
      <c r="H130" s="451"/>
      <c r="I130" s="347">
        <f t="shared" si="31"/>
        <v>0</v>
      </c>
    </row>
    <row r="131" spans="2:9" ht="15.75" thickBot="1" x14ac:dyDescent="0.3">
      <c r="B131" s="350"/>
      <c r="C131" s="452">
        <v>1</v>
      </c>
      <c r="D131" s="453" t="s">
        <v>272</v>
      </c>
      <c r="E131" s="451"/>
      <c r="F131" s="451"/>
      <c r="G131" s="451"/>
      <c r="H131" s="451"/>
      <c r="I131" s="347">
        <f t="shared" si="31"/>
        <v>0</v>
      </c>
    </row>
    <row r="132" spans="2:9" ht="15.75" thickBot="1" x14ac:dyDescent="0.3">
      <c r="B132" s="349">
        <v>4.3</v>
      </c>
      <c r="C132" s="348"/>
      <c r="D132" s="348"/>
      <c r="E132" s="348"/>
      <c r="F132" s="348"/>
      <c r="G132" s="348"/>
      <c r="H132" s="348"/>
      <c r="I132" s="351">
        <f t="shared" ref="I132:I188" si="32">AVERAGE(I133:I135)</f>
        <v>0</v>
      </c>
    </row>
    <row r="133" spans="2:9" ht="15.75" thickTop="1" x14ac:dyDescent="0.25">
      <c r="B133" s="350"/>
      <c r="C133" s="452">
        <v>1</v>
      </c>
      <c r="D133" s="453" t="s">
        <v>272</v>
      </c>
      <c r="E133" s="451"/>
      <c r="F133" s="451"/>
      <c r="G133" s="451"/>
      <c r="H133" s="451"/>
      <c r="I133" s="347">
        <f t="shared" ref="I133:I191" si="33">((SUM($E133:$H133))/$C133)</f>
        <v>0</v>
      </c>
    </row>
    <row r="134" spans="2:9" x14ac:dyDescent="0.25">
      <c r="B134" s="350"/>
      <c r="C134" s="452">
        <v>1</v>
      </c>
      <c r="D134" s="453" t="s">
        <v>272</v>
      </c>
      <c r="E134" s="451"/>
      <c r="F134" s="451"/>
      <c r="G134" s="451"/>
      <c r="H134" s="451"/>
      <c r="I134" s="347">
        <f t="shared" si="33"/>
        <v>0</v>
      </c>
    </row>
    <row r="135" spans="2:9" ht="15.75" thickBot="1" x14ac:dyDescent="0.3">
      <c r="B135" s="350"/>
      <c r="C135" s="452">
        <v>1</v>
      </c>
      <c r="D135" s="453" t="s">
        <v>272</v>
      </c>
      <c r="E135" s="451"/>
      <c r="F135" s="451"/>
      <c r="G135" s="451"/>
      <c r="H135" s="451"/>
      <c r="I135" s="347">
        <f t="shared" si="33"/>
        <v>0</v>
      </c>
    </row>
    <row r="136" spans="2:9" ht="15.75" thickBot="1" x14ac:dyDescent="0.3">
      <c r="B136" s="349">
        <v>4.4000000000000004</v>
      </c>
      <c r="C136" s="348"/>
      <c r="D136" s="348"/>
      <c r="E136" s="348"/>
      <c r="F136" s="348"/>
      <c r="G136" s="348"/>
      <c r="H136" s="348"/>
      <c r="I136" s="424">
        <f t="shared" ref="I136:I192" si="34">AVERAGE(I137:I139)</f>
        <v>0</v>
      </c>
    </row>
    <row r="137" spans="2:9" ht="15.75" thickTop="1" x14ac:dyDescent="0.25">
      <c r="B137" s="350"/>
      <c r="C137" s="452">
        <v>1</v>
      </c>
      <c r="D137" s="453" t="s">
        <v>272</v>
      </c>
      <c r="E137" s="451"/>
      <c r="F137" s="451"/>
      <c r="G137" s="451"/>
      <c r="H137" s="451"/>
      <c r="I137" s="347">
        <f t="shared" ref="I137:I195" si="35">((SUM($E137:$H137))/$C137)</f>
        <v>0</v>
      </c>
    </row>
    <row r="138" spans="2:9" x14ac:dyDescent="0.25">
      <c r="B138" s="350"/>
      <c r="C138" s="452">
        <v>1</v>
      </c>
      <c r="D138" s="453" t="s">
        <v>272</v>
      </c>
      <c r="E138" s="451"/>
      <c r="F138" s="451"/>
      <c r="G138" s="451"/>
      <c r="H138" s="451"/>
      <c r="I138" s="347">
        <f t="shared" si="35"/>
        <v>0</v>
      </c>
    </row>
    <row r="139" spans="2:9" ht="15.75" thickBot="1" x14ac:dyDescent="0.3">
      <c r="B139" s="350"/>
      <c r="C139" s="452">
        <v>1</v>
      </c>
      <c r="D139" s="453" t="s">
        <v>272</v>
      </c>
      <c r="E139" s="451"/>
      <c r="F139" s="451"/>
      <c r="G139" s="451"/>
      <c r="H139" s="451"/>
      <c r="I139" s="347">
        <f t="shared" si="35"/>
        <v>0</v>
      </c>
    </row>
    <row r="140" spans="2:9" ht="15.75" thickBot="1" x14ac:dyDescent="0.3">
      <c r="B140" s="349">
        <v>4.5</v>
      </c>
      <c r="C140" s="348"/>
      <c r="D140" s="348"/>
      <c r="E140" s="348"/>
      <c r="F140" s="348"/>
      <c r="G140" s="348"/>
      <c r="H140" s="348"/>
      <c r="I140" s="351">
        <f t="shared" si="32"/>
        <v>0</v>
      </c>
    </row>
    <row r="141" spans="2:9" ht="15.75" thickTop="1" x14ac:dyDescent="0.25">
      <c r="B141" s="350"/>
      <c r="C141" s="452">
        <v>1</v>
      </c>
      <c r="D141" s="453" t="s">
        <v>272</v>
      </c>
      <c r="E141" s="451"/>
      <c r="F141" s="451"/>
      <c r="G141" s="451"/>
      <c r="H141" s="451"/>
      <c r="I141" s="347">
        <f t="shared" si="33"/>
        <v>0</v>
      </c>
    </row>
    <row r="142" spans="2:9" x14ac:dyDescent="0.25">
      <c r="B142" s="350"/>
      <c r="C142" s="452">
        <v>1</v>
      </c>
      <c r="D142" s="453" t="s">
        <v>272</v>
      </c>
      <c r="E142" s="451"/>
      <c r="F142" s="451"/>
      <c r="G142" s="451"/>
      <c r="H142" s="451"/>
      <c r="I142" s="347">
        <f t="shared" si="33"/>
        <v>0</v>
      </c>
    </row>
    <row r="143" spans="2:9" ht="15.75" thickBot="1" x14ac:dyDescent="0.3">
      <c r="B143" s="350"/>
      <c r="C143" s="452">
        <v>1</v>
      </c>
      <c r="D143" s="453" t="s">
        <v>272</v>
      </c>
      <c r="E143" s="451"/>
      <c r="F143" s="451"/>
      <c r="G143" s="451"/>
      <c r="H143" s="451"/>
      <c r="I143" s="347">
        <f t="shared" si="33"/>
        <v>0</v>
      </c>
    </row>
    <row r="144" spans="2:9" ht="15.75" thickBot="1" x14ac:dyDescent="0.3">
      <c r="B144" s="349">
        <v>4.5999999999999996</v>
      </c>
      <c r="C144" s="348"/>
      <c r="D144" s="348"/>
      <c r="E144" s="348"/>
      <c r="F144" s="348"/>
      <c r="G144" s="348"/>
      <c r="H144" s="348"/>
      <c r="I144" s="424">
        <f t="shared" si="34"/>
        <v>0</v>
      </c>
    </row>
    <row r="145" spans="2:9" ht="15.75" thickTop="1" x14ac:dyDescent="0.25">
      <c r="B145" s="350"/>
      <c r="C145" s="452">
        <v>1</v>
      </c>
      <c r="D145" s="453" t="s">
        <v>272</v>
      </c>
      <c r="E145" s="451"/>
      <c r="F145" s="451"/>
      <c r="G145" s="451"/>
      <c r="H145" s="451"/>
      <c r="I145" s="347">
        <f t="shared" si="35"/>
        <v>0</v>
      </c>
    </row>
    <row r="146" spans="2:9" x14ac:dyDescent="0.25">
      <c r="B146" s="350"/>
      <c r="C146" s="452">
        <v>1</v>
      </c>
      <c r="D146" s="453" t="s">
        <v>272</v>
      </c>
      <c r="E146" s="451"/>
      <c r="F146" s="451"/>
      <c r="G146" s="451"/>
      <c r="H146" s="451"/>
      <c r="I146" s="347">
        <f t="shared" si="35"/>
        <v>0</v>
      </c>
    </row>
    <row r="147" spans="2:9" ht="15.75" thickBot="1" x14ac:dyDescent="0.3">
      <c r="B147" s="350"/>
      <c r="C147" s="452">
        <v>1</v>
      </c>
      <c r="D147" s="453" t="s">
        <v>272</v>
      </c>
      <c r="E147" s="451"/>
      <c r="F147" s="451"/>
      <c r="G147" s="451"/>
      <c r="H147" s="451"/>
      <c r="I147" s="347">
        <f t="shared" si="35"/>
        <v>0</v>
      </c>
    </row>
    <row r="148" spans="2:9" ht="15.75" thickBot="1" x14ac:dyDescent="0.3">
      <c r="B148" s="349">
        <v>4.7</v>
      </c>
      <c r="C148" s="348"/>
      <c r="D148" s="348"/>
      <c r="E148" s="348"/>
      <c r="F148" s="348"/>
      <c r="G148" s="348"/>
      <c r="H148" s="348"/>
      <c r="I148" s="351">
        <f t="shared" si="32"/>
        <v>0</v>
      </c>
    </row>
    <row r="149" spans="2:9" ht="15.75" thickTop="1" x14ac:dyDescent="0.25">
      <c r="B149" s="350"/>
      <c r="C149" s="452">
        <v>1</v>
      </c>
      <c r="D149" s="453" t="s">
        <v>272</v>
      </c>
      <c r="E149" s="451"/>
      <c r="F149" s="451"/>
      <c r="G149" s="451"/>
      <c r="H149" s="451"/>
      <c r="I149" s="347">
        <f t="shared" si="33"/>
        <v>0</v>
      </c>
    </row>
    <row r="150" spans="2:9" x14ac:dyDescent="0.25">
      <c r="B150" s="350"/>
      <c r="C150" s="452">
        <v>1</v>
      </c>
      <c r="D150" s="453" t="s">
        <v>272</v>
      </c>
      <c r="E150" s="451"/>
      <c r="F150" s="451"/>
      <c r="G150" s="451"/>
      <c r="H150" s="451"/>
      <c r="I150" s="347">
        <f t="shared" si="33"/>
        <v>0</v>
      </c>
    </row>
    <row r="151" spans="2:9" ht="15.75" thickBot="1" x14ac:dyDescent="0.3">
      <c r="B151" s="350"/>
      <c r="C151" s="452">
        <v>1</v>
      </c>
      <c r="D151" s="453" t="s">
        <v>272</v>
      </c>
      <c r="E151" s="451"/>
      <c r="F151" s="451"/>
      <c r="G151" s="451"/>
      <c r="H151" s="451"/>
      <c r="I151" s="347">
        <f t="shared" si="33"/>
        <v>0</v>
      </c>
    </row>
    <row r="152" spans="2:9" ht="15.75" thickBot="1" x14ac:dyDescent="0.3">
      <c r="B152" s="349">
        <v>4.8</v>
      </c>
      <c r="C152" s="348"/>
      <c r="D152" s="348"/>
      <c r="E152" s="348"/>
      <c r="F152" s="348"/>
      <c r="G152" s="348"/>
      <c r="H152" s="348"/>
      <c r="I152" s="424">
        <f t="shared" si="34"/>
        <v>0</v>
      </c>
    </row>
    <row r="153" spans="2:9" ht="15.75" thickTop="1" x14ac:dyDescent="0.25">
      <c r="B153" s="350"/>
      <c r="C153" s="452">
        <v>1</v>
      </c>
      <c r="D153" s="453" t="s">
        <v>272</v>
      </c>
      <c r="E153" s="451"/>
      <c r="F153" s="451"/>
      <c r="G153" s="451"/>
      <c r="H153" s="451"/>
      <c r="I153" s="347">
        <f t="shared" si="35"/>
        <v>0</v>
      </c>
    </row>
    <row r="154" spans="2:9" x14ac:dyDescent="0.25">
      <c r="B154" s="350"/>
      <c r="C154" s="452">
        <v>1</v>
      </c>
      <c r="D154" s="453" t="s">
        <v>272</v>
      </c>
      <c r="E154" s="451"/>
      <c r="F154" s="451"/>
      <c r="G154" s="451"/>
      <c r="H154" s="451"/>
      <c r="I154" s="347">
        <f t="shared" si="35"/>
        <v>0</v>
      </c>
    </row>
    <row r="155" spans="2:9" ht="15.75" thickBot="1" x14ac:dyDescent="0.3">
      <c r="B155" s="350"/>
      <c r="C155" s="452">
        <v>1</v>
      </c>
      <c r="D155" s="453" t="s">
        <v>272</v>
      </c>
      <c r="E155" s="451"/>
      <c r="F155" s="451"/>
      <c r="G155" s="451"/>
      <c r="H155" s="451"/>
      <c r="I155" s="347">
        <f t="shared" si="35"/>
        <v>0</v>
      </c>
    </row>
    <row r="156" spans="2:9" ht="15.75" thickBot="1" x14ac:dyDescent="0.3">
      <c r="B156" s="349">
        <v>4.9000000000000004</v>
      </c>
      <c r="C156" s="348"/>
      <c r="D156" s="348"/>
      <c r="E156" s="348"/>
      <c r="F156" s="348"/>
      <c r="G156" s="348"/>
      <c r="H156" s="348"/>
      <c r="I156" s="351">
        <f t="shared" si="32"/>
        <v>0</v>
      </c>
    </row>
    <row r="157" spans="2:9" ht="15.75" thickTop="1" x14ac:dyDescent="0.25">
      <c r="B157" s="350"/>
      <c r="C157" s="452">
        <v>1</v>
      </c>
      <c r="D157" s="453" t="s">
        <v>272</v>
      </c>
      <c r="E157" s="451"/>
      <c r="F157" s="451"/>
      <c r="G157" s="451"/>
      <c r="H157" s="451"/>
      <c r="I157" s="347">
        <f t="shared" si="33"/>
        <v>0</v>
      </c>
    </row>
    <row r="158" spans="2:9" x14ac:dyDescent="0.25">
      <c r="B158" s="350"/>
      <c r="C158" s="452">
        <v>1</v>
      </c>
      <c r="D158" s="453" t="s">
        <v>272</v>
      </c>
      <c r="E158" s="451"/>
      <c r="F158" s="451"/>
      <c r="G158" s="451"/>
      <c r="H158" s="451"/>
      <c r="I158" s="347">
        <f t="shared" si="33"/>
        <v>0</v>
      </c>
    </row>
    <row r="159" spans="2:9" ht="15.75" thickBot="1" x14ac:dyDescent="0.3">
      <c r="B159" s="350"/>
      <c r="C159" s="452">
        <v>1</v>
      </c>
      <c r="D159" s="453" t="s">
        <v>272</v>
      </c>
      <c r="E159" s="451"/>
      <c r="F159" s="451"/>
      <c r="G159" s="451"/>
      <c r="H159" s="451"/>
      <c r="I159" s="347">
        <f t="shared" si="33"/>
        <v>0</v>
      </c>
    </row>
    <row r="160" spans="2:9" ht="15.75" thickBot="1" x14ac:dyDescent="0.3">
      <c r="B160" s="358" t="s">
        <v>276</v>
      </c>
      <c r="C160" s="348"/>
      <c r="D160" s="348"/>
      <c r="E160" s="348"/>
      <c r="F160" s="348"/>
      <c r="G160" s="348"/>
      <c r="H160" s="348"/>
      <c r="I160" s="424">
        <f t="shared" si="34"/>
        <v>0</v>
      </c>
    </row>
    <row r="161" spans="2:9" ht="15.75" thickTop="1" x14ac:dyDescent="0.25">
      <c r="B161" s="350"/>
      <c r="C161" s="452">
        <v>1</v>
      </c>
      <c r="D161" s="453" t="s">
        <v>272</v>
      </c>
      <c r="E161" s="451"/>
      <c r="F161" s="451"/>
      <c r="G161" s="451"/>
      <c r="H161" s="451"/>
      <c r="I161" s="347">
        <f t="shared" si="35"/>
        <v>0</v>
      </c>
    </row>
    <row r="162" spans="2:9" x14ac:dyDescent="0.25">
      <c r="B162" s="350"/>
      <c r="C162" s="452">
        <v>1</v>
      </c>
      <c r="D162" s="453" t="s">
        <v>272</v>
      </c>
      <c r="E162" s="451"/>
      <c r="F162" s="451"/>
      <c r="G162" s="451"/>
      <c r="H162" s="451"/>
      <c r="I162" s="347">
        <f t="shared" si="35"/>
        <v>0</v>
      </c>
    </row>
    <row r="163" spans="2:9" ht="15.75" thickBot="1" x14ac:dyDescent="0.3">
      <c r="B163" s="350"/>
      <c r="C163" s="452">
        <v>1</v>
      </c>
      <c r="D163" s="453" t="s">
        <v>272</v>
      </c>
      <c r="E163" s="451"/>
      <c r="F163" s="451"/>
      <c r="G163" s="451"/>
      <c r="H163" s="451"/>
      <c r="I163" s="347">
        <f t="shared" si="35"/>
        <v>0</v>
      </c>
    </row>
    <row r="164" spans="2:9" ht="15.75" thickBot="1" x14ac:dyDescent="0.3">
      <c r="B164" s="349">
        <v>5.0999999999999996</v>
      </c>
      <c r="C164" s="348"/>
      <c r="D164" s="348"/>
      <c r="E164" s="348"/>
      <c r="F164" s="348"/>
      <c r="G164" s="348"/>
      <c r="H164" s="348"/>
      <c r="I164" s="351">
        <f t="shared" si="32"/>
        <v>0</v>
      </c>
    </row>
    <row r="165" spans="2:9" ht="15.75" thickTop="1" x14ac:dyDescent="0.25">
      <c r="B165" s="350"/>
      <c r="C165" s="452">
        <v>1</v>
      </c>
      <c r="D165" s="453" t="s">
        <v>272</v>
      </c>
      <c r="E165" s="451"/>
      <c r="F165" s="451"/>
      <c r="G165" s="451"/>
      <c r="H165" s="451"/>
      <c r="I165" s="347">
        <f t="shared" si="33"/>
        <v>0</v>
      </c>
    </row>
    <row r="166" spans="2:9" x14ac:dyDescent="0.25">
      <c r="B166" s="350"/>
      <c r="C166" s="452">
        <v>1</v>
      </c>
      <c r="D166" s="453" t="s">
        <v>272</v>
      </c>
      <c r="E166" s="451"/>
      <c r="F166" s="451"/>
      <c r="G166" s="451"/>
      <c r="H166" s="451"/>
      <c r="I166" s="347">
        <f t="shared" si="33"/>
        <v>0</v>
      </c>
    </row>
    <row r="167" spans="2:9" ht="15.75" thickBot="1" x14ac:dyDescent="0.3">
      <c r="B167" s="350"/>
      <c r="C167" s="452">
        <v>1</v>
      </c>
      <c r="D167" s="453" t="s">
        <v>272</v>
      </c>
      <c r="E167" s="451"/>
      <c r="F167" s="451"/>
      <c r="G167" s="451"/>
      <c r="H167" s="451"/>
      <c r="I167" s="347">
        <f t="shared" si="33"/>
        <v>0</v>
      </c>
    </row>
    <row r="168" spans="2:9" ht="15.75" thickBot="1" x14ac:dyDescent="0.3">
      <c r="B168" s="349">
        <v>5.2</v>
      </c>
      <c r="C168" s="348"/>
      <c r="D168" s="348"/>
      <c r="E168" s="348"/>
      <c r="F168" s="348"/>
      <c r="G168" s="348"/>
      <c r="H168" s="348"/>
      <c r="I168" s="424">
        <f t="shared" si="34"/>
        <v>0</v>
      </c>
    </row>
    <row r="169" spans="2:9" ht="15.75" thickTop="1" x14ac:dyDescent="0.25">
      <c r="B169" s="350"/>
      <c r="C169" s="452">
        <v>1</v>
      </c>
      <c r="D169" s="453" t="s">
        <v>272</v>
      </c>
      <c r="E169" s="451"/>
      <c r="F169" s="451"/>
      <c r="G169" s="451"/>
      <c r="H169" s="451"/>
      <c r="I169" s="347">
        <f t="shared" si="35"/>
        <v>0</v>
      </c>
    </row>
    <row r="170" spans="2:9" x14ac:dyDescent="0.25">
      <c r="B170" s="350"/>
      <c r="C170" s="452">
        <v>1</v>
      </c>
      <c r="D170" s="453" t="s">
        <v>272</v>
      </c>
      <c r="E170" s="451"/>
      <c r="F170" s="451"/>
      <c r="G170" s="451"/>
      <c r="H170" s="451"/>
      <c r="I170" s="347">
        <f t="shared" si="35"/>
        <v>0</v>
      </c>
    </row>
    <row r="171" spans="2:9" ht="15.75" thickBot="1" x14ac:dyDescent="0.3">
      <c r="B171" s="350"/>
      <c r="C171" s="452">
        <v>1</v>
      </c>
      <c r="D171" s="453" t="s">
        <v>272</v>
      </c>
      <c r="E171" s="451"/>
      <c r="F171" s="451"/>
      <c r="G171" s="451"/>
      <c r="H171" s="451"/>
      <c r="I171" s="347">
        <f t="shared" si="35"/>
        <v>0</v>
      </c>
    </row>
    <row r="172" spans="2:9" ht="15.75" thickBot="1" x14ac:dyDescent="0.3">
      <c r="B172" s="349">
        <v>5.3</v>
      </c>
      <c r="C172" s="348"/>
      <c r="D172" s="348"/>
      <c r="E172" s="348"/>
      <c r="F172" s="348"/>
      <c r="G172" s="348"/>
      <c r="H172" s="348"/>
      <c r="I172" s="351">
        <f t="shared" si="32"/>
        <v>0</v>
      </c>
    </row>
    <row r="173" spans="2:9" ht="15.75" thickTop="1" x14ac:dyDescent="0.25">
      <c r="B173" s="350"/>
      <c r="C173" s="452">
        <v>1</v>
      </c>
      <c r="D173" s="453" t="s">
        <v>272</v>
      </c>
      <c r="E173" s="451"/>
      <c r="F173" s="451"/>
      <c r="G173" s="451"/>
      <c r="H173" s="451"/>
      <c r="I173" s="347">
        <f t="shared" si="33"/>
        <v>0</v>
      </c>
    </row>
    <row r="174" spans="2:9" x14ac:dyDescent="0.25">
      <c r="B174" s="350"/>
      <c r="C174" s="452">
        <v>1</v>
      </c>
      <c r="D174" s="453" t="s">
        <v>272</v>
      </c>
      <c r="E174" s="451"/>
      <c r="F174" s="451"/>
      <c r="G174" s="451"/>
      <c r="H174" s="451"/>
      <c r="I174" s="347">
        <f t="shared" si="33"/>
        <v>0</v>
      </c>
    </row>
    <row r="175" spans="2:9" ht="15.75" thickBot="1" x14ac:dyDescent="0.3">
      <c r="B175" s="350"/>
      <c r="C175" s="452">
        <v>1</v>
      </c>
      <c r="D175" s="453" t="s">
        <v>272</v>
      </c>
      <c r="E175" s="451"/>
      <c r="F175" s="451"/>
      <c r="G175" s="451"/>
      <c r="H175" s="451"/>
      <c r="I175" s="347">
        <f t="shared" si="33"/>
        <v>0</v>
      </c>
    </row>
    <row r="176" spans="2:9" ht="15.75" thickBot="1" x14ac:dyDescent="0.3">
      <c r="B176" s="349">
        <v>5.4</v>
      </c>
      <c r="C176" s="348"/>
      <c r="D176" s="348"/>
      <c r="E176" s="348"/>
      <c r="F176" s="348"/>
      <c r="G176" s="348"/>
      <c r="H176" s="348"/>
      <c r="I176" s="424">
        <f t="shared" si="34"/>
        <v>0</v>
      </c>
    </row>
    <row r="177" spans="2:9" ht="15.75" thickTop="1" x14ac:dyDescent="0.25">
      <c r="B177" s="350"/>
      <c r="C177" s="452">
        <v>1</v>
      </c>
      <c r="D177" s="453" t="s">
        <v>272</v>
      </c>
      <c r="E177" s="451"/>
      <c r="F177" s="451"/>
      <c r="G177" s="451"/>
      <c r="H177" s="451"/>
      <c r="I177" s="347">
        <f t="shared" si="35"/>
        <v>0</v>
      </c>
    </row>
    <row r="178" spans="2:9" x14ac:dyDescent="0.25">
      <c r="B178" s="350"/>
      <c r="C178" s="452">
        <v>1</v>
      </c>
      <c r="D178" s="453" t="s">
        <v>272</v>
      </c>
      <c r="E178" s="451"/>
      <c r="F178" s="451"/>
      <c r="G178" s="451"/>
      <c r="H178" s="451"/>
      <c r="I178" s="347">
        <f t="shared" si="35"/>
        <v>0</v>
      </c>
    </row>
    <row r="179" spans="2:9" ht="15.75" thickBot="1" x14ac:dyDescent="0.3">
      <c r="B179" s="350"/>
      <c r="C179" s="452">
        <v>1</v>
      </c>
      <c r="D179" s="453" t="s">
        <v>272</v>
      </c>
      <c r="E179" s="451"/>
      <c r="F179" s="451"/>
      <c r="G179" s="451"/>
      <c r="H179" s="451"/>
      <c r="I179" s="347">
        <f t="shared" si="35"/>
        <v>0</v>
      </c>
    </row>
    <row r="180" spans="2:9" ht="15.75" thickBot="1" x14ac:dyDescent="0.3">
      <c r="B180" s="349">
        <v>5.5</v>
      </c>
      <c r="C180" s="348"/>
      <c r="D180" s="348"/>
      <c r="E180" s="348"/>
      <c r="F180" s="348"/>
      <c r="G180" s="348"/>
      <c r="H180" s="348"/>
      <c r="I180" s="351">
        <f t="shared" si="32"/>
        <v>0</v>
      </c>
    </row>
    <row r="181" spans="2:9" ht="15.75" thickTop="1" x14ac:dyDescent="0.25">
      <c r="B181" s="350"/>
      <c r="C181" s="452">
        <v>1</v>
      </c>
      <c r="D181" s="453" t="s">
        <v>272</v>
      </c>
      <c r="E181" s="451"/>
      <c r="F181" s="451"/>
      <c r="G181" s="451"/>
      <c r="H181" s="451"/>
      <c r="I181" s="347">
        <f t="shared" si="33"/>
        <v>0</v>
      </c>
    </row>
    <row r="182" spans="2:9" x14ac:dyDescent="0.25">
      <c r="B182" s="350"/>
      <c r="C182" s="452">
        <v>1</v>
      </c>
      <c r="D182" s="453" t="s">
        <v>272</v>
      </c>
      <c r="E182" s="451"/>
      <c r="F182" s="451"/>
      <c r="G182" s="451"/>
      <c r="H182" s="451"/>
      <c r="I182" s="347">
        <f t="shared" si="33"/>
        <v>0</v>
      </c>
    </row>
    <row r="183" spans="2:9" ht="15.75" thickBot="1" x14ac:dyDescent="0.3">
      <c r="B183" s="350"/>
      <c r="C183" s="452">
        <v>1</v>
      </c>
      <c r="D183" s="453" t="s">
        <v>272</v>
      </c>
      <c r="E183" s="451"/>
      <c r="F183" s="451"/>
      <c r="G183" s="451"/>
      <c r="H183" s="451"/>
      <c r="I183" s="347">
        <f t="shared" si="33"/>
        <v>0</v>
      </c>
    </row>
    <row r="184" spans="2:9" ht="15.75" thickBot="1" x14ac:dyDescent="0.3">
      <c r="B184" s="349">
        <v>5.6</v>
      </c>
      <c r="C184" s="348"/>
      <c r="D184" s="348"/>
      <c r="E184" s="348"/>
      <c r="F184" s="348"/>
      <c r="G184" s="348"/>
      <c r="H184" s="348"/>
      <c r="I184" s="424">
        <f t="shared" si="34"/>
        <v>0</v>
      </c>
    </row>
    <row r="185" spans="2:9" ht="15.75" thickTop="1" x14ac:dyDescent="0.25">
      <c r="B185" s="350"/>
      <c r="C185" s="452">
        <v>1</v>
      </c>
      <c r="D185" s="453" t="s">
        <v>272</v>
      </c>
      <c r="E185" s="451"/>
      <c r="F185" s="451"/>
      <c r="G185" s="451"/>
      <c r="H185" s="451"/>
      <c r="I185" s="347">
        <f t="shared" si="35"/>
        <v>0</v>
      </c>
    </row>
    <row r="186" spans="2:9" x14ac:dyDescent="0.25">
      <c r="B186" s="350"/>
      <c r="C186" s="452">
        <v>1</v>
      </c>
      <c r="D186" s="453" t="s">
        <v>272</v>
      </c>
      <c r="E186" s="451"/>
      <c r="F186" s="451"/>
      <c r="G186" s="451"/>
      <c r="H186" s="451"/>
      <c r="I186" s="347">
        <f t="shared" si="35"/>
        <v>0</v>
      </c>
    </row>
    <row r="187" spans="2:9" ht="15.75" thickBot="1" x14ac:dyDescent="0.3">
      <c r="B187" s="350"/>
      <c r="C187" s="452">
        <v>1</v>
      </c>
      <c r="D187" s="453" t="s">
        <v>272</v>
      </c>
      <c r="E187" s="451"/>
      <c r="F187" s="451"/>
      <c r="G187" s="451"/>
      <c r="H187" s="451"/>
      <c r="I187" s="347">
        <f t="shared" si="35"/>
        <v>0</v>
      </c>
    </row>
    <row r="188" spans="2:9" ht="15.75" thickBot="1" x14ac:dyDescent="0.3">
      <c r="B188" s="349">
        <v>5.7</v>
      </c>
      <c r="C188" s="348"/>
      <c r="D188" s="348"/>
      <c r="E188" s="348"/>
      <c r="F188" s="348"/>
      <c r="G188" s="348"/>
      <c r="H188" s="348"/>
      <c r="I188" s="351">
        <f t="shared" si="32"/>
        <v>0</v>
      </c>
    </row>
    <row r="189" spans="2:9" ht="15.75" thickTop="1" x14ac:dyDescent="0.25">
      <c r="B189" s="350"/>
      <c r="C189" s="452">
        <v>1</v>
      </c>
      <c r="D189" s="453" t="s">
        <v>272</v>
      </c>
      <c r="E189" s="451"/>
      <c r="F189" s="451"/>
      <c r="G189" s="451"/>
      <c r="H189" s="451"/>
      <c r="I189" s="347">
        <f t="shared" si="33"/>
        <v>0</v>
      </c>
    </row>
    <row r="190" spans="2:9" x14ac:dyDescent="0.25">
      <c r="B190" s="350"/>
      <c r="C190" s="452">
        <v>1</v>
      </c>
      <c r="D190" s="453" t="s">
        <v>272</v>
      </c>
      <c r="E190" s="451"/>
      <c r="F190" s="451"/>
      <c r="G190" s="451"/>
      <c r="H190" s="451"/>
      <c r="I190" s="347">
        <f t="shared" si="33"/>
        <v>0</v>
      </c>
    </row>
    <row r="191" spans="2:9" ht="15.75" thickBot="1" x14ac:dyDescent="0.3">
      <c r="B191" s="350"/>
      <c r="C191" s="452">
        <v>1</v>
      </c>
      <c r="D191" s="453" t="s">
        <v>272</v>
      </c>
      <c r="E191" s="451"/>
      <c r="F191" s="451"/>
      <c r="G191" s="451"/>
      <c r="H191" s="451"/>
      <c r="I191" s="347">
        <f t="shared" si="33"/>
        <v>0</v>
      </c>
    </row>
    <row r="192" spans="2:9" ht="15.75" thickBot="1" x14ac:dyDescent="0.3">
      <c r="B192" s="349">
        <v>5.8</v>
      </c>
      <c r="C192" s="348"/>
      <c r="D192" s="348"/>
      <c r="E192" s="348"/>
      <c r="F192" s="348"/>
      <c r="G192" s="348"/>
      <c r="H192" s="348"/>
      <c r="I192" s="424">
        <f t="shared" si="34"/>
        <v>0</v>
      </c>
    </row>
    <row r="193" spans="2:9" ht="15.75" thickTop="1" x14ac:dyDescent="0.25">
      <c r="B193" s="350"/>
      <c r="C193" s="452">
        <v>1</v>
      </c>
      <c r="D193" s="453" t="s">
        <v>272</v>
      </c>
      <c r="E193" s="451"/>
      <c r="F193" s="451"/>
      <c r="G193" s="451"/>
      <c r="H193" s="451"/>
      <c r="I193" s="347">
        <f t="shared" si="35"/>
        <v>0</v>
      </c>
    </row>
    <row r="194" spans="2:9" x14ac:dyDescent="0.25">
      <c r="B194" s="350"/>
      <c r="C194" s="452">
        <v>1</v>
      </c>
      <c r="D194" s="453" t="s">
        <v>272</v>
      </c>
      <c r="E194" s="451"/>
      <c r="F194" s="451"/>
      <c r="G194" s="451"/>
      <c r="H194" s="451"/>
      <c r="I194" s="347">
        <f t="shared" si="35"/>
        <v>0</v>
      </c>
    </row>
    <row r="195" spans="2:9" ht="15.75" thickBot="1" x14ac:dyDescent="0.3">
      <c r="B195" s="350"/>
      <c r="C195" s="452">
        <v>1</v>
      </c>
      <c r="D195" s="453" t="s">
        <v>272</v>
      </c>
      <c r="E195" s="451"/>
      <c r="F195" s="451"/>
      <c r="G195" s="451"/>
      <c r="H195" s="451"/>
      <c r="I195" s="347">
        <f t="shared" si="35"/>
        <v>0</v>
      </c>
    </row>
    <row r="196" spans="2:9" ht="15.75" thickBot="1" x14ac:dyDescent="0.3">
      <c r="B196" s="349">
        <v>5.9</v>
      </c>
      <c r="C196" s="348"/>
      <c r="D196" s="348"/>
      <c r="E196" s="348"/>
      <c r="F196" s="348"/>
      <c r="G196" s="348"/>
      <c r="H196" s="348"/>
      <c r="I196" s="351">
        <f t="shared" ref="I196:I252" si="36">AVERAGE(I197:I199)</f>
        <v>0</v>
      </c>
    </row>
    <row r="197" spans="2:9" ht="15.75" thickTop="1" x14ac:dyDescent="0.25">
      <c r="B197" s="350"/>
      <c r="C197" s="452">
        <v>1</v>
      </c>
      <c r="D197" s="453" t="s">
        <v>272</v>
      </c>
      <c r="E197" s="451"/>
      <c r="F197" s="451"/>
      <c r="G197" s="451"/>
      <c r="H197" s="451"/>
      <c r="I197" s="347">
        <f t="shared" ref="I197:I255" si="37">((SUM($E197:$H197))/$C197)</f>
        <v>0</v>
      </c>
    </row>
    <row r="198" spans="2:9" x14ac:dyDescent="0.25">
      <c r="B198" s="350"/>
      <c r="C198" s="452">
        <v>1</v>
      </c>
      <c r="D198" s="453" t="s">
        <v>272</v>
      </c>
      <c r="E198" s="451"/>
      <c r="F198" s="451"/>
      <c r="G198" s="451"/>
      <c r="H198" s="451"/>
      <c r="I198" s="347">
        <f t="shared" si="37"/>
        <v>0</v>
      </c>
    </row>
    <row r="199" spans="2:9" ht="15.75" thickBot="1" x14ac:dyDescent="0.3">
      <c r="B199" s="350"/>
      <c r="C199" s="452">
        <v>1</v>
      </c>
      <c r="D199" s="453" t="s">
        <v>272</v>
      </c>
      <c r="E199" s="451"/>
      <c r="F199" s="451"/>
      <c r="G199" s="451"/>
      <c r="H199" s="451"/>
      <c r="I199" s="347">
        <f t="shared" si="37"/>
        <v>0</v>
      </c>
    </row>
    <row r="200" spans="2:9" ht="15.75" thickBot="1" x14ac:dyDescent="0.3">
      <c r="B200" s="358" t="s">
        <v>277</v>
      </c>
      <c r="C200" s="348"/>
      <c r="D200" s="348"/>
      <c r="E200" s="348"/>
      <c r="F200" s="348"/>
      <c r="G200" s="348"/>
      <c r="H200" s="348"/>
      <c r="I200" s="424">
        <f t="shared" ref="I200:I256" si="38">AVERAGE(I201:I203)</f>
        <v>0</v>
      </c>
    </row>
    <row r="201" spans="2:9" ht="15.75" thickTop="1" x14ac:dyDescent="0.25">
      <c r="B201" s="350"/>
      <c r="C201" s="452">
        <v>1</v>
      </c>
      <c r="D201" s="453" t="s">
        <v>272</v>
      </c>
      <c r="E201" s="451"/>
      <c r="F201" s="451"/>
      <c r="G201" s="451"/>
      <c r="H201" s="451"/>
      <c r="I201" s="347">
        <f t="shared" ref="I201:I259" si="39">((SUM($E201:$H201))/$C201)</f>
        <v>0</v>
      </c>
    </row>
    <row r="202" spans="2:9" x14ac:dyDescent="0.25">
      <c r="B202" s="350"/>
      <c r="C202" s="452">
        <v>1</v>
      </c>
      <c r="D202" s="453" t="s">
        <v>272</v>
      </c>
      <c r="E202" s="451"/>
      <c r="F202" s="451"/>
      <c r="G202" s="451"/>
      <c r="H202" s="451"/>
      <c r="I202" s="347">
        <f t="shared" si="39"/>
        <v>0</v>
      </c>
    </row>
    <row r="203" spans="2:9" ht="15.75" thickBot="1" x14ac:dyDescent="0.3">
      <c r="B203" s="350"/>
      <c r="C203" s="452">
        <v>1</v>
      </c>
      <c r="D203" s="453" t="s">
        <v>272</v>
      </c>
      <c r="E203" s="451"/>
      <c r="F203" s="451"/>
      <c r="G203" s="451"/>
      <c r="H203" s="451"/>
      <c r="I203" s="347">
        <f t="shared" si="39"/>
        <v>0</v>
      </c>
    </row>
    <row r="204" spans="2:9" ht="15.75" thickBot="1" x14ac:dyDescent="0.3">
      <c r="B204" s="349">
        <v>6.1</v>
      </c>
      <c r="C204" s="348"/>
      <c r="D204" s="348"/>
      <c r="E204" s="348"/>
      <c r="F204" s="348"/>
      <c r="G204" s="348"/>
      <c r="H204" s="348"/>
      <c r="I204" s="351">
        <f t="shared" si="36"/>
        <v>0</v>
      </c>
    </row>
    <row r="205" spans="2:9" ht="15.75" thickTop="1" x14ac:dyDescent="0.25">
      <c r="B205" s="350"/>
      <c r="C205" s="452">
        <v>1</v>
      </c>
      <c r="D205" s="453" t="s">
        <v>272</v>
      </c>
      <c r="E205" s="451"/>
      <c r="F205" s="451"/>
      <c r="G205" s="451"/>
      <c r="H205" s="451"/>
      <c r="I205" s="347">
        <f t="shared" si="37"/>
        <v>0</v>
      </c>
    </row>
    <row r="206" spans="2:9" x14ac:dyDescent="0.25">
      <c r="B206" s="350"/>
      <c r="C206" s="452">
        <v>1</v>
      </c>
      <c r="D206" s="453" t="s">
        <v>272</v>
      </c>
      <c r="E206" s="451"/>
      <c r="F206" s="451"/>
      <c r="G206" s="451"/>
      <c r="H206" s="451"/>
      <c r="I206" s="347">
        <f t="shared" si="37"/>
        <v>0</v>
      </c>
    </row>
    <row r="207" spans="2:9" ht="15.75" thickBot="1" x14ac:dyDescent="0.3">
      <c r="B207" s="350"/>
      <c r="C207" s="452">
        <v>1</v>
      </c>
      <c r="D207" s="453" t="s">
        <v>272</v>
      </c>
      <c r="E207" s="451"/>
      <c r="F207" s="451"/>
      <c r="G207" s="451"/>
      <c r="H207" s="451"/>
      <c r="I207" s="347">
        <f t="shared" si="37"/>
        <v>0</v>
      </c>
    </row>
    <row r="208" spans="2:9" ht="15.75" thickBot="1" x14ac:dyDescent="0.3">
      <c r="B208" s="349">
        <v>6.2</v>
      </c>
      <c r="C208" s="348"/>
      <c r="D208" s="348"/>
      <c r="E208" s="348"/>
      <c r="F208" s="348"/>
      <c r="G208" s="348"/>
      <c r="H208" s="348"/>
      <c r="I208" s="424">
        <f>AVERAGE(I209:I211)</f>
        <v>0</v>
      </c>
    </row>
    <row r="209" spans="2:13" ht="15.75" thickTop="1" x14ac:dyDescent="0.25">
      <c r="B209" s="350"/>
      <c r="C209" s="452">
        <v>1</v>
      </c>
      <c r="D209" s="453" t="s">
        <v>272</v>
      </c>
      <c r="E209" s="451"/>
      <c r="F209" s="451"/>
      <c r="G209" s="451"/>
      <c r="H209" s="451"/>
      <c r="I209" s="347">
        <f>((SUM($E209:$H209))/$C209)</f>
        <v>0</v>
      </c>
    </row>
    <row r="210" spans="2:13" x14ac:dyDescent="0.25">
      <c r="B210" s="350"/>
      <c r="C210" s="452">
        <v>1</v>
      </c>
      <c r="D210" s="453" t="s">
        <v>272</v>
      </c>
      <c r="E210" s="451"/>
      <c r="F210" s="451"/>
      <c r="G210" s="451"/>
      <c r="H210" s="451"/>
      <c r="I210" s="347">
        <f t="shared" si="39"/>
        <v>0</v>
      </c>
    </row>
    <row r="211" spans="2:13" ht="15.75" thickBot="1" x14ac:dyDescent="0.3">
      <c r="B211" s="350"/>
      <c r="C211" s="452">
        <v>1</v>
      </c>
      <c r="D211" s="453" t="s">
        <v>272</v>
      </c>
      <c r="E211" s="451"/>
      <c r="F211" s="451"/>
      <c r="G211" s="451"/>
      <c r="H211" s="451"/>
      <c r="I211" s="347">
        <f t="shared" si="39"/>
        <v>0</v>
      </c>
    </row>
    <row r="212" spans="2:13" ht="15.75" thickBot="1" x14ac:dyDescent="0.3">
      <c r="B212" s="349">
        <v>6.3</v>
      </c>
      <c r="C212" s="348"/>
      <c r="D212" s="348"/>
      <c r="E212" s="348"/>
      <c r="F212" s="348"/>
      <c r="G212" s="348"/>
      <c r="H212" s="348"/>
      <c r="I212" s="351">
        <f t="shared" si="36"/>
        <v>0</v>
      </c>
    </row>
    <row r="213" spans="2:13" ht="15.75" thickTop="1" x14ac:dyDescent="0.25">
      <c r="B213" s="350"/>
      <c r="C213" s="452">
        <v>1</v>
      </c>
      <c r="D213" s="453" t="s">
        <v>272</v>
      </c>
      <c r="E213" s="451"/>
      <c r="F213" s="451"/>
      <c r="G213" s="451"/>
      <c r="H213" s="451"/>
      <c r="I213" s="347">
        <f t="shared" si="37"/>
        <v>0</v>
      </c>
    </row>
    <row r="214" spans="2:13" x14ac:dyDescent="0.25">
      <c r="B214" s="350"/>
      <c r="C214" s="452">
        <v>1</v>
      </c>
      <c r="D214" s="453" t="s">
        <v>272</v>
      </c>
      <c r="E214" s="451"/>
      <c r="F214" s="451"/>
      <c r="G214" s="451"/>
      <c r="H214" s="451"/>
      <c r="I214" s="347">
        <f t="shared" si="37"/>
        <v>0</v>
      </c>
      <c r="M214" s="198" t="s">
        <v>110</v>
      </c>
    </row>
    <row r="215" spans="2:13" ht="15.75" thickBot="1" x14ac:dyDescent="0.3">
      <c r="B215" s="350"/>
      <c r="C215" s="452">
        <v>1</v>
      </c>
      <c r="D215" s="453" t="s">
        <v>272</v>
      </c>
      <c r="E215" s="451"/>
      <c r="F215" s="451"/>
      <c r="G215" s="451"/>
      <c r="H215" s="451"/>
      <c r="I215" s="347">
        <f t="shared" si="37"/>
        <v>0</v>
      </c>
    </row>
    <row r="216" spans="2:13" ht="15.75" thickBot="1" x14ac:dyDescent="0.3">
      <c r="B216" s="349">
        <v>6.4</v>
      </c>
      <c r="C216" s="348"/>
      <c r="D216" s="348"/>
      <c r="E216" s="348"/>
      <c r="F216" s="348"/>
      <c r="G216" s="348"/>
      <c r="H216" s="348"/>
      <c r="I216" s="424">
        <f t="shared" si="38"/>
        <v>0</v>
      </c>
    </row>
    <row r="217" spans="2:13" ht="15.75" thickTop="1" x14ac:dyDescent="0.25">
      <c r="B217" s="350"/>
      <c r="C217" s="452">
        <v>1</v>
      </c>
      <c r="D217" s="453" t="s">
        <v>272</v>
      </c>
      <c r="E217" s="451"/>
      <c r="F217" s="451"/>
      <c r="G217" s="451"/>
      <c r="H217" s="451"/>
      <c r="I217" s="347">
        <f t="shared" si="39"/>
        <v>0</v>
      </c>
    </row>
    <row r="218" spans="2:13" x14ac:dyDescent="0.25">
      <c r="B218" s="350"/>
      <c r="C218" s="452">
        <v>1</v>
      </c>
      <c r="D218" s="453" t="s">
        <v>272</v>
      </c>
      <c r="E218" s="451"/>
      <c r="F218" s="451"/>
      <c r="G218" s="451"/>
      <c r="H218" s="451"/>
      <c r="I218" s="347">
        <f t="shared" si="39"/>
        <v>0</v>
      </c>
    </row>
    <row r="219" spans="2:13" ht="15.75" thickBot="1" x14ac:dyDescent="0.3">
      <c r="B219" s="350"/>
      <c r="C219" s="452">
        <v>1</v>
      </c>
      <c r="D219" s="453" t="s">
        <v>272</v>
      </c>
      <c r="E219" s="451"/>
      <c r="F219" s="451"/>
      <c r="G219" s="451"/>
      <c r="H219" s="451"/>
      <c r="I219" s="347">
        <f t="shared" si="39"/>
        <v>0</v>
      </c>
    </row>
    <row r="220" spans="2:13" ht="15.75" thickBot="1" x14ac:dyDescent="0.3">
      <c r="B220" s="349">
        <v>6.5</v>
      </c>
      <c r="C220" s="348"/>
      <c r="D220" s="348"/>
      <c r="E220" s="348"/>
      <c r="F220" s="348"/>
      <c r="G220" s="348"/>
      <c r="H220" s="348"/>
      <c r="I220" s="351">
        <f t="shared" si="36"/>
        <v>0</v>
      </c>
    </row>
    <row r="221" spans="2:13" ht="15.75" thickTop="1" x14ac:dyDescent="0.25">
      <c r="B221" s="350"/>
      <c r="C221" s="452">
        <v>1</v>
      </c>
      <c r="D221" s="453" t="s">
        <v>272</v>
      </c>
      <c r="E221" s="451"/>
      <c r="F221" s="451"/>
      <c r="G221" s="451"/>
      <c r="H221" s="451"/>
      <c r="I221" s="347">
        <f t="shared" si="37"/>
        <v>0</v>
      </c>
    </row>
    <row r="222" spans="2:13" x14ac:dyDescent="0.25">
      <c r="B222" s="350"/>
      <c r="C222" s="452">
        <v>1</v>
      </c>
      <c r="D222" s="453" t="s">
        <v>272</v>
      </c>
      <c r="E222" s="451"/>
      <c r="F222" s="451"/>
      <c r="G222" s="451"/>
      <c r="H222" s="451"/>
      <c r="I222" s="347">
        <f t="shared" si="37"/>
        <v>0</v>
      </c>
    </row>
    <row r="223" spans="2:13" ht="15.75" thickBot="1" x14ac:dyDescent="0.3">
      <c r="B223" s="350"/>
      <c r="C223" s="452">
        <v>1</v>
      </c>
      <c r="D223" s="453" t="s">
        <v>272</v>
      </c>
      <c r="E223" s="451"/>
      <c r="F223" s="451"/>
      <c r="G223" s="451"/>
      <c r="H223" s="451"/>
      <c r="I223" s="347">
        <f t="shared" si="37"/>
        <v>0</v>
      </c>
    </row>
    <row r="224" spans="2:13" ht="15.75" thickBot="1" x14ac:dyDescent="0.3">
      <c r="B224" s="349">
        <v>6.6</v>
      </c>
      <c r="C224" s="348"/>
      <c r="D224" s="348"/>
      <c r="E224" s="348"/>
      <c r="F224" s="348"/>
      <c r="G224" s="348"/>
      <c r="H224" s="348"/>
      <c r="I224" s="424">
        <f t="shared" si="38"/>
        <v>0</v>
      </c>
    </row>
    <row r="225" spans="2:9" ht="15.75" thickTop="1" x14ac:dyDescent="0.25">
      <c r="B225" s="350"/>
      <c r="C225" s="452">
        <v>1</v>
      </c>
      <c r="D225" s="453" t="s">
        <v>272</v>
      </c>
      <c r="E225" s="451"/>
      <c r="F225" s="451"/>
      <c r="G225" s="451"/>
      <c r="H225" s="451"/>
      <c r="I225" s="347">
        <f t="shared" si="39"/>
        <v>0</v>
      </c>
    </row>
    <row r="226" spans="2:9" x14ac:dyDescent="0.25">
      <c r="B226" s="350"/>
      <c r="C226" s="452">
        <v>1</v>
      </c>
      <c r="D226" s="453" t="s">
        <v>272</v>
      </c>
      <c r="E226" s="451"/>
      <c r="F226" s="451"/>
      <c r="G226" s="451"/>
      <c r="H226" s="451"/>
      <c r="I226" s="347">
        <f t="shared" si="39"/>
        <v>0</v>
      </c>
    </row>
    <row r="227" spans="2:9" ht="15.75" thickBot="1" x14ac:dyDescent="0.3">
      <c r="B227" s="350"/>
      <c r="C227" s="452">
        <v>1</v>
      </c>
      <c r="D227" s="453" t="s">
        <v>272</v>
      </c>
      <c r="E227" s="451"/>
      <c r="F227" s="451"/>
      <c r="G227" s="451"/>
      <c r="H227" s="451"/>
      <c r="I227" s="347">
        <f t="shared" si="39"/>
        <v>0</v>
      </c>
    </row>
    <row r="228" spans="2:9" ht="15.75" thickBot="1" x14ac:dyDescent="0.3">
      <c r="B228" s="349">
        <v>6.7</v>
      </c>
      <c r="C228" s="348"/>
      <c r="D228" s="348"/>
      <c r="E228" s="348"/>
      <c r="F228" s="348"/>
      <c r="G228" s="348"/>
      <c r="H228" s="348"/>
      <c r="I228" s="351">
        <f t="shared" si="36"/>
        <v>0</v>
      </c>
    </row>
    <row r="229" spans="2:9" ht="15.75" thickTop="1" x14ac:dyDescent="0.25">
      <c r="B229" s="350"/>
      <c r="C229" s="452">
        <v>1</v>
      </c>
      <c r="D229" s="453" t="s">
        <v>272</v>
      </c>
      <c r="E229" s="451"/>
      <c r="F229" s="451"/>
      <c r="G229" s="451"/>
      <c r="H229" s="451"/>
      <c r="I229" s="347">
        <f t="shared" si="37"/>
        <v>0</v>
      </c>
    </row>
    <row r="230" spans="2:9" x14ac:dyDescent="0.25">
      <c r="B230" s="350"/>
      <c r="C230" s="452">
        <v>1</v>
      </c>
      <c r="D230" s="453" t="s">
        <v>272</v>
      </c>
      <c r="E230" s="451"/>
      <c r="F230" s="451"/>
      <c r="G230" s="451"/>
      <c r="H230" s="451"/>
      <c r="I230" s="347">
        <f t="shared" si="37"/>
        <v>0</v>
      </c>
    </row>
    <row r="231" spans="2:9" ht="15.75" thickBot="1" x14ac:dyDescent="0.3">
      <c r="B231" s="350"/>
      <c r="C231" s="452">
        <v>1</v>
      </c>
      <c r="D231" s="453" t="s">
        <v>272</v>
      </c>
      <c r="E231" s="451"/>
      <c r="F231" s="451"/>
      <c r="G231" s="451"/>
      <c r="H231" s="451"/>
      <c r="I231" s="347">
        <f t="shared" si="37"/>
        <v>0</v>
      </c>
    </row>
    <row r="232" spans="2:9" ht="15.75" thickBot="1" x14ac:dyDescent="0.3">
      <c r="B232" s="349">
        <v>6.8</v>
      </c>
      <c r="C232" s="348"/>
      <c r="D232" s="348"/>
      <c r="E232" s="348"/>
      <c r="F232" s="348"/>
      <c r="G232" s="348"/>
      <c r="H232" s="348"/>
      <c r="I232" s="424">
        <f t="shared" si="38"/>
        <v>0</v>
      </c>
    </row>
    <row r="233" spans="2:9" ht="15.75" thickTop="1" x14ac:dyDescent="0.25">
      <c r="B233" s="350"/>
      <c r="C233" s="452">
        <v>1</v>
      </c>
      <c r="D233" s="453" t="s">
        <v>272</v>
      </c>
      <c r="E233" s="451"/>
      <c r="F233" s="451"/>
      <c r="G233" s="451"/>
      <c r="H233" s="451"/>
      <c r="I233" s="347">
        <f t="shared" si="39"/>
        <v>0</v>
      </c>
    </row>
    <row r="234" spans="2:9" x14ac:dyDescent="0.25">
      <c r="B234" s="350"/>
      <c r="C234" s="452">
        <v>1</v>
      </c>
      <c r="D234" s="453" t="s">
        <v>272</v>
      </c>
      <c r="E234" s="451"/>
      <c r="F234" s="451"/>
      <c r="G234" s="451"/>
      <c r="H234" s="451"/>
      <c r="I234" s="347">
        <f t="shared" si="39"/>
        <v>0</v>
      </c>
    </row>
    <row r="235" spans="2:9" ht="15.75" thickBot="1" x14ac:dyDescent="0.3">
      <c r="B235" s="350"/>
      <c r="C235" s="452">
        <v>1</v>
      </c>
      <c r="D235" s="453" t="s">
        <v>272</v>
      </c>
      <c r="E235" s="451"/>
      <c r="F235" s="451"/>
      <c r="G235" s="451"/>
      <c r="H235" s="451"/>
      <c r="I235" s="347">
        <f t="shared" si="39"/>
        <v>0</v>
      </c>
    </row>
    <row r="236" spans="2:9" ht="15.75" thickBot="1" x14ac:dyDescent="0.3">
      <c r="B236" s="349">
        <v>6.9</v>
      </c>
      <c r="C236" s="348"/>
      <c r="D236" s="348"/>
      <c r="E236" s="348"/>
      <c r="F236" s="348"/>
      <c r="G236" s="348"/>
      <c r="H236" s="348"/>
      <c r="I236" s="351">
        <f t="shared" si="36"/>
        <v>0</v>
      </c>
    </row>
    <row r="237" spans="2:9" ht="15.75" thickTop="1" x14ac:dyDescent="0.25">
      <c r="B237" s="350"/>
      <c r="C237" s="452">
        <v>1</v>
      </c>
      <c r="D237" s="453" t="s">
        <v>272</v>
      </c>
      <c r="E237" s="451"/>
      <c r="F237" s="451"/>
      <c r="G237" s="451"/>
      <c r="H237" s="451"/>
      <c r="I237" s="347">
        <f t="shared" si="37"/>
        <v>0</v>
      </c>
    </row>
    <row r="238" spans="2:9" x14ac:dyDescent="0.25">
      <c r="B238" s="350"/>
      <c r="C238" s="452">
        <v>1</v>
      </c>
      <c r="D238" s="453" t="s">
        <v>272</v>
      </c>
      <c r="E238" s="451"/>
      <c r="F238" s="451"/>
      <c r="G238" s="451"/>
      <c r="H238" s="451"/>
      <c r="I238" s="347">
        <f t="shared" si="37"/>
        <v>0</v>
      </c>
    </row>
    <row r="239" spans="2:9" ht="15.75" thickBot="1" x14ac:dyDescent="0.3">
      <c r="B239" s="350"/>
      <c r="C239" s="452">
        <v>1</v>
      </c>
      <c r="D239" s="453" t="s">
        <v>272</v>
      </c>
      <c r="E239" s="451"/>
      <c r="F239" s="451"/>
      <c r="G239" s="451"/>
      <c r="H239" s="451"/>
      <c r="I239" s="347">
        <f t="shared" si="37"/>
        <v>0</v>
      </c>
    </row>
    <row r="240" spans="2:9" ht="15.75" thickBot="1" x14ac:dyDescent="0.3">
      <c r="B240" s="358" t="s">
        <v>278</v>
      </c>
      <c r="C240" s="348"/>
      <c r="D240" s="348"/>
      <c r="E240" s="348"/>
      <c r="F240" s="348"/>
      <c r="G240" s="348"/>
      <c r="H240" s="348"/>
      <c r="I240" s="424">
        <f t="shared" si="38"/>
        <v>0</v>
      </c>
    </row>
    <row r="241" spans="2:9" ht="15.75" thickTop="1" x14ac:dyDescent="0.25">
      <c r="B241" s="350"/>
      <c r="C241" s="452">
        <v>1</v>
      </c>
      <c r="D241" s="453" t="s">
        <v>272</v>
      </c>
      <c r="E241" s="451"/>
      <c r="F241" s="451"/>
      <c r="G241" s="451"/>
      <c r="H241" s="451"/>
      <c r="I241" s="347">
        <f t="shared" si="39"/>
        <v>0</v>
      </c>
    </row>
    <row r="242" spans="2:9" x14ac:dyDescent="0.25">
      <c r="B242" s="350"/>
      <c r="C242" s="452">
        <v>1</v>
      </c>
      <c r="D242" s="453" t="s">
        <v>272</v>
      </c>
      <c r="E242" s="451"/>
      <c r="F242" s="451"/>
      <c r="G242" s="451"/>
      <c r="H242" s="451"/>
      <c r="I242" s="347">
        <f t="shared" si="39"/>
        <v>0</v>
      </c>
    </row>
    <row r="243" spans="2:9" ht="15.75" thickBot="1" x14ac:dyDescent="0.3">
      <c r="B243" s="350"/>
      <c r="C243" s="452">
        <v>1</v>
      </c>
      <c r="D243" s="453" t="s">
        <v>272</v>
      </c>
      <c r="E243" s="451"/>
      <c r="F243" s="451"/>
      <c r="G243" s="451"/>
      <c r="H243" s="451"/>
      <c r="I243" s="347">
        <f t="shared" si="39"/>
        <v>0</v>
      </c>
    </row>
    <row r="244" spans="2:9" ht="15.75" thickBot="1" x14ac:dyDescent="0.3">
      <c r="B244" s="349">
        <v>7.1</v>
      </c>
      <c r="C244" s="348"/>
      <c r="D244" s="348"/>
      <c r="E244" s="348"/>
      <c r="F244" s="348"/>
      <c r="G244" s="348"/>
      <c r="H244" s="348"/>
      <c r="I244" s="351">
        <f t="shared" si="36"/>
        <v>0</v>
      </c>
    </row>
    <row r="245" spans="2:9" ht="15.75" thickTop="1" x14ac:dyDescent="0.25">
      <c r="B245" s="350"/>
      <c r="C245" s="452">
        <v>1</v>
      </c>
      <c r="D245" s="453" t="s">
        <v>272</v>
      </c>
      <c r="E245" s="451"/>
      <c r="F245" s="451"/>
      <c r="G245" s="451"/>
      <c r="H245" s="451"/>
      <c r="I245" s="347">
        <f t="shared" si="37"/>
        <v>0</v>
      </c>
    </row>
    <row r="246" spans="2:9" x14ac:dyDescent="0.25">
      <c r="B246" s="350"/>
      <c r="C246" s="452">
        <v>1</v>
      </c>
      <c r="D246" s="453" t="s">
        <v>272</v>
      </c>
      <c r="E246" s="451"/>
      <c r="F246" s="451"/>
      <c r="G246" s="451"/>
      <c r="H246" s="451"/>
      <c r="I246" s="347">
        <f t="shared" si="37"/>
        <v>0</v>
      </c>
    </row>
    <row r="247" spans="2:9" ht="15.75" thickBot="1" x14ac:dyDescent="0.3">
      <c r="B247" s="350"/>
      <c r="C247" s="452">
        <v>1</v>
      </c>
      <c r="D247" s="453" t="s">
        <v>272</v>
      </c>
      <c r="E247" s="451"/>
      <c r="F247" s="451"/>
      <c r="G247" s="451"/>
      <c r="H247" s="451"/>
      <c r="I247" s="347">
        <f t="shared" si="37"/>
        <v>0</v>
      </c>
    </row>
    <row r="248" spans="2:9" ht="15.75" thickBot="1" x14ac:dyDescent="0.3">
      <c r="B248" s="349">
        <v>7.2</v>
      </c>
      <c r="C248" s="348"/>
      <c r="D248" s="348"/>
      <c r="E248" s="348"/>
      <c r="F248" s="348"/>
      <c r="G248" s="348"/>
      <c r="H248" s="348"/>
      <c r="I248" s="424">
        <f t="shared" si="38"/>
        <v>0</v>
      </c>
    </row>
    <row r="249" spans="2:9" ht="15.75" thickTop="1" x14ac:dyDescent="0.25">
      <c r="B249" s="350"/>
      <c r="C249" s="452">
        <v>1</v>
      </c>
      <c r="D249" s="453" t="s">
        <v>272</v>
      </c>
      <c r="E249" s="451"/>
      <c r="F249" s="451"/>
      <c r="G249" s="451"/>
      <c r="H249" s="451"/>
      <c r="I249" s="347">
        <f t="shared" si="39"/>
        <v>0</v>
      </c>
    </row>
    <row r="250" spans="2:9" x14ac:dyDescent="0.25">
      <c r="B250" s="350"/>
      <c r="C250" s="452">
        <v>1</v>
      </c>
      <c r="D250" s="453" t="s">
        <v>272</v>
      </c>
      <c r="E250" s="451"/>
      <c r="F250" s="451"/>
      <c r="G250" s="451"/>
      <c r="H250" s="451"/>
      <c r="I250" s="347">
        <f t="shared" si="39"/>
        <v>0</v>
      </c>
    </row>
    <row r="251" spans="2:9" ht="15.75" thickBot="1" x14ac:dyDescent="0.3">
      <c r="B251" s="350"/>
      <c r="C251" s="452">
        <v>1</v>
      </c>
      <c r="D251" s="453" t="s">
        <v>272</v>
      </c>
      <c r="E251" s="451"/>
      <c r="F251" s="451"/>
      <c r="G251" s="451"/>
      <c r="H251" s="451"/>
      <c r="I251" s="347">
        <f t="shared" si="39"/>
        <v>0</v>
      </c>
    </row>
    <row r="252" spans="2:9" ht="15.75" thickBot="1" x14ac:dyDescent="0.3">
      <c r="B252" s="349">
        <v>7.3</v>
      </c>
      <c r="C252" s="348"/>
      <c r="D252" s="348"/>
      <c r="E252" s="348"/>
      <c r="F252" s="348"/>
      <c r="G252" s="348"/>
      <c r="H252" s="348"/>
      <c r="I252" s="351">
        <f t="shared" si="36"/>
        <v>0</v>
      </c>
    </row>
    <row r="253" spans="2:9" ht="15.75" thickTop="1" x14ac:dyDescent="0.25">
      <c r="B253" s="350"/>
      <c r="C253" s="452">
        <v>1</v>
      </c>
      <c r="D253" s="453" t="s">
        <v>272</v>
      </c>
      <c r="E253" s="451"/>
      <c r="F253" s="451"/>
      <c r="G253" s="451"/>
      <c r="H253" s="451"/>
      <c r="I253" s="347">
        <f t="shared" si="37"/>
        <v>0</v>
      </c>
    </row>
    <row r="254" spans="2:9" x14ac:dyDescent="0.25">
      <c r="B254" s="350"/>
      <c r="C254" s="452">
        <v>1</v>
      </c>
      <c r="D254" s="453" t="s">
        <v>272</v>
      </c>
      <c r="E254" s="451"/>
      <c r="F254" s="451"/>
      <c r="G254" s="451"/>
      <c r="H254" s="451"/>
      <c r="I254" s="347">
        <f t="shared" si="37"/>
        <v>0</v>
      </c>
    </row>
    <row r="255" spans="2:9" ht="15.75" thickBot="1" x14ac:dyDescent="0.3">
      <c r="B255" s="350"/>
      <c r="C255" s="452">
        <v>1</v>
      </c>
      <c r="D255" s="453" t="s">
        <v>272</v>
      </c>
      <c r="E255" s="451"/>
      <c r="F255" s="451"/>
      <c r="G255" s="451"/>
      <c r="H255" s="451"/>
      <c r="I255" s="347">
        <f t="shared" si="37"/>
        <v>0</v>
      </c>
    </row>
    <row r="256" spans="2:9" ht="15.75" thickBot="1" x14ac:dyDescent="0.3">
      <c r="B256" s="349">
        <v>7.4</v>
      </c>
      <c r="C256" s="348"/>
      <c r="D256" s="348"/>
      <c r="E256" s="348"/>
      <c r="F256" s="348"/>
      <c r="G256" s="348"/>
      <c r="H256" s="348"/>
      <c r="I256" s="424">
        <f t="shared" si="38"/>
        <v>0</v>
      </c>
    </row>
    <row r="257" spans="2:9" ht="15.75" thickTop="1" x14ac:dyDescent="0.25">
      <c r="B257" s="350"/>
      <c r="C257" s="452">
        <v>1</v>
      </c>
      <c r="D257" s="453" t="s">
        <v>272</v>
      </c>
      <c r="E257" s="451"/>
      <c r="F257" s="451"/>
      <c r="G257" s="451"/>
      <c r="H257" s="451"/>
      <c r="I257" s="347">
        <f t="shared" si="39"/>
        <v>0</v>
      </c>
    </row>
    <row r="258" spans="2:9" x14ac:dyDescent="0.25">
      <c r="B258" s="350"/>
      <c r="C258" s="452">
        <v>1</v>
      </c>
      <c r="D258" s="453" t="s">
        <v>272</v>
      </c>
      <c r="E258" s="451"/>
      <c r="F258" s="451"/>
      <c r="G258" s="451"/>
      <c r="H258" s="451"/>
      <c r="I258" s="347">
        <f t="shared" si="39"/>
        <v>0</v>
      </c>
    </row>
    <row r="259" spans="2:9" ht="15.75" thickBot="1" x14ac:dyDescent="0.3">
      <c r="B259" s="350"/>
      <c r="C259" s="452">
        <v>1</v>
      </c>
      <c r="D259" s="453" t="s">
        <v>272</v>
      </c>
      <c r="E259" s="451"/>
      <c r="F259" s="451"/>
      <c r="G259" s="451"/>
      <c r="H259" s="451"/>
      <c r="I259" s="347">
        <f t="shared" si="39"/>
        <v>0</v>
      </c>
    </row>
    <row r="260" spans="2:9" ht="15.75" thickBot="1" x14ac:dyDescent="0.3">
      <c r="B260" s="349">
        <v>7.5</v>
      </c>
      <c r="C260" s="348"/>
      <c r="D260" s="348"/>
      <c r="E260" s="348"/>
      <c r="F260" s="348"/>
      <c r="G260" s="348"/>
      <c r="H260" s="348"/>
      <c r="I260" s="351">
        <f t="shared" ref="I260:I316" si="40">AVERAGE(I261:I263)</f>
        <v>0</v>
      </c>
    </row>
    <row r="261" spans="2:9" ht="15.75" thickTop="1" x14ac:dyDescent="0.25">
      <c r="B261" s="350"/>
      <c r="C261" s="452">
        <v>1</v>
      </c>
      <c r="D261" s="453" t="s">
        <v>272</v>
      </c>
      <c r="E261" s="451"/>
      <c r="F261" s="451"/>
      <c r="G261" s="451"/>
      <c r="H261" s="451"/>
      <c r="I261" s="347">
        <f t="shared" ref="I261:I319" si="41">((SUM($E261:$H261))/$C261)</f>
        <v>0</v>
      </c>
    </row>
    <row r="262" spans="2:9" x14ac:dyDescent="0.25">
      <c r="B262" s="350"/>
      <c r="C262" s="452">
        <v>1</v>
      </c>
      <c r="D262" s="453" t="s">
        <v>272</v>
      </c>
      <c r="E262" s="451"/>
      <c r="F262" s="451"/>
      <c r="G262" s="451"/>
      <c r="H262" s="451"/>
      <c r="I262" s="347">
        <f t="shared" si="41"/>
        <v>0</v>
      </c>
    </row>
    <row r="263" spans="2:9" ht="15.75" thickBot="1" x14ac:dyDescent="0.3">
      <c r="B263" s="350"/>
      <c r="C263" s="452">
        <v>1</v>
      </c>
      <c r="D263" s="453" t="s">
        <v>272</v>
      </c>
      <c r="E263" s="451"/>
      <c r="F263" s="451"/>
      <c r="G263" s="451"/>
      <c r="H263" s="451"/>
      <c r="I263" s="347">
        <f t="shared" si="41"/>
        <v>0</v>
      </c>
    </row>
    <row r="264" spans="2:9" ht="15.75" thickBot="1" x14ac:dyDescent="0.3">
      <c r="B264" s="349">
        <v>7.6</v>
      </c>
      <c r="C264" s="348"/>
      <c r="D264" s="348"/>
      <c r="E264" s="348"/>
      <c r="F264" s="348"/>
      <c r="G264" s="348"/>
      <c r="H264" s="348"/>
      <c r="I264" s="424">
        <f t="shared" ref="I264:I320" si="42">AVERAGE(I265:I267)</f>
        <v>0</v>
      </c>
    </row>
    <row r="265" spans="2:9" ht="15.75" thickTop="1" x14ac:dyDescent="0.25">
      <c r="B265" s="350"/>
      <c r="C265" s="452">
        <v>1</v>
      </c>
      <c r="D265" s="453" t="s">
        <v>272</v>
      </c>
      <c r="E265" s="451"/>
      <c r="F265" s="451"/>
      <c r="G265" s="451"/>
      <c r="H265" s="451"/>
      <c r="I265" s="347">
        <f t="shared" ref="I265:I323" si="43">((SUM($E265:$H265))/$C265)</f>
        <v>0</v>
      </c>
    </row>
    <row r="266" spans="2:9" x14ac:dyDescent="0.25">
      <c r="B266" s="350"/>
      <c r="C266" s="452">
        <v>1</v>
      </c>
      <c r="D266" s="453" t="s">
        <v>272</v>
      </c>
      <c r="E266" s="451"/>
      <c r="F266" s="451"/>
      <c r="G266" s="451"/>
      <c r="H266" s="451"/>
      <c r="I266" s="347">
        <f t="shared" si="43"/>
        <v>0</v>
      </c>
    </row>
    <row r="267" spans="2:9" ht="15.75" thickBot="1" x14ac:dyDescent="0.3">
      <c r="B267" s="350"/>
      <c r="C267" s="452">
        <v>1</v>
      </c>
      <c r="D267" s="453" t="s">
        <v>272</v>
      </c>
      <c r="E267" s="451"/>
      <c r="F267" s="451"/>
      <c r="G267" s="451"/>
      <c r="H267" s="451"/>
      <c r="I267" s="347">
        <f t="shared" si="43"/>
        <v>0</v>
      </c>
    </row>
    <row r="268" spans="2:9" ht="15.75" thickBot="1" x14ac:dyDescent="0.3">
      <c r="B268" s="349">
        <v>7.7</v>
      </c>
      <c r="C268" s="348"/>
      <c r="D268" s="348"/>
      <c r="E268" s="348"/>
      <c r="F268" s="348"/>
      <c r="G268" s="348"/>
      <c r="H268" s="348"/>
      <c r="I268" s="351">
        <f t="shared" si="40"/>
        <v>0</v>
      </c>
    </row>
    <row r="269" spans="2:9" ht="15.75" thickTop="1" x14ac:dyDescent="0.25">
      <c r="B269" s="350"/>
      <c r="C269" s="452">
        <v>1</v>
      </c>
      <c r="D269" s="453" t="s">
        <v>272</v>
      </c>
      <c r="E269" s="451"/>
      <c r="F269" s="451"/>
      <c r="G269" s="451"/>
      <c r="H269" s="451"/>
      <c r="I269" s="347">
        <f t="shared" si="41"/>
        <v>0</v>
      </c>
    </row>
    <row r="270" spans="2:9" x14ac:dyDescent="0.25">
      <c r="B270" s="350"/>
      <c r="C270" s="452">
        <v>1</v>
      </c>
      <c r="D270" s="453" t="s">
        <v>272</v>
      </c>
      <c r="E270" s="451"/>
      <c r="F270" s="451"/>
      <c r="G270" s="451"/>
      <c r="H270" s="451"/>
      <c r="I270" s="347">
        <f t="shared" si="41"/>
        <v>0</v>
      </c>
    </row>
    <row r="271" spans="2:9" ht="15.75" thickBot="1" x14ac:dyDescent="0.3">
      <c r="B271" s="350"/>
      <c r="C271" s="452">
        <v>1</v>
      </c>
      <c r="D271" s="453" t="s">
        <v>272</v>
      </c>
      <c r="E271" s="451"/>
      <c r="F271" s="451"/>
      <c r="G271" s="451"/>
      <c r="H271" s="451"/>
      <c r="I271" s="347">
        <f t="shared" si="41"/>
        <v>0</v>
      </c>
    </row>
    <row r="272" spans="2:9" ht="15.75" thickBot="1" x14ac:dyDescent="0.3">
      <c r="B272" s="349">
        <v>7.8</v>
      </c>
      <c r="C272" s="348"/>
      <c r="D272" s="348"/>
      <c r="E272" s="348"/>
      <c r="F272" s="348"/>
      <c r="G272" s="348"/>
      <c r="H272" s="348"/>
      <c r="I272" s="424">
        <f t="shared" si="42"/>
        <v>0</v>
      </c>
    </row>
    <row r="273" spans="2:9" ht="15.75" thickTop="1" x14ac:dyDescent="0.25">
      <c r="B273" s="350"/>
      <c r="C273" s="452">
        <v>1</v>
      </c>
      <c r="D273" s="453" t="s">
        <v>272</v>
      </c>
      <c r="E273" s="451"/>
      <c r="F273" s="451"/>
      <c r="G273" s="451"/>
      <c r="H273" s="451"/>
      <c r="I273" s="347">
        <f t="shared" si="43"/>
        <v>0</v>
      </c>
    </row>
    <row r="274" spans="2:9" x14ac:dyDescent="0.25">
      <c r="B274" s="350"/>
      <c r="C274" s="452">
        <v>1</v>
      </c>
      <c r="D274" s="453" t="s">
        <v>272</v>
      </c>
      <c r="E274" s="451"/>
      <c r="F274" s="451"/>
      <c r="G274" s="451"/>
      <c r="H274" s="451"/>
      <c r="I274" s="347">
        <f t="shared" si="43"/>
        <v>0</v>
      </c>
    </row>
    <row r="275" spans="2:9" ht="15.75" thickBot="1" x14ac:dyDescent="0.3">
      <c r="B275" s="350"/>
      <c r="C275" s="452">
        <v>1</v>
      </c>
      <c r="D275" s="453" t="s">
        <v>272</v>
      </c>
      <c r="E275" s="451"/>
      <c r="F275" s="451"/>
      <c r="G275" s="451"/>
      <c r="H275" s="451"/>
      <c r="I275" s="347">
        <f t="shared" si="43"/>
        <v>0</v>
      </c>
    </row>
    <row r="276" spans="2:9" ht="15.75" thickBot="1" x14ac:dyDescent="0.3">
      <c r="B276" s="349">
        <v>7.9</v>
      </c>
      <c r="C276" s="348"/>
      <c r="D276" s="348"/>
      <c r="E276" s="348"/>
      <c r="F276" s="348"/>
      <c r="G276" s="348"/>
      <c r="H276" s="348"/>
      <c r="I276" s="351">
        <f t="shared" si="40"/>
        <v>0</v>
      </c>
    </row>
    <row r="277" spans="2:9" ht="15.75" thickTop="1" x14ac:dyDescent="0.25">
      <c r="B277" s="350"/>
      <c r="C277" s="452">
        <v>1</v>
      </c>
      <c r="D277" s="453" t="s">
        <v>272</v>
      </c>
      <c r="E277" s="451"/>
      <c r="F277" s="451"/>
      <c r="G277" s="451"/>
      <c r="H277" s="451"/>
      <c r="I277" s="347">
        <f t="shared" si="41"/>
        <v>0</v>
      </c>
    </row>
    <row r="278" spans="2:9" x14ac:dyDescent="0.25">
      <c r="B278" s="350"/>
      <c r="C278" s="452">
        <v>1</v>
      </c>
      <c r="D278" s="453" t="s">
        <v>272</v>
      </c>
      <c r="E278" s="451"/>
      <c r="F278" s="451"/>
      <c r="G278" s="451"/>
      <c r="H278" s="451"/>
      <c r="I278" s="347">
        <f t="shared" si="41"/>
        <v>0</v>
      </c>
    </row>
    <row r="279" spans="2:9" ht="15.75" thickBot="1" x14ac:dyDescent="0.3">
      <c r="B279" s="350"/>
      <c r="C279" s="452">
        <v>1</v>
      </c>
      <c r="D279" s="453" t="s">
        <v>272</v>
      </c>
      <c r="E279" s="451"/>
      <c r="F279" s="451"/>
      <c r="G279" s="451"/>
      <c r="H279" s="451"/>
      <c r="I279" s="347">
        <f t="shared" si="41"/>
        <v>0</v>
      </c>
    </row>
    <row r="280" spans="2:9" ht="15.75" thickBot="1" x14ac:dyDescent="0.3">
      <c r="B280" s="358" t="s">
        <v>279</v>
      </c>
      <c r="C280" s="348"/>
      <c r="D280" s="348"/>
      <c r="E280" s="348"/>
      <c r="F280" s="348"/>
      <c r="G280" s="348"/>
      <c r="H280" s="348"/>
      <c r="I280" s="424">
        <f t="shared" si="42"/>
        <v>0</v>
      </c>
    </row>
    <row r="281" spans="2:9" ht="15.75" thickTop="1" x14ac:dyDescent="0.25">
      <c r="B281" s="350"/>
      <c r="C281" s="452">
        <v>1</v>
      </c>
      <c r="D281" s="453" t="s">
        <v>272</v>
      </c>
      <c r="E281" s="451"/>
      <c r="F281" s="451"/>
      <c r="G281" s="451"/>
      <c r="H281" s="451"/>
      <c r="I281" s="347">
        <f t="shared" si="43"/>
        <v>0</v>
      </c>
    </row>
    <row r="282" spans="2:9" x14ac:dyDescent="0.25">
      <c r="B282" s="350"/>
      <c r="C282" s="452">
        <v>1</v>
      </c>
      <c r="D282" s="453" t="s">
        <v>272</v>
      </c>
      <c r="E282" s="451"/>
      <c r="F282" s="451"/>
      <c r="G282" s="451"/>
      <c r="H282" s="451"/>
      <c r="I282" s="347">
        <f t="shared" si="43"/>
        <v>0</v>
      </c>
    </row>
    <row r="283" spans="2:9" ht="15.75" thickBot="1" x14ac:dyDescent="0.3">
      <c r="B283" s="350"/>
      <c r="C283" s="452">
        <v>1</v>
      </c>
      <c r="D283" s="453" t="s">
        <v>272</v>
      </c>
      <c r="E283" s="451"/>
      <c r="F283" s="451"/>
      <c r="G283" s="451"/>
      <c r="H283" s="451"/>
      <c r="I283" s="347">
        <f t="shared" si="43"/>
        <v>0</v>
      </c>
    </row>
    <row r="284" spans="2:9" ht="15.75" thickBot="1" x14ac:dyDescent="0.3">
      <c r="B284" s="349">
        <v>8.1</v>
      </c>
      <c r="C284" s="348"/>
      <c r="D284" s="348"/>
      <c r="E284" s="348"/>
      <c r="F284" s="348"/>
      <c r="G284" s="348"/>
      <c r="H284" s="348"/>
      <c r="I284" s="351">
        <f t="shared" si="40"/>
        <v>0</v>
      </c>
    </row>
    <row r="285" spans="2:9" ht="15.75" thickTop="1" x14ac:dyDescent="0.25">
      <c r="B285" s="350"/>
      <c r="C285" s="452">
        <v>1</v>
      </c>
      <c r="D285" s="453" t="s">
        <v>272</v>
      </c>
      <c r="E285" s="451"/>
      <c r="F285" s="451"/>
      <c r="G285" s="451"/>
      <c r="H285" s="451"/>
      <c r="I285" s="347">
        <f t="shared" si="41"/>
        <v>0</v>
      </c>
    </row>
    <row r="286" spans="2:9" x14ac:dyDescent="0.25">
      <c r="B286" s="350"/>
      <c r="C286" s="452">
        <v>1</v>
      </c>
      <c r="D286" s="453" t="s">
        <v>272</v>
      </c>
      <c r="E286" s="451"/>
      <c r="F286" s="451"/>
      <c r="G286" s="451"/>
      <c r="H286" s="451"/>
      <c r="I286" s="347">
        <f t="shared" si="41"/>
        <v>0</v>
      </c>
    </row>
    <row r="287" spans="2:9" ht="15.75" thickBot="1" x14ac:dyDescent="0.3">
      <c r="B287" s="350"/>
      <c r="C287" s="452">
        <v>1</v>
      </c>
      <c r="D287" s="453" t="s">
        <v>272</v>
      </c>
      <c r="E287" s="451"/>
      <c r="F287" s="451"/>
      <c r="G287" s="451"/>
      <c r="H287" s="451"/>
      <c r="I287" s="347">
        <f t="shared" si="41"/>
        <v>0</v>
      </c>
    </row>
    <row r="288" spans="2:9" ht="15.75" thickBot="1" x14ac:dyDescent="0.3">
      <c r="B288" s="349">
        <v>8.1999999999999993</v>
      </c>
      <c r="C288" s="348"/>
      <c r="D288" s="348"/>
      <c r="E288" s="348"/>
      <c r="F288" s="348"/>
      <c r="G288" s="348"/>
      <c r="H288" s="348"/>
      <c r="I288" s="424">
        <f t="shared" si="42"/>
        <v>0</v>
      </c>
    </row>
    <row r="289" spans="2:9" ht="15.75" thickTop="1" x14ac:dyDescent="0.25">
      <c r="B289" s="350"/>
      <c r="C289" s="452">
        <v>1</v>
      </c>
      <c r="D289" s="453" t="s">
        <v>272</v>
      </c>
      <c r="E289" s="451"/>
      <c r="F289" s="451"/>
      <c r="G289" s="451"/>
      <c r="H289" s="451"/>
      <c r="I289" s="347">
        <f t="shared" si="43"/>
        <v>0</v>
      </c>
    </row>
    <row r="290" spans="2:9" x14ac:dyDescent="0.25">
      <c r="B290" s="350"/>
      <c r="C290" s="452">
        <v>1</v>
      </c>
      <c r="D290" s="453" t="s">
        <v>272</v>
      </c>
      <c r="E290" s="451"/>
      <c r="F290" s="451"/>
      <c r="G290" s="451"/>
      <c r="H290" s="451"/>
      <c r="I290" s="347">
        <f t="shared" si="43"/>
        <v>0</v>
      </c>
    </row>
    <row r="291" spans="2:9" ht="15.75" thickBot="1" x14ac:dyDescent="0.3">
      <c r="B291" s="350"/>
      <c r="C291" s="452">
        <v>1</v>
      </c>
      <c r="D291" s="453" t="s">
        <v>272</v>
      </c>
      <c r="E291" s="451"/>
      <c r="F291" s="451"/>
      <c r="G291" s="451"/>
      <c r="H291" s="451"/>
      <c r="I291" s="347">
        <f t="shared" si="43"/>
        <v>0</v>
      </c>
    </row>
    <row r="292" spans="2:9" ht="15.75" thickBot="1" x14ac:dyDescent="0.3">
      <c r="B292" s="349">
        <v>8.3000000000000007</v>
      </c>
      <c r="C292" s="348"/>
      <c r="D292" s="348"/>
      <c r="E292" s="348"/>
      <c r="F292" s="348"/>
      <c r="G292" s="348"/>
      <c r="H292" s="348"/>
      <c r="I292" s="351">
        <f t="shared" si="40"/>
        <v>0</v>
      </c>
    </row>
    <row r="293" spans="2:9" ht="15.75" thickTop="1" x14ac:dyDescent="0.25">
      <c r="B293" s="350"/>
      <c r="C293" s="452">
        <v>1</v>
      </c>
      <c r="D293" s="453" t="s">
        <v>272</v>
      </c>
      <c r="E293" s="451"/>
      <c r="F293" s="451"/>
      <c r="G293" s="451"/>
      <c r="H293" s="451"/>
      <c r="I293" s="347">
        <f t="shared" si="41"/>
        <v>0</v>
      </c>
    </row>
    <row r="294" spans="2:9" x14ac:dyDescent="0.25">
      <c r="B294" s="350"/>
      <c r="C294" s="452">
        <v>1</v>
      </c>
      <c r="D294" s="453" t="s">
        <v>272</v>
      </c>
      <c r="E294" s="451"/>
      <c r="F294" s="451"/>
      <c r="G294" s="451"/>
      <c r="H294" s="451"/>
      <c r="I294" s="347">
        <f t="shared" si="41"/>
        <v>0</v>
      </c>
    </row>
    <row r="295" spans="2:9" ht="15.75" thickBot="1" x14ac:dyDescent="0.3">
      <c r="B295" s="350"/>
      <c r="C295" s="452">
        <v>1</v>
      </c>
      <c r="D295" s="453" t="s">
        <v>272</v>
      </c>
      <c r="E295" s="451"/>
      <c r="F295" s="451"/>
      <c r="G295" s="451"/>
      <c r="H295" s="451"/>
      <c r="I295" s="347">
        <f t="shared" si="41"/>
        <v>0</v>
      </c>
    </row>
    <row r="296" spans="2:9" ht="15.75" thickBot="1" x14ac:dyDescent="0.3">
      <c r="B296" s="349">
        <v>8.4</v>
      </c>
      <c r="C296" s="348"/>
      <c r="D296" s="348"/>
      <c r="E296" s="348"/>
      <c r="F296" s="348"/>
      <c r="G296" s="348"/>
      <c r="H296" s="348"/>
      <c r="I296" s="424">
        <f t="shared" si="42"/>
        <v>0</v>
      </c>
    </row>
    <row r="297" spans="2:9" ht="15.75" thickTop="1" x14ac:dyDescent="0.25">
      <c r="B297" s="350"/>
      <c r="C297" s="452">
        <v>1</v>
      </c>
      <c r="D297" s="453" t="s">
        <v>272</v>
      </c>
      <c r="E297" s="451"/>
      <c r="F297" s="451"/>
      <c r="G297" s="451"/>
      <c r="H297" s="451"/>
      <c r="I297" s="347">
        <f t="shared" si="43"/>
        <v>0</v>
      </c>
    </row>
    <row r="298" spans="2:9" x14ac:dyDescent="0.25">
      <c r="B298" s="350"/>
      <c r="C298" s="452">
        <v>1</v>
      </c>
      <c r="D298" s="453" t="s">
        <v>272</v>
      </c>
      <c r="E298" s="451"/>
      <c r="F298" s="451"/>
      <c r="G298" s="451"/>
      <c r="H298" s="451"/>
      <c r="I298" s="347">
        <f t="shared" si="43"/>
        <v>0</v>
      </c>
    </row>
    <row r="299" spans="2:9" ht="15.75" thickBot="1" x14ac:dyDescent="0.3">
      <c r="B299" s="350"/>
      <c r="C299" s="452">
        <v>1</v>
      </c>
      <c r="D299" s="453" t="s">
        <v>272</v>
      </c>
      <c r="E299" s="451"/>
      <c r="F299" s="451"/>
      <c r="G299" s="451"/>
      <c r="H299" s="451"/>
      <c r="I299" s="347">
        <f t="shared" si="43"/>
        <v>0</v>
      </c>
    </row>
    <row r="300" spans="2:9" ht="15.75" thickBot="1" x14ac:dyDescent="0.3">
      <c r="B300" s="349">
        <v>8.5</v>
      </c>
      <c r="C300" s="348"/>
      <c r="D300" s="348"/>
      <c r="E300" s="348"/>
      <c r="F300" s="348"/>
      <c r="G300" s="348"/>
      <c r="H300" s="348"/>
      <c r="I300" s="351">
        <f t="shared" si="40"/>
        <v>0</v>
      </c>
    </row>
    <row r="301" spans="2:9" ht="15.75" thickTop="1" x14ac:dyDescent="0.25">
      <c r="B301" s="350"/>
      <c r="C301" s="452">
        <v>1</v>
      </c>
      <c r="D301" s="453" t="s">
        <v>272</v>
      </c>
      <c r="E301" s="451"/>
      <c r="F301" s="451"/>
      <c r="G301" s="451"/>
      <c r="H301" s="451"/>
      <c r="I301" s="347">
        <f t="shared" si="41"/>
        <v>0</v>
      </c>
    </row>
    <row r="302" spans="2:9" x14ac:dyDescent="0.25">
      <c r="B302" s="350"/>
      <c r="C302" s="452">
        <v>1</v>
      </c>
      <c r="D302" s="453" t="s">
        <v>272</v>
      </c>
      <c r="E302" s="451"/>
      <c r="F302" s="451"/>
      <c r="G302" s="451"/>
      <c r="H302" s="451"/>
      <c r="I302" s="347">
        <f t="shared" si="41"/>
        <v>0</v>
      </c>
    </row>
    <row r="303" spans="2:9" ht="15.75" thickBot="1" x14ac:dyDescent="0.3">
      <c r="B303" s="350"/>
      <c r="C303" s="452">
        <v>1</v>
      </c>
      <c r="D303" s="453" t="s">
        <v>272</v>
      </c>
      <c r="E303" s="451"/>
      <c r="F303" s="451"/>
      <c r="G303" s="451"/>
      <c r="H303" s="451"/>
      <c r="I303" s="347">
        <f t="shared" si="41"/>
        <v>0</v>
      </c>
    </row>
    <row r="304" spans="2:9" ht="15.75" thickBot="1" x14ac:dyDescent="0.3">
      <c r="B304" s="349">
        <v>8.6</v>
      </c>
      <c r="C304" s="348"/>
      <c r="D304" s="348"/>
      <c r="E304" s="348"/>
      <c r="F304" s="348"/>
      <c r="G304" s="348"/>
      <c r="H304" s="348"/>
      <c r="I304" s="424">
        <f t="shared" si="42"/>
        <v>0</v>
      </c>
    </row>
    <row r="305" spans="2:9" ht="15.75" thickTop="1" x14ac:dyDescent="0.25">
      <c r="B305" s="350"/>
      <c r="C305" s="452">
        <v>1</v>
      </c>
      <c r="D305" s="453" t="s">
        <v>272</v>
      </c>
      <c r="E305" s="451"/>
      <c r="F305" s="451"/>
      <c r="G305" s="451"/>
      <c r="H305" s="451"/>
      <c r="I305" s="347">
        <f t="shared" si="43"/>
        <v>0</v>
      </c>
    </row>
    <row r="306" spans="2:9" x14ac:dyDescent="0.25">
      <c r="B306" s="350"/>
      <c r="C306" s="452">
        <v>1</v>
      </c>
      <c r="D306" s="453" t="s">
        <v>272</v>
      </c>
      <c r="E306" s="451"/>
      <c r="F306" s="451"/>
      <c r="G306" s="451"/>
      <c r="H306" s="451"/>
      <c r="I306" s="347">
        <f t="shared" si="43"/>
        <v>0</v>
      </c>
    </row>
    <row r="307" spans="2:9" ht="15.75" thickBot="1" x14ac:dyDescent="0.3">
      <c r="B307" s="350"/>
      <c r="C307" s="452">
        <v>1</v>
      </c>
      <c r="D307" s="453" t="s">
        <v>272</v>
      </c>
      <c r="E307" s="451"/>
      <c r="F307" s="451"/>
      <c r="G307" s="451"/>
      <c r="H307" s="451"/>
      <c r="I307" s="347">
        <f t="shared" si="43"/>
        <v>0</v>
      </c>
    </row>
    <row r="308" spans="2:9" ht="15.75" thickBot="1" x14ac:dyDescent="0.3">
      <c r="B308" s="349">
        <v>8.6999999999999993</v>
      </c>
      <c r="C308" s="348"/>
      <c r="D308" s="348"/>
      <c r="E308" s="348"/>
      <c r="F308" s="348"/>
      <c r="G308" s="348"/>
      <c r="H308" s="348"/>
      <c r="I308" s="351">
        <f t="shared" si="40"/>
        <v>0</v>
      </c>
    </row>
    <row r="309" spans="2:9" ht="15.75" thickTop="1" x14ac:dyDescent="0.25">
      <c r="B309" s="350"/>
      <c r="C309" s="452">
        <v>1</v>
      </c>
      <c r="D309" s="453" t="s">
        <v>272</v>
      </c>
      <c r="E309" s="451"/>
      <c r="F309" s="451"/>
      <c r="G309" s="451"/>
      <c r="H309" s="451"/>
      <c r="I309" s="347">
        <f t="shared" si="41"/>
        <v>0</v>
      </c>
    </row>
    <row r="310" spans="2:9" x14ac:dyDescent="0.25">
      <c r="B310" s="350"/>
      <c r="C310" s="452">
        <v>1</v>
      </c>
      <c r="D310" s="453" t="s">
        <v>272</v>
      </c>
      <c r="E310" s="451"/>
      <c r="F310" s="451"/>
      <c r="G310" s="451"/>
      <c r="H310" s="451"/>
      <c r="I310" s="347">
        <f t="shared" si="41"/>
        <v>0</v>
      </c>
    </row>
    <row r="311" spans="2:9" ht="15.75" thickBot="1" x14ac:dyDescent="0.3">
      <c r="B311" s="350"/>
      <c r="C311" s="452">
        <v>1</v>
      </c>
      <c r="D311" s="453" t="s">
        <v>272</v>
      </c>
      <c r="E311" s="451"/>
      <c r="F311" s="451"/>
      <c r="G311" s="451"/>
      <c r="H311" s="451"/>
      <c r="I311" s="347">
        <f t="shared" si="41"/>
        <v>0</v>
      </c>
    </row>
    <row r="312" spans="2:9" ht="15.75" thickBot="1" x14ac:dyDescent="0.3">
      <c r="B312" s="349">
        <v>8.8000000000000007</v>
      </c>
      <c r="C312" s="348"/>
      <c r="D312" s="348"/>
      <c r="E312" s="348"/>
      <c r="F312" s="348"/>
      <c r="G312" s="348"/>
      <c r="H312" s="348"/>
      <c r="I312" s="424">
        <f t="shared" si="42"/>
        <v>0</v>
      </c>
    </row>
    <row r="313" spans="2:9" ht="15.75" thickTop="1" x14ac:dyDescent="0.25">
      <c r="B313" s="350"/>
      <c r="C313" s="452">
        <v>1</v>
      </c>
      <c r="D313" s="453" t="s">
        <v>272</v>
      </c>
      <c r="E313" s="451"/>
      <c r="F313" s="451"/>
      <c r="G313" s="451"/>
      <c r="H313" s="451"/>
      <c r="I313" s="347">
        <f t="shared" si="43"/>
        <v>0</v>
      </c>
    </row>
    <row r="314" spans="2:9" x14ac:dyDescent="0.25">
      <c r="B314" s="350"/>
      <c r="C314" s="452">
        <v>1</v>
      </c>
      <c r="D314" s="453" t="s">
        <v>272</v>
      </c>
      <c r="E314" s="451"/>
      <c r="F314" s="451"/>
      <c r="G314" s="451"/>
      <c r="H314" s="451"/>
      <c r="I314" s="347">
        <f t="shared" si="43"/>
        <v>0</v>
      </c>
    </row>
    <row r="315" spans="2:9" ht="15.75" thickBot="1" x14ac:dyDescent="0.3">
      <c r="B315" s="350"/>
      <c r="C315" s="452">
        <v>1</v>
      </c>
      <c r="D315" s="453" t="s">
        <v>272</v>
      </c>
      <c r="E315" s="451"/>
      <c r="F315" s="451"/>
      <c r="G315" s="451"/>
      <c r="H315" s="451"/>
      <c r="I315" s="347">
        <f t="shared" si="43"/>
        <v>0</v>
      </c>
    </row>
    <row r="316" spans="2:9" ht="15.75" thickBot="1" x14ac:dyDescent="0.3">
      <c r="B316" s="349">
        <v>8.9</v>
      </c>
      <c r="C316" s="348"/>
      <c r="D316" s="348"/>
      <c r="E316" s="348"/>
      <c r="F316" s="348"/>
      <c r="G316" s="348"/>
      <c r="H316" s="348"/>
      <c r="I316" s="351">
        <f t="shared" si="40"/>
        <v>0</v>
      </c>
    </row>
    <row r="317" spans="2:9" ht="15.75" thickTop="1" x14ac:dyDescent="0.25">
      <c r="B317" s="350"/>
      <c r="C317" s="452">
        <v>1</v>
      </c>
      <c r="D317" s="453" t="s">
        <v>272</v>
      </c>
      <c r="E317" s="451"/>
      <c r="F317" s="451"/>
      <c r="G317" s="451"/>
      <c r="H317" s="451"/>
      <c r="I317" s="347">
        <f t="shared" si="41"/>
        <v>0</v>
      </c>
    </row>
    <row r="318" spans="2:9" x14ac:dyDescent="0.25">
      <c r="B318" s="350"/>
      <c r="C318" s="452">
        <v>1</v>
      </c>
      <c r="D318" s="453" t="s">
        <v>272</v>
      </c>
      <c r="E318" s="451"/>
      <c r="F318" s="451"/>
      <c r="G318" s="451"/>
      <c r="H318" s="451"/>
      <c r="I318" s="347">
        <f t="shared" si="41"/>
        <v>0</v>
      </c>
    </row>
    <row r="319" spans="2:9" ht="15.75" thickBot="1" x14ac:dyDescent="0.3">
      <c r="B319" s="350"/>
      <c r="C319" s="452">
        <v>1</v>
      </c>
      <c r="D319" s="453" t="s">
        <v>272</v>
      </c>
      <c r="E319" s="451"/>
      <c r="F319" s="451"/>
      <c r="G319" s="451"/>
      <c r="H319" s="451"/>
      <c r="I319" s="347">
        <f t="shared" si="41"/>
        <v>0</v>
      </c>
    </row>
    <row r="320" spans="2:9" ht="15.75" thickBot="1" x14ac:dyDescent="0.3">
      <c r="B320" s="358" t="s">
        <v>280</v>
      </c>
      <c r="C320" s="348"/>
      <c r="D320" s="348"/>
      <c r="E320" s="348"/>
      <c r="F320" s="348"/>
      <c r="G320" s="348"/>
      <c r="H320" s="348"/>
      <c r="I320" s="424">
        <f t="shared" si="42"/>
        <v>0</v>
      </c>
    </row>
    <row r="321" spans="2:9" ht="15.75" thickTop="1" x14ac:dyDescent="0.25">
      <c r="B321" s="350"/>
      <c r="C321" s="452">
        <v>1</v>
      </c>
      <c r="D321" s="453" t="s">
        <v>272</v>
      </c>
      <c r="E321" s="451"/>
      <c r="F321" s="451"/>
      <c r="G321" s="451"/>
      <c r="H321" s="451"/>
      <c r="I321" s="347">
        <f t="shared" si="43"/>
        <v>0</v>
      </c>
    </row>
    <row r="322" spans="2:9" x14ac:dyDescent="0.25">
      <c r="B322" s="350"/>
      <c r="C322" s="452">
        <v>1</v>
      </c>
      <c r="D322" s="453" t="s">
        <v>272</v>
      </c>
      <c r="E322" s="451"/>
      <c r="F322" s="451"/>
      <c r="G322" s="451"/>
      <c r="H322" s="451"/>
      <c r="I322" s="347">
        <f t="shared" si="43"/>
        <v>0</v>
      </c>
    </row>
    <row r="323" spans="2:9" ht="15.75" thickBot="1" x14ac:dyDescent="0.3">
      <c r="B323" s="350"/>
      <c r="C323" s="452">
        <v>1</v>
      </c>
      <c r="D323" s="453" t="s">
        <v>272</v>
      </c>
      <c r="E323" s="451"/>
      <c r="F323" s="451"/>
      <c r="G323" s="451"/>
      <c r="H323" s="451"/>
      <c r="I323" s="347">
        <f t="shared" si="43"/>
        <v>0</v>
      </c>
    </row>
    <row r="324" spans="2:9" ht="15.75" thickBot="1" x14ac:dyDescent="0.3">
      <c r="B324" s="349">
        <v>9.1</v>
      </c>
      <c r="C324" s="348"/>
      <c r="D324" s="348"/>
      <c r="E324" s="348"/>
      <c r="F324" s="348"/>
      <c r="G324" s="348"/>
      <c r="H324" s="348"/>
      <c r="I324" s="351">
        <f t="shared" ref="I324:I380" si="44">AVERAGE(I325:I327)</f>
        <v>0</v>
      </c>
    </row>
    <row r="325" spans="2:9" ht="15.75" thickTop="1" x14ac:dyDescent="0.25">
      <c r="B325" s="350"/>
      <c r="C325" s="452">
        <v>1</v>
      </c>
      <c r="D325" s="453" t="s">
        <v>272</v>
      </c>
      <c r="E325" s="451"/>
      <c r="F325" s="451"/>
      <c r="G325" s="451"/>
      <c r="H325" s="451"/>
      <c r="I325" s="347">
        <f t="shared" ref="I325:I383" si="45">((SUM($E325:$H325))/$C325)</f>
        <v>0</v>
      </c>
    </row>
    <row r="326" spans="2:9" x14ac:dyDescent="0.25">
      <c r="B326" s="350"/>
      <c r="C326" s="452">
        <v>1</v>
      </c>
      <c r="D326" s="453" t="s">
        <v>272</v>
      </c>
      <c r="E326" s="451"/>
      <c r="F326" s="451"/>
      <c r="G326" s="451"/>
      <c r="H326" s="451"/>
      <c r="I326" s="347">
        <f t="shared" si="45"/>
        <v>0</v>
      </c>
    </row>
    <row r="327" spans="2:9" ht="15.75" thickBot="1" x14ac:dyDescent="0.3">
      <c r="B327" s="350"/>
      <c r="C327" s="452">
        <v>1</v>
      </c>
      <c r="D327" s="453" t="s">
        <v>272</v>
      </c>
      <c r="E327" s="451"/>
      <c r="F327" s="451"/>
      <c r="G327" s="451"/>
      <c r="H327" s="451"/>
      <c r="I327" s="347">
        <f t="shared" si="45"/>
        <v>0</v>
      </c>
    </row>
    <row r="328" spans="2:9" ht="15.75" thickBot="1" x14ac:dyDescent="0.3">
      <c r="B328" s="349">
        <v>9.1999999999999993</v>
      </c>
      <c r="C328" s="348"/>
      <c r="D328" s="348"/>
      <c r="E328" s="348"/>
      <c r="F328" s="348"/>
      <c r="G328" s="348"/>
      <c r="H328" s="348"/>
      <c r="I328" s="424">
        <f t="shared" ref="I328:I384" si="46">AVERAGE(I329:I331)</f>
        <v>0</v>
      </c>
    </row>
    <row r="329" spans="2:9" ht="15.75" thickTop="1" x14ac:dyDescent="0.25">
      <c r="B329" s="350"/>
      <c r="C329" s="452">
        <v>1</v>
      </c>
      <c r="D329" s="453" t="s">
        <v>272</v>
      </c>
      <c r="E329" s="451"/>
      <c r="F329" s="451"/>
      <c r="G329" s="451"/>
      <c r="H329" s="451"/>
      <c r="I329" s="347">
        <f t="shared" ref="I329:I387" si="47">((SUM($E329:$H329))/$C329)</f>
        <v>0</v>
      </c>
    </row>
    <row r="330" spans="2:9" x14ac:dyDescent="0.25">
      <c r="B330" s="350"/>
      <c r="C330" s="452">
        <v>1</v>
      </c>
      <c r="D330" s="453" t="s">
        <v>272</v>
      </c>
      <c r="E330" s="451"/>
      <c r="F330" s="451"/>
      <c r="G330" s="451"/>
      <c r="H330" s="451"/>
      <c r="I330" s="347">
        <f t="shared" si="47"/>
        <v>0</v>
      </c>
    </row>
    <row r="331" spans="2:9" ht="15.75" thickBot="1" x14ac:dyDescent="0.3">
      <c r="B331" s="350"/>
      <c r="C331" s="452">
        <v>1</v>
      </c>
      <c r="D331" s="453" t="s">
        <v>272</v>
      </c>
      <c r="E331" s="451"/>
      <c r="F331" s="451"/>
      <c r="G331" s="451"/>
      <c r="H331" s="451"/>
      <c r="I331" s="347">
        <f t="shared" si="47"/>
        <v>0</v>
      </c>
    </row>
    <row r="332" spans="2:9" ht="15.75" thickBot="1" x14ac:dyDescent="0.3">
      <c r="B332" s="349">
        <v>9.3000000000000007</v>
      </c>
      <c r="C332" s="348"/>
      <c r="D332" s="348"/>
      <c r="E332" s="348"/>
      <c r="F332" s="348"/>
      <c r="G332" s="348"/>
      <c r="H332" s="348"/>
      <c r="I332" s="351">
        <f t="shared" si="44"/>
        <v>0</v>
      </c>
    </row>
    <row r="333" spans="2:9" ht="15.75" thickTop="1" x14ac:dyDescent="0.25">
      <c r="B333" s="350"/>
      <c r="C333" s="452">
        <v>1</v>
      </c>
      <c r="D333" s="453" t="s">
        <v>272</v>
      </c>
      <c r="E333" s="451"/>
      <c r="F333" s="451"/>
      <c r="G333" s="451"/>
      <c r="H333" s="451"/>
      <c r="I333" s="347">
        <f t="shared" si="45"/>
        <v>0</v>
      </c>
    </row>
    <row r="334" spans="2:9" x14ac:dyDescent="0.25">
      <c r="B334" s="350"/>
      <c r="C334" s="452">
        <v>1</v>
      </c>
      <c r="D334" s="453" t="s">
        <v>272</v>
      </c>
      <c r="E334" s="451"/>
      <c r="F334" s="451"/>
      <c r="G334" s="451"/>
      <c r="H334" s="451"/>
      <c r="I334" s="347">
        <f t="shared" si="45"/>
        <v>0</v>
      </c>
    </row>
    <row r="335" spans="2:9" ht="15.75" thickBot="1" x14ac:dyDescent="0.3">
      <c r="B335" s="350"/>
      <c r="C335" s="452">
        <v>1</v>
      </c>
      <c r="D335" s="453" t="s">
        <v>272</v>
      </c>
      <c r="E335" s="451"/>
      <c r="F335" s="451"/>
      <c r="G335" s="451"/>
      <c r="H335" s="451"/>
      <c r="I335" s="347">
        <f t="shared" si="45"/>
        <v>0</v>
      </c>
    </row>
    <row r="336" spans="2:9" ht="15.75" thickBot="1" x14ac:dyDescent="0.3">
      <c r="B336" s="349">
        <v>9.4</v>
      </c>
      <c r="C336" s="348"/>
      <c r="D336" s="348"/>
      <c r="E336" s="348"/>
      <c r="F336" s="348"/>
      <c r="G336" s="348"/>
      <c r="H336" s="348"/>
      <c r="I336" s="424">
        <f t="shared" si="46"/>
        <v>0</v>
      </c>
    </row>
    <row r="337" spans="2:9" ht="15.75" thickTop="1" x14ac:dyDescent="0.25">
      <c r="B337" s="350"/>
      <c r="C337" s="452">
        <v>1</v>
      </c>
      <c r="D337" s="453" t="s">
        <v>272</v>
      </c>
      <c r="E337" s="451"/>
      <c r="F337" s="451"/>
      <c r="G337" s="451"/>
      <c r="H337" s="451"/>
      <c r="I337" s="347">
        <f t="shared" si="47"/>
        <v>0</v>
      </c>
    </row>
    <row r="338" spans="2:9" x14ac:dyDescent="0.25">
      <c r="B338" s="350"/>
      <c r="C338" s="452">
        <v>1</v>
      </c>
      <c r="D338" s="453" t="s">
        <v>272</v>
      </c>
      <c r="E338" s="451"/>
      <c r="F338" s="451"/>
      <c r="G338" s="451"/>
      <c r="H338" s="451"/>
      <c r="I338" s="347">
        <f t="shared" si="47"/>
        <v>0</v>
      </c>
    </row>
    <row r="339" spans="2:9" ht="15.75" thickBot="1" x14ac:dyDescent="0.3">
      <c r="B339" s="350"/>
      <c r="C339" s="452">
        <v>1</v>
      </c>
      <c r="D339" s="453" t="s">
        <v>272</v>
      </c>
      <c r="E339" s="451"/>
      <c r="F339" s="451"/>
      <c r="G339" s="451"/>
      <c r="H339" s="451"/>
      <c r="I339" s="347">
        <f t="shared" si="47"/>
        <v>0</v>
      </c>
    </row>
    <row r="340" spans="2:9" ht="15.75" thickBot="1" x14ac:dyDescent="0.3">
      <c r="B340" s="349">
        <v>9.5</v>
      </c>
      <c r="C340" s="348"/>
      <c r="D340" s="348"/>
      <c r="E340" s="348"/>
      <c r="F340" s="348"/>
      <c r="G340" s="348"/>
      <c r="H340" s="348"/>
      <c r="I340" s="351">
        <f t="shared" si="44"/>
        <v>0</v>
      </c>
    </row>
    <row r="341" spans="2:9" ht="15.75" thickTop="1" x14ac:dyDescent="0.25">
      <c r="B341" s="350"/>
      <c r="C341" s="452">
        <v>1</v>
      </c>
      <c r="D341" s="453" t="s">
        <v>272</v>
      </c>
      <c r="E341" s="451"/>
      <c r="F341" s="451"/>
      <c r="G341" s="451"/>
      <c r="H341" s="451"/>
      <c r="I341" s="347">
        <f t="shared" si="45"/>
        <v>0</v>
      </c>
    </row>
    <row r="342" spans="2:9" x14ac:dyDescent="0.25">
      <c r="B342" s="350"/>
      <c r="C342" s="452">
        <v>1</v>
      </c>
      <c r="D342" s="453" t="s">
        <v>272</v>
      </c>
      <c r="E342" s="451"/>
      <c r="F342" s="451"/>
      <c r="G342" s="451"/>
      <c r="H342" s="451"/>
      <c r="I342" s="347">
        <f t="shared" si="45"/>
        <v>0</v>
      </c>
    </row>
    <row r="343" spans="2:9" ht="15.75" thickBot="1" x14ac:dyDescent="0.3">
      <c r="B343" s="350"/>
      <c r="C343" s="452">
        <v>1</v>
      </c>
      <c r="D343" s="453" t="s">
        <v>272</v>
      </c>
      <c r="E343" s="451"/>
      <c r="F343" s="451"/>
      <c r="G343" s="451"/>
      <c r="H343" s="451"/>
      <c r="I343" s="347">
        <f t="shared" si="45"/>
        <v>0</v>
      </c>
    </row>
    <row r="344" spans="2:9" ht="15.75" thickBot="1" x14ac:dyDescent="0.3">
      <c r="B344" s="349">
        <v>9.6</v>
      </c>
      <c r="C344" s="348"/>
      <c r="D344" s="348"/>
      <c r="E344" s="348"/>
      <c r="F344" s="348"/>
      <c r="G344" s="348"/>
      <c r="H344" s="348"/>
      <c r="I344" s="424">
        <f t="shared" si="46"/>
        <v>0</v>
      </c>
    </row>
    <row r="345" spans="2:9" ht="15.75" thickTop="1" x14ac:dyDescent="0.25">
      <c r="B345" s="350"/>
      <c r="C345" s="452">
        <v>1</v>
      </c>
      <c r="D345" s="453" t="s">
        <v>272</v>
      </c>
      <c r="E345" s="451"/>
      <c r="F345" s="451"/>
      <c r="G345" s="451"/>
      <c r="H345" s="451"/>
      <c r="I345" s="347">
        <f t="shared" si="47"/>
        <v>0</v>
      </c>
    </row>
    <row r="346" spans="2:9" x14ac:dyDescent="0.25">
      <c r="B346" s="350"/>
      <c r="C346" s="452">
        <v>1</v>
      </c>
      <c r="D346" s="453" t="s">
        <v>272</v>
      </c>
      <c r="E346" s="451"/>
      <c r="F346" s="451"/>
      <c r="G346" s="451"/>
      <c r="H346" s="451"/>
      <c r="I346" s="347">
        <f t="shared" si="47"/>
        <v>0</v>
      </c>
    </row>
    <row r="347" spans="2:9" ht="15.75" thickBot="1" x14ac:dyDescent="0.3">
      <c r="B347" s="350"/>
      <c r="C347" s="452">
        <v>1</v>
      </c>
      <c r="D347" s="453" t="s">
        <v>272</v>
      </c>
      <c r="E347" s="451"/>
      <c r="F347" s="451"/>
      <c r="G347" s="451"/>
      <c r="H347" s="451"/>
      <c r="I347" s="347">
        <f t="shared" si="47"/>
        <v>0</v>
      </c>
    </row>
    <row r="348" spans="2:9" ht="15.75" thickBot="1" x14ac:dyDescent="0.3">
      <c r="B348" s="349">
        <v>9.6999999999999993</v>
      </c>
      <c r="C348" s="348"/>
      <c r="D348" s="348"/>
      <c r="E348" s="348"/>
      <c r="F348" s="348"/>
      <c r="G348" s="348"/>
      <c r="H348" s="348"/>
      <c r="I348" s="351">
        <f t="shared" si="44"/>
        <v>0</v>
      </c>
    </row>
    <row r="349" spans="2:9" ht="15.75" thickTop="1" x14ac:dyDescent="0.25">
      <c r="B349" s="350"/>
      <c r="C349" s="452">
        <v>1</v>
      </c>
      <c r="D349" s="453" t="s">
        <v>272</v>
      </c>
      <c r="E349" s="451"/>
      <c r="F349" s="451"/>
      <c r="G349" s="451"/>
      <c r="H349" s="451"/>
      <c r="I349" s="347">
        <f t="shared" si="45"/>
        <v>0</v>
      </c>
    </row>
    <row r="350" spans="2:9" x14ac:dyDescent="0.25">
      <c r="B350" s="350"/>
      <c r="C350" s="452">
        <v>1</v>
      </c>
      <c r="D350" s="453" t="s">
        <v>272</v>
      </c>
      <c r="E350" s="451"/>
      <c r="F350" s="451"/>
      <c r="G350" s="451"/>
      <c r="H350" s="451"/>
      <c r="I350" s="347">
        <f t="shared" si="45"/>
        <v>0</v>
      </c>
    </row>
    <row r="351" spans="2:9" ht="15.75" thickBot="1" x14ac:dyDescent="0.3">
      <c r="B351" s="350"/>
      <c r="C351" s="452">
        <v>1</v>
      </c>
      <c r="D351" s="453" t="s">
        <v>272</v>
      </c>
      <c r="E351" s="451"/>
      <c r="F351" s="451"/>
      <c r="G351" s="451"/>
      <c r="H351" s="451"/>
      <c r="I351" s="347">
        <f t="shared" si="45"/>
        <v>0</v>
      </c>
    </row>
    <row r="352" spans="2:9" ht="15.75" thickBot="1" x14ac:dyDescent="0.3">
      <c r="B352" s="349">
        <v>9.8000000000000007</v>
      </c>
      <c r="C352" s="348"/>
      <c r="D352" s="348"/>
      <c r="E352" s="348"/>
      <c r="F352" s="348"/>
      <c r="G352" s="348"/>
      <c r="H352" s="348"/>
      <c r="I352" s="424">
        <f t="shared" si="46"/>
        <v>0</v>
      </c>
    </row>
    <row r="353" spans="2:9" ht="15.75" thickTop="1" x14ac:dyDescent="0.25">
      <c r="B353" s="350"/>
      <c r="C353" s="452">
        <v>1</v>
      </c>
      <c r="D353" s="453" t="s">
        <v>272</v>
      </c>
      <c r="E353" s="451"/>
      <c r="F353" s="451"/>
      <c r="G353" s="451"/>
      <c r="H353" s="451"/>
      <c r="I353" s="347">
        <f t="shared" si="47"/>
        <v>0</v>
      </c>
    </row>
    <row r="354" spans="2:9" x14ac:dyDescent="0.25">
      <c r="B354" s="350"/>
      <c r="C354" s="452">
        <v>1</v>
      </c>
      <c r="D354" s="453" t="s">
        <v>272</v>
      </c>
      <c r="E354" s="451"/>
      <c r="F354" s="451"/>
      <c r="G354" s="451"/>
      <c r="H354" s="451"/>
      <c r="I354" s="347">
        <f t="shared" si="47"/>
        <v>0</v>
      </c>
    </row>
    <row r="355" spans="2:9" ht="15.75" thickBot="1" x14ac:dyDescent="0.3">
      <c r="B355" s="350"/>
      <c r="C355" s="452">
        <v>1</v>
      </c>
      <c r="D355" s="453" t="s">
        <v>272</v>
      </c>
      <c r="E355" s="451"/>
      <c r="F355" s="451"/>
      <c r="G355" s="451"/>
      <c r="H355" s="451"/>
      <c r="I355" s="347">
        <f t="shared" si="47"/>
        <v>0</v>
      </c>
    </row>
    <row r="356" spans="2:9" ht="15.75" thickBot="1" x14ac:dyDescent="0.3">
      <c r="B356" s="349">
        <v>9.9</v>
      </c>
      <c r="C356" s="348"/>
      <c r="D356" s="348"/>
      <c r="E356" s="348"/>
      <c r="F356" s="348"/>
      <c r="G356" s="348"/>
      <c r="H356" s="348"/>
      <c r="I356" s="351">
        <f t="shared" si="44"/>
        <v>0</v>
      </c>
    </row>
    <row r="357" spans="2:9" ht="15.75" thickTop="1" x14ac:dyDescent="0.25">
      <c r="B357" s="350"/>
      <c r="C357" s="452">
        <v>1</v>
      </c>
      <c r="D357" s="453" t="s">
        <v>272</v>
      </c>
      <c r="E357" s="451"/>
      <c r="F357" s="451"/>
      <c r="G357" s="451"/>
      <c r="H357" s="451"/>
      <c r="I357" s="347">
        <f t="shared" si="45"/>
        <v>0</v>
      </c>
    </row>
    <row r="358" spans="2:9" x14ac:dyDescent="0.25">
      <c r="B358" s="350"/>
      <c r="C358" s="452">
        <v>1</v>
      </c>
      <c r="D358" s="453" t="s">
        <v>272</v>
      </c>
      <c r="E358" s="451"/>
      <c r="F358" s="451"/>
      <c r="G358" s="451"/>
      <c r="H358" s="451"/>
      <c r="I358" s="347">
        <f t="shared" si="45"/>
        <v>0</v>
      </c>
    </row>
    <row r="359" spans="2:9" ht="15.75" thickBot="1" x14ac:dyDescent="0.3">
      <c r="B359" s="350"/>
      <c r="C359" s="452">
        <v>1</v>
      </c>
      <c r="D359" s="453" t="s">
        <v>272</v>
      </c>
      <c r="E359" s="451"/>
      <c r="F359" s="451"/>
      <c r="G359" s="451"/>
      <c r="H359" s="451"/>
      <c r="I359" s="347">
        <f t="shared" si="45"/>
        <v>0</v>
      </c>
    </row>
    <row r="360" spans="2:9" ht="15.75" thickBot="1" x14ac:dyDescent="0.3">
      <c r="B360" s="358" t="s">
        <v>281</v>
      </c>
      <c r="C360" s="348"/>
      <c r="D360" s="348"/>
      <c r="E360" s="348"/>
      <c r="F360" s="348"/>
      <c r="G360" s="348"/>
      <c r="H360" s="348"/>
      <c r="I360" s="424">
        <f>AVERAGE(I361:I363)</f>
        <v>0</v>
      </c>
    </row>
    <row r="361" spans="2:9" ht="15.75" thickTop="1" x14ac:dyDescent="0.25">
      <c r="B361" s="350"/>
      <c r="C361" s="452">
        <v>1</v>
      </c>
      <c r="D361" s="453" t="s">
        <v>272</v>
      </c>
      <c r="E361" s="451"/>
      <c r="F361" s="451"/>
      <c r="G361" s="451"/>
      <c r="H361" s="451"/>
      <c r="I361" s="347">
        <f t="shared" si="47"/>
        <v>0</v>
      </c>
    </row>
    <row r="362" spans="2:9" x14ac:dyDescent="0.25">
      <c r="B362" s="350"/>
      <c r="C362" s="452">
        <v>1</v>
      </c>
      <c r="D362" s="453" t="s">
        <v>272</v>
      </c>
      <c r="E362" s="451"/>
      <c r="F362" s="451"/>
      <c r="G362" s="451"/>
      <c r="H362" s="451"/>
      <c r="I362" s="347">
        <f t="shared" si="47"/>
        <v>0</v>
      </c>
    </row>
    <row r="363" spans="2:9" ht="15.75" thickBot="1" x14ac:dyDescent="0.3">
      <c r="B363" s="350"/>
      <c r="C363" s="452">
        <v>1</v>
      </c>
      <c r="D363" s="453" t="s">
        <v>272</v>
      </c>
      <c r="E363" s="451"/>
      <c r="F363" s="451"/>
      <c r="G363" s="451"/>
      <c r="H363" s="451"/>
      <c r="I363" s="347">
        <f t="shared" si="47"/>
        <v>0</v>
      </c>
    </row>
    <row r="364" spans="2:9" ht="15.75" thickBot="1" x14ac:dyDescent="0.3">
      <c r="B364" s="349">
        <v>10.1</v>
      </c>
      <c r="C364" s="348"/>
      <c r="D364" s="348"/>
      <c r="E364" s="348"/>
      <c r="F364" s="348"/>
      <c r="G364" s="348"/>
      <c r="H364" s="348"/>
      <c r="I364" s="351">
        <f t="shared" si="44"/>
        <v>0</v>
      </c>
    </row>
    <row r="365" spans="2:9" ht="15.75" thickTop="1" x14ac:dyDescent="0.25">
      <c r="B365" s="350"/>
      <c r="C365" s="452">
        <v>1</v>
      </c>
      <c r="D365" s="453" t="s">
        <v>272</v>
      </c>
      <c r="E365" s="451"/>
      <c r="F365" s="451"/>
      <c r="G365" s="451"/>
      <c r="H365" s="451"/>
      <c r="I365" s="347">
        <f t="shared" si="45"/>
        <v>0</v>
      </c>
    </row>
    <row r="366" spans="2:9" x14ac:dyDescent="0.25">
      <c r="B366" s="350"/>
      <c r="C366" s="452">
        <v>1</v>
      </c>
      <c r="D366" s="453" t="s">
        <v>272</v>
      </c>
      <c r="E366" s="451"/>
      <c r="F366" s="451"/>
      <c r="G366" s="451"/>
      <c r="H366" s="451"/>
      <c r="I366" s="347">
        <f t="shared" si="45"/>
        <v>0</v>
      </c>
    </row>
    <row r="367" spans="2:9" ht="15.75" thickBot="1" x14ac:dyDescent="0.3">
      <c r="B367" s="350"/>
      <c r="C367" s="452">
        <v>1</v>
      </c>
      <c r="D367" s="453" t="s">
        <v>272</v>
      </c>
      <c r="E367" s="451"/>
      <c r="F367" s="451"/>
      <c r="G367" s="451"/>
      <c r="H367" s="451"/>
      <c r="I367" s="347">
        <f t="shared" si="45"/>
        <v>0</v>
      </c>
    </row>
    <row r="368" spans="2:9" ht="15.75" thickBot="1" x14ac:dyDescent="0.3">
      <c r="B368" s="349">
        <v>10.199999999999999</v>
      </c>
      <c r="C368" s="348"/>
      <c r="D368" s="348"/>
      <c r="E368" s="348"/>
      <c r="F368" s="348"/>
      <c r="G368" s="348"/>
      <c r="H368" s="348"/>
      <c r="I368" s="424">
        <f t="shared" si="46"/>
        <v>0</v>
      </c>
    </row>
    <row r="369" spans="2:9" ht="15.75" thickTop="1" x14ac:dyDescent="0.25">
      <c r="B369" s="350"/>
      <c r="C369" s="452">
        <v>1</v>
      </c>
      <c r="D369" s="453" t="s">
        <v>272</v>
      </c>
      <c r="E369" s="451"/>
      <c r="F369" s="451"/>
      <c r="G369" s="451"/>
      <c r="H369" s="451"/>
      <c r="I369" s="347">
        <f t="shared" si="47"/>
        <v>0</v>
      </c>
    </row>
    <row r="370" spans="2:9" x14ac:dyDescent="0.25">
      <c r="B370" s="350"/>
      <c r="C370" s="452">
        <v>1</v>
      </c>
      <c r="D370" s="453" t="s">
        <v>272</v>
      </c>
      <c r="E370" s="451"/>
      <c r="F370" s="451"/>
      <c r="G370" s="451"/>
      <c r="H370" s="451"/>
      <c r="I370" s="347">
        <f t="shared" si="47"/>
        <v>0</v>
      </c>
    </row>
    <row r="371" spans="2:9" ht="15.75" thickBot="1" x14ac:dyDescent="0.3">
      <c r="B371" s="350"/>
      <c r="C371" s="452">
        <v>1</v>
      </c>
      <c r="D371" s="453" t="s">
        <v>272</v>
      </c>
      <c r="E371" s="451"/>
      <c r="F371" s="451"/>
      <c r="G371" s="451"/>
      <c r="H371" s="451"/>
      <c r="I371" s="347">
        <f t="shared" si="47"/>
        <v>0</v>
      </c>
    </row>
    <row r="372" spans="2:9" ht="15.75" thickBot="1" x14ac:dyDescent="0.3">
      <c r="B372" s="349">
        <v>10.3</v>
      </c>
      <c r="C372" s="348"/>
      <c r="D372" s="348"/>
      <c r="E372" s="348"/>
      <c r="F372" s="348"/>
      <c r="G372" s="348"/>
      <c r="H372" s="348"/>
      <c r="I372" s="351">
        <f t="shared" si="44"/>
        <v>0</v>
      </c>
    </row>
    <row r="373" spans="2:9" ht="15.75" thickTop="1" x14ac:dyDescent="0.25">
      <c r="B373" s="350"/>
      <c r="C373" s="452">
        <v>1</v>
      </c>
      <c r="D373" s="453" t="s">
        <v>272</v>
      </c>
      <c r="E373" s="451"/>
      <c r="F373" s="451"/>
      <c r="G373" s="451"/>
      <c r="H373" s="451"/>
      <c r="I373" s="347">
        <f t="shared" si="45"/>
        <v>0</v>
      </c>
    </row>
    <row r="374" spans="2:9" x14ac:dyDescent="0.25">
      <c r="B374" s="350"/>
      <c r="C374" s="452">
        <v>1</v>
      </c>
      <c r="D374" s="453" t="s">
        <v>272</v>
      </c>
      <c r="E374" s="451"/>
      <c r="F374" s="451"/>
      <c r="G374" s="451"/>
      <c r="H374" s="451"/>
      <c r="I374" s="347">
        <f t="shared" si="45"/>
        <v>0</v>
      </c>
    </row>
    <row r="375" spans="2:9" ht="15.75" thickBot="1" x14ac:dyDescent="0.3">
      <c r="B375" s="350"/>
      <c r="C375" s="452">
        <v>1</v>
      </c>
      <c r="D375" s="453" t="s">
        <v>272</v>
      </c>
      <c r="E375" s="451"/>
      <c r="F375" s="451"/>
      <c r="G375" s="451"/>
      <c r="H375" s="451"/>
      <c r="I375" s="347">
        <f t="shared" si="45"/>
        <v>0</v>
      </c>
    </row>
    <row r="376" spans="2:9" ht="15.75" thickBot="1" x14ac:dyDescent="0.3">
      <c r="B376" s="349">
        <v>10.4</v>
      </c>
      <c r="C376" s="348"/>
      <c r="D376" s="348"/>
      <c r="E376" s="348"/>
      <c r="F376" s="348"/>
      <c r="G376" s="348"/>
      <c r="H376" s="348"/>
      <c r="I376" s="424">
        <f t="shared" si="46"/>
        <v>0</v>
      </c>
    </row>
    <row r="377" spans="2:9" ht="15.75" thickTop="1" x14ac:dyDescent="0.25">
      <c r="B377" s="350"/>
      <c r="C377" s="452">
        <v>1</v>
      </c>
      <c r="D377" s="453" t="s">
        <v>272</v>
      </c>
      <c r="E377" s="451"/>
      <c r="F377" s="451"/>
      <c r="G377" s="451"/>
      <c r="H377" s="451"/>
      <c r="I377" s="347">
        <f t="shared" si="47"/>
        <v>0</v>
      </c>
    </row>
    <row r="378" spans="2:9" x14ac:dyDescent="0.25">
      <c r="B378" s="350"/>
      <c r="C378" s="452">
        <v>1</v>
      </c>
      <c r="D378" s="453" t="s">
        <v>272</v>
      </c>
      <c r="E378" s="451"/>
      <c r="F378" s="451"/>
      <c r="G378" s="451"/>
      <c r="H378" s="451"/>
      <c r="I378" s="347">
        <f t="shared" si="47"/>
        <v>0</v>
      </c>
    </row>
    <row r="379" spans="2:9" ht="15.75" thickBot="1" x14ac:dyDescent="0.3">
      <c r="B379" s="350"/>
      <c r="C379" s="452">
        <v>1</v>
      </c>
      <c r="D379" s="453" t="s">
        <v>272</v>
      </c>
      <c r="E379" s="451"/>
      <c r="F379" s="451"/>
      <c r="G379" s="451"/>
      <c r="H379" s="451"/>
      <c r="I379" s="347">
        <f t="shared" si="47"/>
        <v>0</v>
      </c>
    </row>
    <row r="380" spans="2:9" ht="15.75" thickBot="1" x14ac:dyDescent="0.3">
      <c r="B380" s="349">
        <v>10.5</v>
      </c>
      <c r="C380" s="348"/>
      <c r="D380" s="348"/>
      <c r="E380" s="348"/>
      <c r="F380" s="348"/>
      <c r="G380" s="348"/>
      <c r="H380" s="348"/>
      <c r="I380" s="351">
        <f t="shared" si="44"/>
        <v>0</v>
      </c>
    </row>
    <row r="381" spans="2:9" ht="15.75" thickTop="1" x14ac:dyDescent="0.25">
      <c r="B381" s="350"/>
      <c r="C381" s="452">
        <v>1</v>
      </c>
      <c r="D381" s="453" t="s">
        <v>272</v>
      </c>
      <c r="E381" s="451"/>
      <c r="F381" s="451"/>
      <c r="G381" s="451"/>
      <c r="H381" s="451"/>
      <c r="I381" s="347">
        <f t="shared" si="45"/>
        <v>0</v>
      </c>
    </row>
    <row r="382" spans="2:9" x14ac:dyDescent="0.25">
      <c r="B382" s="350"/>
      <c r="C382" s="452">
        <v>1</v>
      </c>
      <c r="D382" s="453" t="s">
        <v>272</v>
      </c>
      <c r="E382" s="451"/>
      <c r="F382" s="451"/>
      <c r="G382" s="451"/>
      <c r="H382" s="451"/>
      <c r="I382" s="347">
        <f t="shared" si="45"/>
        <v>0</v>
      </c>
    </row>
    <row r="383" spans="2:9" ht="15.75" thickBot="1" x14ac:dyDescent="0.3">
      <c r="B383" s="350"/>
      <c r="C383" s="452">
        <v>1</v>
      </c>
      <c r="D383" s="453" t="s">
        <v>272</v>
      </c>
      <c r="E383" s="451"/>
      <c r="F383" s="451"/>
      <c r="G383" s="451"/>
      <c r="H383" s="451"/>
      <c r="I383" s="347">
        <f t="shared" si="45"/>
        <v>0</v>
      </c>
    </row>
    <row r="384" spans="2:9" ht="15.75" thickBot="1" x14ac:dyDescent="0.3">
      <c r="B384" s="349">
        <v>10.6</v>
      </c>
      <c r="C384" s="348"/>
      <c r="D384" s="348"/>
      <c r="E384" s="348"/>
      <c r="F384" s="348"/>
      <c r="G384" s="348"/>
      <c r="H384" s="348"/>
      <c r="I384" s="424">
        <f t="shared" si="46"/>
        <v>0</v>
      </c>
    </row>
    <row r="385" spans="2:9" ht="15.75" thickTop="1" x14ac:dyDescent="0.25">
      <c r="B385" s="350"/>
      <c r="C385" s="452">
        <v>1</v>
      </c>
      <c r="D385" s="453" t="s">
        <v>272</v>
      </c>
      <c r="E385" s="451"/>
      <c r="F385" s="451"/>
      <c r="G385" s="451"/>
      <c r="H385" s="451"/>
      <c r="I385" s="347">
        <f t="shared" si="47"/>
        <v>0</v>
      </c>
    </row>
    <row r="386" spans="2:9" x14ac:dyDescent="0.25">
      <c r="B386" s="350"/>
      <c r="C386" s="452">
        <v>1</v>
      </c>
      <c r="D386" s="453" t="s">
        <v>272</v>
      </c>
      <c r="E386" s="451"/>
      <c r="F386" s="451"/>
      <c r="G386" s="451"/>
      <c r="H386" s="451"/>
      <c r="I386" s="347">
        <f t="shared" si="47"/>
        <v>0</v>
      </c>
    </row>
    <row r="387" spans="2:9" ht="15.75" thickBot="1" x14ac:dyDescent="0.3">
      <c r="B387" s="350"/>
      <c r="C387" s="452">
        <v>1</v>
      </c>
      <c r="D387" s="453" t="s">
        <v>272</v>
      </c>
      <c r="E387" s="451"/>
      <c r="F387" s="451"/>
      <c r="G387" s="451"/>
      <c r="H387" s="451"/>
      <c r="I387" s="347">
        <f t="shared" si="47"/>
        <v>0</v>
      </c>
    </row>
    <row r="388" spans="2:9" ht="15.75" thickBot="1" x14ac:dyDescent="0.3">
      <c r="B388" s="349">
        <v>10.7</v>
      </c>
      <c r="C388" s="348"/>
      <c r="D388" s="348"/>
      <c r="E388" s="348"/>
      <c r="F388" s="348"/>
      <c r="G388" s="348"/>
      <c r="H388" s="348"/>
      <c r="I388" s="351">
        <f t="shared" ref="I388:I396" si="48">AVERAGE(I389:I391)</f>
        <v>0</v>
      </c>
    </row>
    <row r="389" spans="2:9" ht="15.75" thickTop="1" x14ac:dyDescent="0.25">
      <c r="B389" s="350"/>
      <c r="C389" s="452">
        <v>1</v>
      </c>
      <c r="D389" s="453" t="s">
        <v>272</v>
      </c>
      <c r="E389" s="451"/>
      <c r="F389" s="451"/>
      <c r="G389" s="451"/>
      <c r="H389" s="451"/>
      <c r="I389" s="347">
        <f t="shared" ref="I389:I399" si="49">((SUM($E389:$H389))/$C389)</f>
        <v>0</v>
      </c>
    </row>
    <row r="390" spans="2:9" x14ac:dyDescent="0.25">
      <c r="B390" s="350"/>
      <c r="C390" s="452">
        <v>1</v>
      </c>
      <c r="D390" s="453" t="s">
        <v>272</v>
      </c>
      <c r="E390" s="451"/>
      <c r="F390" s="451"/>
      <c r="G390" s="451"/>
      <c r="H390" s="451"/>
      <c r="I390" s="347">
        <f t="shared" si="49"/>
        <v>0</v>
      </c>
    </row>
    <row r="391" spans="2:9" ht="15.75" thickBot="1" x14ac:dyDescent="0.3">
      <c r="B391" s="350"/>
      <c r="C391" s="452">
        <v>1</v>
      </c>
      <c r="D391" s="453" t="s">
        <v>272</v>
      </c>
      <c r="E391" s="451"/>
      <c r="F391" s="451"/>
      <c r="G391" s="451"/>
      <c r="H391" s="451"/>
      <c r="I391" s="347">
        <f t="shared" si="49"/>
        <v>0</v>
      </c>
    </row>
    <row r="392" spans="2:9" ht="15.75" thickBot="1" x14ac:dyDescent="0.3">
      <c r="B392" s="349">
        <v>10.8</v>
      </c>
      <c r="C392" s="348"/>
      <c r="D392" s="348"/>
      <c r="E392" s="348"/>
      <c r="F392" s="348"/>
      <c r="G392" s="348"/>
      <c r="H392" s="348"/>
      <c r="I392" s="424">
        <f t="shared" ref="I392" si="50">AVERAGE(I393:I395)</f>
        <v>0</v>
      </c>
    </row>
    <row r="393" spans="2:9" ht="15.75" thickTop="1" x14ac:dyDescent="0.25">
      <c r="B393" s="350"/>
      <c r="C393" s="452">
        <v>1</v>
      </c>
      <c r="D393" s="453" t="s">
        <v>272</v>
      </c>
      <c r="E393" s="451"/>
      <c r="F393" s="451"/>
      <c r="G393" s="451"/>
      <c r="H393" s="451"/>
      <c r="I393" s="347">
        <f t="shared" ref="I393:I403" si="51">((SUM($E393:$H393))/$C393)</f>
        <v>0</v>
      </c>
    </row>
    <row r="394" spans="2:9" x14ac:dyDescent="0.25">
      <c r="B394" s="350"/>
      <c r="C394" s="452">
        <v>1</v>
      </c>
      <c r="D394" s="453" t="s">
        <v>272</v>
      </c>
      <c r="E394" s="451"/>
      <c r="F394" s="451"/>
      <c r="G394" s="451"/>
      <c r="H394" s="451"/>
      <c r="I394" s="347">
        <f t="shared" si="51"/>
        <v>0</v>
      </c>
    </row>
    <row r="395" spans="2:9" ht="15.75" thickBot="1" x14ac:dyDescent="0.3">
      <c r="B395" s="350"/>
      <c r="C395" s="452">
        <v>1</v>
      </c>
      <c r="D395" s="453" t="s">
        <v>272</v>
      </c>
      <c r="E395" s="451"/>
      <c r="F395" s="451"/>
      <c r="G395" s="451"/>
      <c r="H395" s="451"/>
      <c r="I395" s="347">
        <f t="shared" si="51"/>
        <v>0</v>
      </c>
    </row>
    <row r="396" spans="2:9" ht="15.75" thickBot="1" x14ac:dyDescent="0.3">
      <c r="B396" s="349">
        <v>10.9</v>
      </c>
      <c r="C396" s="348"/>
      <c r="D396" s="348"/>
      <c r="E396" s="348"/>
      <c r="F396" s="348"/>
      <c r="G396" s="348"/>
      <c r="H396" s="348"/>
      <c r="I396" s="351">
        <f t="shared" si="48"/>
        <v>0</v>
      </c>
    </row>
    <row r="397" spans="2:9" ht="15.75" thickTop="1" x14ac:dyDescent="0.25">
      <c r="B397" s="350"/>
      <c r="C397" s="452">
        <v>1</v>
      </c>
      <c r="D397" s="453" t="s">
        <v>272</v>
      </c>
      <c r="E397" s="451"/>
      <c r="F397" s="451"/>
      <c r="G397" s="451"/>
      <c r="H397" s="451"/>
      <c r="I397" s="347">
        <f t="shared" si="49"/>
        <v>0</v>
      </c>
    </row>
    <row r="398" spans="2:9" x14ac:dyDescent="0.25">
      <c r="B398" s="350"/>
      <c r="C398" s="452">
        <v>1</v>
      </c>
      <c r="D398" s="453" t="s">
        <v>272</v>
      </c>
      <c r="E398" s="451"/>
      <c r="F398" s="451"/>
      <c r="G398" s="451"/>
      <c r="H398" s="451"/>
      <c r="I398" s="347">
        <f t="shared" si="49"/>
        <v>0</v>
      </c>
    </row>
    <row r="399" spans="2:9" ht="15.75" thickBot="1" x14ac:dyDescent="0.3">
      <c r="B399" s="350"/>
      <c r="C399" s="452">
        <v>1</v>
      </c>
      <c r="D399" s="453" t="s">
        <v>272</v>
      </c>
      <c r="E399" s="451"/>
      <c r="F399" s="451"/>
      <c r="G399" s="451"/>
      <c r="H399" s="451"/>
      <c r="I399" s="347">
        <f t="shared" si="49"/>
        <v>0</v>
      </c>
    </row>
    <row r="400" spans="2:9" ht="15.75" thickBot="1" x14ac:dyDescent="0.3">
      <c r="B400" s="358" t="s">
        <v>282</v>
      </c>
      <c r="C400" s="348"/>
      <c r="D400" s="348"/>
      <c r="E400" s="348"/>
      <c r="F400" s="348"/>
      <c r="G400" s="348"/>
      <c r="H400" s="348"/>
      <c r="I400" s="424">
        <f>AVERAGE(I401:I403)</f>
        <v>0</v>
      </c>
    </row>
    <row r="401" spans="2:9" ht="15.75" thickTop="1" x14ac:dyDescent="0.25">
      <c r="B401" s="350"/>
      <c r="C401" s="452">
        <v>1</v>
      </c>
      <c r="D401" s="453" t="s">
        <v>272</v>
      </c>
      <c r="E401" s="451"/>
      <c r="F401" s="451"/>
      <c r="G401" s="451"/>
      <c r="H401" s="451"/>
      <c r="I401" s="347">
        <f t="shared" si="51"/>
        <v>0</v>
      </c>
    </row>
    <row r="402" spans="2:9" x14ac:dyDescent="0.25">
      <c r="B402" s="350"/>
      <c r="C402" s="452">
        <v>1</v>
      </c>
      <c r="D402" s="453" t="s">
        <v>272</v>
      </c>
      <c r="E402" s="451"/>
      <c r="F402" s="451"/>
      <c r="G402" s="451"/>
      <c r="H402" s="451"/>
      <c r="I402" s="347">
        <f t="shared" si="51"/>
        <v>0</v>
      </c>
    </row>
    <row r="403" spans="2:9" ht="15.75" thickBot="1" x14ac:dyDescent="0.3">
      <c r="B403" s="357"/>
      <c r="C403" s="454">
        <v>1</v>
      </c>
      <c r="D403" s="455" t="s">
        <v>272</v>
      </c>
      <c r="E403" s="356"/>
      <c r="F403" s="356"/>
      <c r="G403" s="356"/>
      <c r="H403" s="356"/>
      <c r="I403" s="355">
        <f t="shared" si="51"/>
        <v>0</v>
      </c>
    </row>
  </sheetData>
  <mergeCells count="1">
    <mergeCell ref="B2:I2"/>
  </mergeCells>
  <conditionalFormatting sqref="I7 I15 I23 I31 I39 I47 I55 I63 I11 I71 I79 I87 I95 I103 I111 I119 I127 I135 I143 I151 I159 I167 I175 I183 I191 I199 I207 I215 I223 I231 I239 I247 I255 I263 I271 I279 I287 I295 I303 I311 I319 I327 I335 I343 I351 I359 I367 I375 I383 I391 I399">
    <cfRule type="cellIs" dxfId="2" priority="3" operator="lessThan">
      <formula>1</formula>
    </cfRule>
  </conditionalFormatting>
  <conditionalFormatting sqref="I17:I19 I25:I27 I33:I35 I41:I43 I49:I51 I57:I59 I65:I67 I73:I75 I81:I83 I89:I91 I97:I99 I105:I107 I113:I115 I121:I123 I129:I131 I137:I139 I145:I147 I153:I155 I161:I163 I169:I171 I177:I179 I185:I187 I193:I195 I201:I203 I209:I211 I217:I219 I225:I227 I233:I235 I241:I243 I249:I251 I257:I259 I265:I267 I273:I275 I281:I283 I289:I291 I297:I299 I305:I307 I313:I315 I321:I323 I329:I331 I337:I339 I345:I347 I353:I355 I361:I363 I369:I371 I377:I379 I385:I387 I393:I395 I401:I403">
    <cfRule type="cellIs" dxfId="1" priority="1" operator="lessThan">
      <formula>1</formula>
    </cfRule>
  </conditionalFormatting>
  <conditionalFormatting sqref="I5:I6 I13:I14 I21:I22 I29:I30 I37:I38 I45:I46 I53:I54 I61:I62 I9:I10 I69:I70 I77:I78 I85:I86 I93:I94 I101:I102 I109:I110 I117:I118 I125:I126 I133:I134 I141:I142 I149:I150 I157:I158 I165:I166 I173:I174 I181:I182 I189:I190 I197:I198 I205:I206 I213:I214 I221:I222 I229:I230 I237:I238 I245:I246 I253:I254 I261:I262 I269:I270 I277:I278 I285:I286 I293:I294 I301:I302 I309:I310 I317:I318 I325:I326 I333:I334 I341:I342 I349:I350 I357:I358 I365:I366 I373:I374 I381:I382 I389:I390 I397:I398">
    <cfRule type="cellIs" dxfId="0" priority="2" operator="lessThan">
      <formula>1</formula>
    </cfRule>
  </conditionalFormatting>
  <pageMargins left="0.2" right="0.2" top="0.2" bottom="0.15" header="0.3" footer="0.3"/>
  <pageSetup scale="80" orientation="landscape" r:id="rId1"/>
  <ignoredErrors>
    <ignoredError sqref="I8 I12 I16 I20 I24 I28 I32 I36 I40 I44 I48 I52 I56 I60 I64 I68 I72 I80 I76 I84 I88 I92 I96 I100 I104 I108 I112 I116 I120 I124 I128 I132 I136 I140 I144 I148 I152 I156 I160 I164 I168 I172 I176 I180 I184 I188 I192 I196 I200 I204 I212 I216 I220 I224 I228 I232 I236 I240 I244 I248 I252 I256 I260 I264 I268 I272 I276 I280 I284 I288 I292 I296 I300 I304 I308 I312 I316 I320 I324 I328 I332 I336 I340 I344 I348 I352 I356 I360 I364 I368 I372 I376 I380 I384 I388 I392 I39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19"/>
  <sheetViews>
    <sheetView zoomScale="50" zoomScaleNormal="50" workbookViewId="0">
      <pane xSplit="4" ySplit="5" topLeftCell="E6" activePane="bottomRight" state="frozen"/>
      <selection pane="topRight" activeCell="D1" sqref="D1"/>
      <selection pane="bottomLeft" activeCell="A5" sqref="A5"/>
      <selection pane="bottomRight" activeCell="AA7" sqref="AA7"/>
    </sheetView>
  </sheetViews>
  <sheetFormatPr defaultColWidth="8.7109375" defaultRowHeight="15.75" outlineLevelRow="1" outlineLevelCol="1" x14ac:dyDescent="0.25"/>
  <cols>
    <col min="1" max="1" width="8.7109375" style="25" customWidth="1"/>
    <col min="2" max="2" width="8.140625" style="15" customWidth="1"/>
    <col min="3" max="3" width="92.7109375" style="461" customWidth="1"/>
    <col min="4" max="4" width="61.85546875" style="461" customWidth="1"/>
    <col min="5" max="5" width="46" style="461" hidden="1" customWidth="1" outlineLevel="1"/>
    <col min="6" max="6" width="24.28515625" style="469" hidden="1" customWidth="1" outlineLevel="1"/>
    <col min="7" max="7" width="19.5703125" style="478" hidden="1" customWidth="1" outlineLevel="1"/>
    <col min="8" max="8" width="19.85546875" style="485" hidden="1" customWidth="1" outlineLevel="1"/>
    <col min="9" max="9" width="3" style="27" customWidth="1" collapsed="1"/>
    <col min="10" max="10" width="57.42578125" style="54" hidden="1" customWidth="1" outlineLevel="1"/>
    <col min="11" max="11" width="44.5703125" style="56" hidden="1" customWidth="1" outlineLevel="1"/>
    <col min="12" max="12" width="50.85546875" style="23" hidden="1" customWidth="1" outlineLevel="1"/>
    <col min="13" max="13" width="43.85546875" style="2" hidden="1" customWidth="1" outlineLevel="1"/>
    <col min="14" max="14" width="28.85546875" style="2" hidden="1" customWidth="1" outlineLevel="1"/>
    <col min="15" max="15" width="26.140625" style="40" hidden="1" customWidth="1" outlineLevel="1"/>
    <col min="16" max="16" width="2.7109375" style="25" customWidth="1" collapsed="1"/>
    <col min="17" max="17" width="48.140625" style="397" hidden="1" customWidth="1" outlineLevel="1"/>
    <col min="18" max="18" width="44" style="25" hidden="1" customWidth="1" outlineLevel="1"/>
    <col min="19" max="19" width="44.140625" style="15" hidden="1" customWidth="1" outlineLevel="1"/>
    <col min="20" max="20" width="46.28515625" style="2" hidden="1" customWidth="1" outlineLevel="1"/>
    <col min="21" max="21" width="53.28515625" style="2" hidden="1" customWidth="1" outlineLevel="1"/>
    <col min="22" max="22" width="37" style="2" hidden="1" customWidth="1" outlineLevel="1"/>
    <col min="23" max="23" width="32.7109375" style="2" hidden="1" customWidth="1" outlineLevel="1"/>
    <col min="24" max="24" width="25.7109375" style="5" customWidth="1" collapsed="1"/>
    <col min="25" max="25" width="25" style="5" customWidth="1"/>
    <col min="26" max="26" width="9.42578125" style="2" customWidth="1"/>
    <col min="27" max="16384" width="8.7109375" style="2"/>
  </cols>
  <sheetData>
    <row r="1" spans="1:25" s="25" customFormat="1" ht="42.75" customHeight="1" thickBot="1" x14ac:dyDescent="0.3">
      <c r="C1" s="459"/>
      <c r="D1" s="459"/>
      <c r="E1" s="459"/>
      <c r="F1" s="466"/>
      <c r="G1" s="473"/>
      <c r="H1" s="479"/>
      <c r="I1" s="27"/>
      <c r="J1" s="28"/>
      <c r="K1" s="55"/>
      <c r="L1" s="28"/>
      <c r="X1" s="29"/>
      <c r="Y1" s="29"/>
    </row>
    <row r="2" spans="1:25" s="26" customFormat="1" ht="36.75" customHeight="1" outlineLevel="1" x14ac:dyDescent="0.25">
      <c r="A2" s="25"/>
      <c r="B2" s="973" t="s">
        <v>169</v>
      </c>
      <c r="C2" s="974"/>
      <c r="D2" s="974"/>
      <c r="E2" s="974"/>
      <c r="F2" s="974"/>
      <c r="G2" s="974"/>
      <c r="H2" s="975"/>
      <c r="I2" s="34"/>
      <c r="J2" s="982" t="s">
        <v>169</v>
      </c>
      <c r="K2" s="983"/>
      <c r="L2" s="983"/>
      <c r="M2" s="983"/>
      <c r="N2" s="983"/>
      <c r="O2" s="984"/>
      <c r="P2" s="412"/>
      <c r="Q2" s="973" t="s">
        <v>169</v>
      </c>
      <c r="R2" s="974"/>
      <c r="S2" s="974"/>
      <c r="T2" s="974"/>
      <c r="U2" s="974"/>
      <c r="V2" s="974"/>
      <c r="W2" s="975"/>
      <c r="X2" s="51"/>
    </row>
    <row r="3" spans="1:25" ht="60" customHeight="1" outlineLevel="1" x14ac:dyDescent="0.25">
      <c r="B3" s="976" t="s">
        <v>283</v>
      </c>
      <c r="C3" s="977"/>
      <c r="D3" s="977"/>
      <c r="E3" s="977"/>
      <c r="F3" s="977"/>
      <c r="G3" s="977"/>
      <c r="H3" s="978"/>
      <c r="I3" s="35"/>
      <c r="J3" s="961" t="str">
        <f>B3</f>
        <v>TRIBE'S NAME _GRANT #_Fiscal Year_Year #</v>
      </c>
      <c r="K3" s="962"/>
      <c r="L3" s="962"/>
      <c r="M3" s="962"/>
      <c r="N3" s="962"/>
      <c r="O3" s="963"/>
      <c r="P3" s="42"/>
      <c r="Q3" s="964" t="str">
        <f>B3</f>
        <v>TRIBE'S NAME _GRANT #_Fiscal Year_Year #</v>
      </c>
      <c r="R3" s="965"/>
      <c r="S3" s="965"/>
      <c r="T3" s="965"/>
      <c r="U3" s="965"/>
      <c r="V3" s="965"/>
      <c r="W3" s="966"/>
      <c r="X3" s="15"/>
      <c r="Y3" s="2"/>
    </row>
    <row r="4" spans="1:25" s="4" customFormat="1" ht="41.25" customHeight="1" outlineLevel="1" thickBot="1" x14ac:dyDescent="0.3">
      <c r="A4" s="25"/>
      <c r="B4" s="979" t="s">
        <v>284</v>
      </c>
      <c r="C4" s="980"/>
      <c r="D4" s="980"/>
      <c r="E4" s="980"/>
      <c r="F4" s="980"/>
      <c r="G4" s="980"/>
      <c r="H4" s="981"/>
      <c r="I4" s="33"/>
      <c r="J4" s="970" t="s">
        <v>285</v>
      </c>
      <c r="K4" s="971"/>
      <c r="L4" s="971"/>
      <c r="M4" s="971"/>
      <c r="N4" s="971"/>
      <c r="O4" s="972"/>
      <c r="P4" s="43"/>
      <c r="Q4" s="967" t="s">
        <v>286</v>
      </c>
      <c r="R4" s="968"/>
      <c r="S4" s="968"/>
      <c r="T4" s="968"/>
      <c r="U4" s="968"/>
      <c r="V4" s="968"/>
      <c r="W4" s="969"/>
      <c r="X4" s="38"/>
    </row>
    <row r="5" spans="1:25" s="488" customFormat="1" ht="54" customHeight="1" thickBot="1" x14ac:dyDescent="0.3">
      <c r="A5" s="486"/>
      <c r="B5" s="959" t="s">
        <v>48</v>
      </c>
      <c r="C5" s="960"/>
      <c r="D5" s="688" t="s">
        <v>287</v>
      </c>
      <c r="E5" s="688" t="s">
        <v>50</v>
      </c>
      <c r="F5" s="495" t="s">
        <v>51</v>
      </c>
      <c r="G5" s="496" t="s">
        <v>52</v>
      </c>
      <c r="H5" s="497" t="s">
        <v>53</v>
      </c>
      <c r="I5" s="418"/>
      <c r="J5" s="399" t="s">
        <v>305</v>
      </c>
      <c r="K5" s="289" t="s">
        <v>288</v>
      </c>
      <c r="L5" s="289" t="s">
        <v>289</v>
      </c>
      <c r="M5" s="289" t="s">
        <v>290</v>
      </c>
      <c r="N5" s="411" t="s">
        <v>55</v>
      </c>
      <c r="O5" s="400" t="s">
        <v>56</v>
      </c>
      <c r="P5" s="33"/>
      <c r="Q5" s="290" t="s">
        <v>291</v>
      </c>
      <c r="R5" s="291" t="s">
        <v>292</v>
      </c>
      <c r="S5" s="291" t="s">
        <v>293</v>
      </c>
      <c r="T5" s="291" t="s">
        <v>294</v>
      </c>
      <c r="U5" s="291" t="s">
        <v>295</v>
      </c>
      <c r="V5" s="292" t="s">
        <v>296</v>
      </c>
      <c r="W5" s="293" t="s">
        <v>297</v>
      </c>
      <c r="X5" s="487"/>
    </row>
    <row r="6" spans="1:25" s="30" customFormat="1" ht="84" customHeight="1" x14ac:dyDescent="0.3">
      <c r="A6" s="20"/>
      <c r="B6" s="86">
        <v>1</v>
      </c>
      <c r="C6" s="462" t="str">
        <f>'Draft Workplan'!C8</f>
        <v>Component 1:</v>
      </c>
      <c r="D6" s="462" t="str">
        <f>'Draft Workplan'!D8</f>
        <v xml:space="preserve">Environmental Outcomes:
</v>
      </c>
      <c r="E6" s="465">
        <f>'Draft Workplan'!E8</f>
        <v>0</v>
      </c>
      <c r="F6" s="471">
        <f>'Draft Workplan'!F8</f>
        <v>0</v>
      </c>
      <c r="G6" s="474">
        <f>'Draft Workplan'!G8</f>
        <v>0</v>
      </c>
      <c r="H6" s="480">
        <f>'Draft Workplan'!H8</f>
        <v>0</v>
      </c>
      <c r="I6" s="36"/>
      <c r="J6" s="401"/>
      <c r="K6" s="62"/>
      <c r="L6" s="63"/>
      <c r="M6" s="63"/>
      <c r="N6" s="410"/>
      <c r="O6" s="402"/>
      <c r="P6" s="20"/>
      <c r="Q6" s="64"/>
      <c r="R6" s="65"/>
      <c r="S6" s="65"/>
      <c r="T6" s="65"/>
      <c r="U6" s="65"/>
      <c r="V6" s="66"/>
      <c r="W6" s="67"/>
      <c r="X6" s="44"/>
    </row>
    <row r="7" spans="1:25" ht="121.5" customHeight="1" x14ac:dyDescent="0.25">
      <c r="B7" s="80">
        <v>1.1000000000000001</v>
      </c>
      <c r="C7" s="82" t="str">
        <f>'Draft Workplan'!C9</f>
        <v>Activity Descriptions</v>
      </c>
      <c r="D7" s="82" t="str">
        <f>'Draft Workplan'!D9</f>
        <v>Outputs:
Deliverables:</v>
      </c>
      <c r="E7" s="82">
        <f>'Draft Workplan'!E9</f>
        <v>0</v>
      </c>
      <c r="F7" s="458">
        <f>'Draft Workplan'!F9</f>
        <v>0</v>
      </c>
      <c r="G7" s="475">
        <f>'Draft Workplan'!G9</f>
        <v>0</v>
      </c>
      <c r="H7" s="481">
        <f>'Draft Workplan'!H9</f>
        <v>0</v>
      </c>
      <c r="I7" s="37"/>
      <c r="J7" s="52"/>
      <c r="K7" s="3"/>
      <c r="L7" s="3"/>
      <c r="M7" s="3"/>
      <c r="N7" s="21"/>
      <c r="O7" s="403"/>
      <c r="Q7" s="46"/>
      <c r="R7" s="7"/>
      <c r="S7" s="7"/>
      <c r="T7" s="7"/>
      <c r="U7" s="7"/>
      <c r="V7" s="8"/>
      <c r="W7" s="47"/>
      <c r="X7" s="15"/>
      <c r="Y7" s="2"/>
    </row>
    <row r="8" spans="1:25" ht="115.5" customHeight="1" x14ac:dyDescent="0.25">
      <c r="B8" s="80">
        <v>1.2</v>
      </c>
      <c r="C8" s="463">
        <f>'Draft Workplan'!C10</f>
        <v>0</v>
      </c>
      <c r="D8" s="463">
        <f>'Draft Workplan'!D10</f>
        <v>0</v>
      </c>
      <c r="E8" s="82">
        <f>'Draft Workplan'!E10</f>
        <v>0</v>
      </c>
      <c r="F8" s="458">
        <f>'Draft Workplan'!F10</f>
        <v>0</v>
      </c>
      <c r="G8" s="475">
        <f>'Draft Workplan'!G10</f>
        <v>0</v>
      </c>
      <c r="H8" s="481">
        <f>'Draft Workplan'!H10</f>
        <v>0</v>
      </c>
      <c r="J8" s="53"/>
      <c r="K8" s="3"/>
      <c r="L8" s="3"/>
      <c r="M8" s="3"/>
      <c r="N8" s="22"/>
      <c r="O8" s="404"/>
      <c r="Q8" s="46"/>
      <c r="R8" s="7"/>
      <c r="S8" s="7"/>
      <c r="T8" s="7"/>
      <c r="U8" s="7"/>
      <c r="V8" s="8"/>
      <c r="W8" s="47"/>
      <c r="X8" s="15"/>
      <c r="Y8" s="2"/>
    </row>
    <row r="9" spans="1:25" ht="47.25" customHeight="1" x14ac:dyDescent="0.25">
      <c r="B9" s="80">
        <v>1.3</v>
      </c>
      <c r="C9" s="82">
        <f>'Draft Workplan'!C11</f>
        <v>0</v>
      </c>
      <c r="D9" s="82">
        <f>'Draft Workplan'!D11</f>
        <v>0</v>
      </c>
      <c r="E9" s="82">
        <f>'Draft Workplan'!E11</f>
        <v>0</v>
      </c>
      <c r="F9" s="458">
        <f>'Draft Workplan'!F11</f>
        <v>0</v>
      </c>
      <c r="G9" s="475">
        <f>'Draft Workplan'!G11</f>
        <v>0</v>
      </c>
      <c r="H9" s="481">
        <f>'Draft Workplan'!H11</f>
        <v>0</v>
      </c>
      <c r="J9" s="53"/>
      <c r="K9" s="3"/>
      <c r="L9" s="3"/>
      <c r="M9" s="3"/>
      <c r="N9" s="22"/>
      <c r="O9" s="404"/>
      <c r="Q9" s="46"/>
      <c r="R9" s="7"/>
      <c r="S9" s="7"/>
      <c r="T9" s="7"/>
      <c r="U9" s="7"/>
      <c r="V9" s="8"/>
      <c r="W9" s="47"/>
      <c r="X9" s="15"/>
      <c r="Y9" s="2"/>
    </row>
    <row r="10" spans="1:25" ht="52.5" customHeight="1" x14ac:dyDescent="0.25">
      <c r="B10" s="80">
        <v>1.4</v>
      </c>
      <c r="C10" s="463">
        <f>'Draft Workplan'!C12</f>
        <v>0</v>
      </c>
      <c r="D10" s="463">
        <f>'Draft Workplan'!D12</f>
        <v>0</v>
      </c>
      <c r="E10" s="82">
        <f>'Draft Workplan'!E12</f>
        <v>0</v>
      </c>
      <c r="F10" s="458">
        <f>'Draft Workplan'!F12</f>
        <v>0</v>
      </c>
      <c r="G10" s="475">
        <f>'Draft Workplan'!G12</f>
        <v>0</v>
      </c>
      <c r="H10" s="481">
        <f>'Draft Workplan'!H12</f>
        <v>0</v>
      </c>
      <c r="J10" s="53"/>
      <c r="K10" s="3"/>
      <c r="L10" s="3"/>
      <c r="M10" s="3"/>
      <c r="N10" s="22"/>
      <c r="O10" s="404"/>
      <c r="Q10" s="46"/>
      <c r="R10" s="7"/>
      <c r="S10" s="7"/>
      <c r="T10" s="7"/>
      <c r="U10" s="7"/>
      <c r="V10" s="8"/>
      <c r="W10" s="47"/>
      <c r="X10" s="15"/>
      <c r="Y10" s="2"/>
    </row>
    <row r="11" spans="1:25" ht="69" customHeight="1" x14ac:dyDescent="0.25">
      <c r="B11" s="80">
        <v>1.5</v>
      </c>
      <c r="C11" s="82">
        <f>'Draft Workplan'!C13</f>
        <v>0</v>
      </c>
      <c r="D11" s="82">
        <f>'Draft Workplan'!D13</f>
        <v>0</v>
      </c>
      <c r="E11" s="82">
        <f>'Draft Workplan'!E13</f>
        <v>0</v>
      </c>
      <c r="F11" s="458">
        <f>'Draft Workplan'!F13</f>
        <v>0</v>
      </c>
      <c r="G11" s="475">
        <f>'Draft Workplan'!G13</f>
        <v>0</v>
      </c>
      <c r="H11" s="481">
        <f>'Draft Workplan'!H13</f>
        <v>0</v>
      </c>
      <c r="J11" s="53"/>
      <c r="K11" s="3"/>
      <c r="L11" s="3"/>
      <c r="M11" s="3"/>
      <c r="N11" s="22"/>
      <c r="O11" s="404"/>
      <c r="Q11" s="46"/>
      <c r="R11" s="7"/>
      <c r="S11" s="7"/>
      <c r="T11" s="7"/>
      <c r="U11" s="7"/>
      <c r="V11" s="8"/>
      <c r="W11" s="47"/>
      <c r="X11" s="15"/>
      <c r="Y11" s="2"/>
    </row>
    <row r="12" spans="1:25" ht="67.5" customHeight="1" x14ac:dyDescent="0.25">
      <c r="B12" s="80">
        <v>1.6</v>
      </c>
      <c r="C12" s="463">
        <f>'Draft Workplan'!C14</f>
        <v>0</v>
      </c>
      <c r="D12" s="463">
        <f>'Draft Workplan'!D14</f>
        <v>0</v>
      </c>
      <c r="E12" s="82">
        <f>'Draft Workplan'!E14</f>
        <v>0</v>
      </c>
      <c r="F12" s="458">
        <f>'Draft Workplan'!F14</f>
        <v>0</v>
      </c>
      <c r="G12" s="475">
        <f>'Draft Workplan'!G14</f>
        <v>0</v>
      </c>
      <c r="H12" s="481">
        <f>'Draft Workplan'!H14</f>
        <v>0</v>
      </c>
      <c r="J12" s="53"/>
      <c r="K12" s="3"/>
      <c r="L12" s="3"/>
      <c r="M12" s="3"/>
      <c r="N12" s="22"/>
      <c r="O12" s="404"/>
      <c r="Q12" s="46"/>
      <c r="R12" s="7"/>
      <c r="S12" s="7"/>
      <c r="T12" s="7"/>
      <c r="U12" s="7"/>
      <c r="V12" s="8"/>
      <c r="W12" s="47"/>
      <c r="X12" s="15"/>
      <c r="Y12" s="2"/>
    </row>
    <row r="13" spans="1:25" ht="60" customHeight="1" x14ac:dyDescent="0.25">
      <c r="B13" s="80">
        <v>1.7</v>
      </c>
      <c r="C13" s="82">
        <f>'Draft Workplan'!C15</f>
        <v>0</v>
      </c>
      <c r="D13" s="82">
        <f>'Draft Workplan'!D15</f>
        <v>0</v>
      </c>
      <c r="E13" s="82">
        <f>'Draft Workplan'!E15</f>
        <v>0</v>
      </c>
      <c r="F13" s="458">
        <f>'Draft Workplan'!F15</f>
        <v>0</v>
      </c>
      <c r="G13" s="475">
        <f>'Draft Workplan'!G15</f>
        <v>0</v>
      </c>
      <c r="H13" s="481">
        <f>'Draft Workplan'!H15</f>
        <v>0</v>
      </c>
      <c r="J13" s="53"/>
      <c r="K13" s="3"/>
      <c r="L13" s="3"/>
      <c r="M13" s="3"/>
      <c r="N13" s="22"/>
      <c r="O13" s="404"/>
      <c r="Q13" s="46"/>
      <c r="R13" s="7"/>
      <c r="S13" s="7"/>
      <c r="T13" s="7"/>
      <c r="U13" s="7"/>
      <c r="V13" s="8"/>
      <c r="W13" s="47"/>
      <c r="X13" s="15"/>
      <c r="Y13" s="2"/>
    </row>
    <row r="14" spans="1:25" ht="46.15" customHeight="1" x14ac:dyDescent="0.25">
      <c r="B14" s="80">
        <v>1.8</v>
      </c>
      <c r="C14" s="463">
        <f>'Draft Workplan'!C16</f>
        <v>0</v>
      </c>
      <c r="D14" s="463">
        <f>'Draft Workplan'!D16</f>
        <v>0</v>
      </c>
      <c r="E14" s="82">
        <f>'Draft Workplan'!E16</f>
        <v>0</v>
      </c>
      <c r="F14" s="458">
        <f>'Draft Workplan'!F16</f>
        <v>0</v>
      </c>
      <c r="G14" s="475">
        <f>'Draft Workplan'!G16</f>
        <v>0</v>
      </c>
      <c r="H14" s="481">
        <f>'Draft Workplan'!H16</f>
        <v>0</v>
      </c>
      <c r="J14" s="53"/>
      <c r="K14" s="3"/>
      <c r="L14" s="3"/>
      <c r="M14" s="3"/>
      <c r="N14" s="22"/>
      <c r="O14" s="404"/>
      <c r="Q14" s="46"/>
      <c r="R14" s="7"/>
      <c r="S14" s="7"/>
      <c r="T14" s="7"/>
      <c r="U14" s="7"/>
      <c r="V14" s="8"/>
      <c r="W14" s="47"/>
      <c r="X14" s="15"/>
      <c r="Y14" s="2"/>
    </row>
    <row r="15" spans="1:25" ht="47.25" customHeight="1" x14ac:dyDescent="0.25">
      <c r="B15" s="80">
        <v>1.9</v>
      </c>
      <c r="C15" s="82">
        <f>'Draft Workplan'!C17</f>
        <v>0</v>
      </c>
      <c r="D15" s="82">
        <f>'Draft Workplan'!D17</f>
        <v>0</v>
      </c>
      <c r="E15" s="82">
        <f>'Draft Workplan'!E17</f>
        <v>0</v>
      </c>
      <c r="F15" s="458">
        <f>'Draft Workplan'!F17</f>
        <v>0</v>
      </c>
      <c r="G15" s="475">
        <f>'Draft Workplan'!G17</f>
        <v>0</v>
      </c>
      <c r="H15" s="481">
        <f>'Draft Workplan'!H17</f>
        <v>0</v>
      </c>
      <c r="J15" s="53"/>
      <c r="K15" s="3"/>
      <c r="L15" s="3"/>
      <c r="M15" s="3"/>
      <c r="N15" s="22"/>
      <c r="O15" s="404"/>
      <c r="Q15" s="46"/>
      <c r="R15" s="7"/>
      <c r="S15" s="7"/>
      <c r="T15" s="7"/>
      <c r="U15" s="7"/>
      <c r="V15" s="8"/>
      <c r="W15" s="47"/>
      <c r="X15" s="15"/>
      <c r="Y15" s="2"/>
    </row>
    <row r="16" spans="1:25" s="9" customFormat="1" ht="45.75" customHeight="1" x14ac:dyDescent="0.25">
      <c r="A16" s="20"/>
      <c r="B16" s="83">
        <v>2</v>
      </c>
      <c r="C16" s="462" t="str">
        <f>'Draft Workplan'!C18</f>
        <v>Component #2:</v>
      </c>
      <c r="D16" s="462">
        <f>'Draft Workplan'!D18</f>
        <v>0</v>
      </c>
      <c r="E16" s="465">
        <f>'Draft Workplan'!E18</f>
        <v>0</v>
      </c>
      <c r="F16" s="471">
        <f>'Draft Workplan'!F18</f>
        <v>0</v>
      </c>
      <c r="G16" s="474">
        <f>'Draft Workplan'!G18</f>
        <v>0</v>
      </c>
      <c r="H16" s="489" t="e">
        <f>#REF!</f>
        <v>#REF!</v>
      </c>
      <c r="I16" s="36"/>
      <c r="J16" s="405"/>
      <c r="K16" s="11"/>
      <c r="L16" s="11"/>
      <c r="M16" s="11"/>
      <c r="N16" s="398"/>
      <c r="O16" s="406"/>
      <c r="P16" s="20"/>
      <c r="Q16" s="45"/>
      <c r="R16" s="12"/>
      <c r="S16" s="12"/>
      <c r="T16" s="12"/>
      <c r="U16" s="12"/>
      <c r="V16" s="13"/>
      <c r="W16" s="48"/>
      <c r="X16" s="14"/>
    </row>
    <row r="17" spans="1:25" ht="45" customHeight="1" x14ac:dyDescent="0.25">
      <c r="B17" s="80">
        <v>2.1</v>
      </c>
      <c r="C17" s="82">
        <f>'Draft Workplan'!C19</f>
        <v>0</v>
      </c>
      <c r="D17" s="82">
        <f>'Draft Workplan'!D19</f>
        <v>0</v>
      </c>
      <c r="E17" s="82">
        <f>'Draft Workplan'!E19</f>
        <v>0</v>
      </c>
      <c r="F17" s="458">
        <f>'Draft Workplan'!F19</f>
        <v>0</v>
      </c>
      <c r="G17" s="475">
        <f>'Draft Workplan'!G19</f>
        <v>0</v>
      </c>
      <c r="H17" s="481" t="e">
        <f>#REF!</f>
        <v>#REF!</v>
      </c>
      <c r="J17" s="53"/>
      <c r="K17" s="3"/>
      <c r="L17" s="3"/>
      <c r="M17" s="3"/>
      <c r="N17" s="22"/>
      <c r="O17" s="404"/>
      <c r="Q17" s="46"/>
      <c r="R17" s="7"/>
      <c r="S17" s="7"/>
      <c r="T17" s="7"/>
      <c r="U17" s="7"/>
      <c r="V17" s="8"/>
      <c r="W17" s="47"/>
      <c r="X17" s="15"/>
      <c r="Y17" s="2"/>
    </row>
    <row r="18" spans="1:25" ht="45" customHeight="1" x14ac:dyDescent="0.25">
      <c r="B18" s="80">
        <v>2.2000000000000002</v>
      </c>
      <c r="C18" s="463">
        <f>'Draft Workplan'!C20</f>
        <v>0</v>
      </c>
      <c r="D18" s="463">
        <f>'Draft Workplan'!D20</f>
        <v>0</v>
      </c>
      <c r="E18" s="82">
        <f>'Draft Workplan'!E20</f>
        <v>0</v>
      </c>
      <c r="F18" s="458">
        <f>'Draft Workplan'!F20</f>
        <v>0</v>
      </c>
      <c r="G18" s="475">
        <f>'Draft Workplan'!G20</f>
        <v>0</v>
      </c>
      <c r="H18" s="481" t="e">
        <f>#REF!</f>
        <v>#REF!</v>
      </c>
      <c r="J18" s="53"/>
      <c r="K18" s="3"/>
      <c r="L18" s="3"/>
      <c r="M18" s="3"/>
      <c r="N18" s="22"/>
      <c r="O18" s="404"/>
      <c r="Q18" s="46"/>
      <c r="R18" s="7"/>
      <c r="S18" s="7"/>
      <c r="T18" s="7"/>
      <c r="U18" s="7"/>
      <c r="V18" s="8"/>
      <c r="W18" s="47"/>
      <c r="X18" s="15"/>
      <c r="Y18" s="2"/>
    </row>
    <row r="19" spans="1:25" ht="46.5" customHeight="1" x14ac:dyDescent="0.25">
      <c r="B19" s="80">
        <v>2.2999999999999998</v>
      </c>
      <c r="C19" s="82">
        <f>'Draft Workplan'!C21</f>
        <v>0</v>
      </c>
      <c r="D19" s="82">
        <f>'Draft Workplan'!D21</f>
        <v>0</v>
      </c>
      <c r="E19" s="82">
        <f>'Draft Workplan'!E21</f>
        <v>0</v>
      </c>
      <c r="F19" s="458">
        <f>'Draft Workplan'!F21</f>
        <v>0</v>
      </c>
      <c r="G19" s="475">
        <f>'Draft Workplan'!G21</f>
        <v>0</v>
      </c>
      <c r="H19" s="481" t="e">
        <f>#REF!</f>
        <v>#REF!</v>
      </c>
      <c r="J19" s="53"/>
      <c r="K19" s="3"/>
      <c r="L19" s="3"/>
      <c r="M19" s="3"/>
      <c r="N19" s="22"/>
      <c r="O19" s="404"/>
      <c r="Q19" s="46"/>
      <c r="R19" s="7"/>
      <c r="S19" s="7"/>
      <c r="T19" s="7"/>
      <c r="U19" s="7"/>
      <c r="V19" s="8"/>
      <c r="W19" s="47"/>
      <c r="X19" s="15"/>
      <c r="Y19" s="2"/>
    </row>
    <row r="20" spans="1:25" ht="51" customHeight="1" x14ac:dyDescent="0.25">
      <c r="B20" s="80">
        <v>2.4</v>
      </c>
      <c r="C20" s="463">
        <f>'Draft Workplan'!C22</f>
        <v>0</v>
      </c>
      <c r="D20" s="463">
        <f>'Draft Workplan'!D22</f>
        <v>0</v>
      </c>
      <c r="E20" s="82">
        <f>'Draft Workplan'!E22</f>
        <v>0</v>
      </c>
      <c r="F20" s="458">
        <f>'Draft Workplan'!F22</f>
        <v>0</v>
      </c>
      <c r="G20" s="475">
        <f>'Draft Workplan'!G22</f>
        <v>0</v>
      </c>
      <c r="H20" s="481" t="e">
        <f>#REF!</f>
        <v>#REF!</v>
      </c>
      <c r="J20" s="53"/>
      <c r="K20" s="3"/>
      <c r="L20" s="3"/>
      <c r="M20" s="3"/>
      <c r="N20" s="22"/>
      <c r="O20" s="404"/>
      <c r="Q20" s="46"/>
      <c r="R20" s="7"/>
      <c r="S20" s="7"/>
      <c r="T20" s="7"/>
      <c r="U20" s="7"/>
      <c r="V20" s="8"/>
      <c r="W20" s="47"/>
      <c r="X20" s="15"/>
      <c r="Y20" s="2"/>
    </row>
    <row r="21" spans="1:25" ht="48" customHeight="1" x14ac:dyDescent="0.25">
      <c r="B21" s="80">
        <v>2.5</v>
      </c>
      <c r="C21" s="82">
        <f>'Draft Workplan'!C23</f>
        <v>0</v>
      </c>
      <c r="D21" s="82">
        <f>'Draft Workplan'!D23</f>
        <v>0</v>
      </c>
      <c r="E21" s="82">
        <f>'Draft Workplan'!E23</f>
        <v>0</v>
      </c>
      <c r="F21" s="458">
        <f>'Draft Workplan'!F23</f>
        <v>0</v>
      </c>
      <c r="G21" s="475">
        <f>'Draft Workplan'!G23</f>
        <v>0</v>
      </c>
      <c r="H21" s="481" t="e">
        <f>#REF!</f>
        <v>#REF!</v>
      </c>
      <c r="J21" s="53"/>
      <c r="K21" s="3"/>
      <c r="L21" s="3"/>
      <c r="M21" s="3"/>
      <c r="N21" s="22"/>
      <c r="O21" s="404"/>
      <c r="Q21" s="46"/>
      <c r="R21" s="7"/>
      <c r="S21" s="7"/>
      <c r="T21" s="7"/>
      <c r="U21" s="7"/>
      <c r="V21" s="8"/>
      <c r="W21" s="47"/>
      <c r="X21" s="15"/>
      <c r="Y21" s="2"/>
    </row>
    <row r="22" spans="1:25" ht="46.5" customHeight="1" x14ac:dyDescent="0.25">
      <c r="B22" s="80">
        <v>2.6</v>
      </c>
      <c r="C22" s="463">
        <f>'Draft Workplan'!C24</f>
        <v>0</v>
      </c>
      <c r="D22" s="463">
        <f>'Draft Workplan'!D24</f>
        <v>0</v>
      </c>
      <c r="E22" s="82">
        <f>'Draft Workplan'!E24</f>
        <v>0</v>
      </c>
      <c r="F22" s="458">
        <f>'Draft Workplan'!F24</f>
        <v>0</v>
      </c>
      <c r="G22" s="475">
        <f>'Draft Workplan'!G24</f>
        <v>0</v>
      </c>
      <c r="H22" s="481" t="e">
        <f>#REF!</f>
        <v>#REF!</v>
      </c>
      <c r="J22" s="53"/>
      <c r="K22" s="3"/>
      <c r="L22" s="3"/>
      <c r="M22" s="3"/>
      <c r="N22" s="22"/>
      <c r="O22" s="404"/>
      <c r="Q22" s="46"/>
      <c r="R22" s="7"/>
      <c r="S22" s="7"/>
      <c r="T22" s="7"/>
      <c r="U22" s="7"/>
      <c r="V22" s="8"/>
      <c r="W22" s="47"/>
      <c r="X22" s="15"/>
      <c r="Y22" s="2"/>
    </row>
    <row r="23" spans="1:25" ht="49.5" customHeight="1" x14ac:dyDescent="0.25">
      <c r="B23" s="80">
        <v>2.7</v>
      </c>
      <c r="C23" s="82">
        <f>'Draft Workplan'!C25</f>
        <v>0</v>
      </c>
      <c r="D23" s="82">
        <f>'Draft Workplan'!D25</f>
        <v>0</v>
      </c>
      <c r="E23" s="82">
        <f>'Draft Workplan'!E25</f>
        <v>0</v>
      </c>
      <c r="F23" s="458">
        <f>'Draft Workplan'!F25</f>
        <v>0</v>
      </c>
      <c r="G23" s="475">
        <f>'Draft Workplan'!G25</f>
        <v>0</v>
      </c>
      <c r="H23" s="481" t="e">
        <f>#REF!</f>
        <v>#REF!</v>
      </c>
      <c r="J23" s="53"/>
      <c r="K23" s="3"/>
      <c r="L23" s="3"/>
      <c r="M23" s="3"/>
      <c r="N23" s="22"/>
      <c r="O23" s="404"/>
      <c r="Q23" s="46"/>
      <c r="R23" s="7"/>
      <c r="S23" s="7"/>
      <c r="T23" s="7"/>
      <c r="U23" s="7"/>
      <c r="V23" s="8"/>
      <c r="W23" s="47"/>
      <c r="X23" s="15"/>
      <c r="Y23" s="2"/>
    </row>
    <row r="24" spans="1:25" ht="51.75" customHeight="1" x14ac:dyDescent="0.25">
      <c r="B24" s="80">
        <v>2.8</v>
      </c>
      <c r="C24" s="463">
        <f>'Draft Workplan'!C26</f>
        <v>0</v>
      </c>
      <c r="D24" s="463">
        <f>'Draft Workplan'!D26</f>
        <v>0</v>
      </c>
      <c r="E24" s="82">
        <f>'Draft Workplan'!E26</f>
        <v>0</v>
      </c>
      <c r="F24" s="458">
        <f>'Draft Workplan'!F26</f>
        <v>0</v>
      </c>
      <c r="G24" s="475">
        <f>'Draft Workplan'!G26</f>
        <v>0</v>
      </c>
      <c r="H24" s="481" t="e">
        <f>#REF!</f>
        <v>#REF!</v>
      </c>
      <c r="J24" s="53"/>
      <c r="K24" s="3"/>
      <c r="L24" s="3"/>
      <c r="M24" s="3"/>
      <c r="N24" s="22"/>
      <c r="O24" s="404"/>
      <c r="Q24" s="46"/>
      <c r="R24" s="7"/>
      <c r="S24" s="7"/>
      <c r="T24" s="7"/>
      <c r="U24" s="7"/>
      <c r="V24" s="8"/>
      <c r="W24" s="47"/>
      <c r="X24" s="15"/>
      <c r="Y24" s="2"/>
    </row>
    <row r="25" spans="1:25" ht="41.25" customHeight="1" x14ac:dyDescent="0.25">
      <c r="B25" s="80">
        <v>2.9</v>
      </c>
      <c r="C25" s="82">
        <f>'Draft Workplan'!C27</f>
        <v>0</v>
      </c>
      <c r="D25" s="82">
        <f>'Draft Workplan'!D27</f>
        <v>0</v>
      </c>
      <c r="E25" s="82">
        <f>'Draft Workplan'!E27</f>
        <v>0</v>
      </c>
      <c r="F25" s="458">
        <f>'Draft Workplan'!F27</f>
        <v>0</v>
      </c>
      <c r="G25" s="475">
        <f>'Draft Workplan'!G27</f>
        <v>0</v>
      </c>
      <c r="H25" s="481" t="e">
        <f>#REF!</f>
        <v>#REF!</v>
      </c>
      <c r="J25" s="53"/>
      <c r="K25" s="3"/>
      <c r="L25" s="3"/>
      <c r="M25" s="3"/>
      <c r="N25" s="22"/>
      <c r="O25" s="404"/>
      <c r="Q25" s="46"/>
      <c r="R25" s="7"/>
      <c r="S25" s="7"/>
      <c r="T25" s="7"/>
      <c r="U25" s="7"/>
      <c r="V25" s="8"/>
      <c r="W25" s="47"/>
      <c r="X25" s="15"/>
      <c r="Y25" s="2"/>
    </row>
    <row r="26" spans="1:25" s="9" customFormat="1" ht="45" customHeight="1" x14ac:dyDescent="0.25">
      <c r="A26" s="20"/>
      <c r="B26" s="83">
        <v>3</v>
      </c>
      <c r="C26" s="462" t="str">
        <f>'Draft Workplan'!C28</f>
        <v xml:space="preserve">Component #3: </v>
      </c>
      <c r="D26" s="462">
        <f>'Draft Workplan'!D28</f>
        <v>0</v>
      </c>
      <c r="E26" s="462">
        <f>'Draft Workplan'!E28</f>
        <v>0</v>
      </c>
      <c r="F26" s="471">
        <f>'Draft Workplan'!F28</f>
        <v>0</v>
      </c>
      <c r="G26" s="493">
        <f>'Draft Workplan'!G28</f>
        <v>0</v>
      </c>
      <c r="H26" s="489" t="e">
        <f>#REF!</f>
        <v>#REF!</v>
      </c>
      <c r="I26" s="36"/>
      <c r="J26" s="405"/>
      <c r="K26" s="11"/>
      <c r="L26" s="11"/>
      <c r="M26" s="11"/>
      <c r="N26" s="398"/>
      <c r="O26" s="406"/>
      <c r="P26" s="20"/>
      <c r="Q26" s="45"/>
      <c r="R26" s="12"/>
      <c r="S26" s="12"/>
      <c r="T26" s="12"/>
      <c r="U26" s="12"/>
      <c r="V26" s="13"/>
      <c r="W26" s="48"/>
      <c r="X26" s="14"/>
    </row>
    <row r="27" spans="1:25" ht="48.75" customHeight="1" x14ac:dyDescent="0.25">
      <c r="B27" s="80">
        <v>3.1</v>
      </c>
      <c r="C27" s="82">
        <f>'Draft Workplan'!C29</f>
        <v>0</v>
      </c>
      <c r="D27" s="82">
        <f>'Draft Workplan'!D29</f>
        <v>0</v>
      </c>
      <c r="E27" s="82">
        <f>'Draft Workplan'!E29</f>
        <v>0</v>
      </c>
      <c r="F27" s="458">
        <f>'Draft Workplan'!F29</f>
        <v>0</v>
      </c>
      <c r="G27" s="475">
        <f>'Draft Workplan'!G29</f>
        <v>0</v>
      </c>
      <c r="H27" s="481" t="e">
        <f>#REF!</f>
        <v>#REF!</v>
      </c>
      <c r="J27" s="53"/>
      <c r="K27" s="3"/>
      <c r="L27" s="3"/>
      <c r="M27" s="3"/>
      <c r="N27" s="22"/>
      <c r="O27" s="404"/>
      <c r="Q27" s="46"/>
      <c r="R27" s="7"/>
      <c r="S27" s="7"/>
      <c r="T27" s="7"/>
      <c r="U27" s="7"/>
      <c r="V27" s="8"/>
      <c r="W27" s="47"/>
      <c r="X27" s="15"/>
      <c r="Y27" s="2"/>
    </row>
    <row r="28" spans="1:25" ht="57" customHeight="1" x14ac:dyDescent="0.25">
      <c r="B28" s="80">
        <v>3.2</v>
      </c>
      <c r="C28" s="463">
        <f>'Draft Workplan'!C30</f>
        <v>0</v>
      </c>
      <c r="D28" s="463">
        <f>'Draft Workplan'!D30</f>
        <v>0</v>
      </c>
      <c r="E28" s="82">
        <f>'Draft Workplan'!E30</f>
        <v>0</v>
      </c>
      <c r="F28" s="458">
        <f>'Draft Workplan'!F30</f>
        <v>0</v>
      </c>
      <c r="G28" s="475">
        <f>'Draft Workplan'!G30</f>
        <v>0</v>
      </c>
      <c r="H28" s="481" t="e">
        <f>#REF!</f>
        <v>#REF!</v>
      </c>
      <c r="J28" s="53"/>
      <c r="K28" s="3"/>
      <c r="L28" s="3"/>
      <c r="M28" s="3"/>
      <c r="N28" s="22"/>
      <c r="O28" s="404"/>
      <c r="Q28" s="46"/>
      <c r="R28" s="7"/>
      <c r="S28" s="7"/>
      <c r="T28" s="7"/>
      <c r="U28" s="7"/>
      <c r="V28" s="8"/>
      <c r="W28" s="47"/>
      <c r="X28" s="15"/>
      <c r="Y28" s="2"/>
    </row>
    <row r="29" spans="1:25" ht="47.25" customHeight="1" x14ac:dyDescent="0.25">
      <c r="B29" s="80">
        <v>3.3</v>
      </c>
      <c r="C29" s="82">
        <f>'Draft Workplan'!C31</f>
        <v>0</v>
      </c>
      <c r="D29" s="82">
        <f>'Draft Workplan'!D31</f>
        <v>0</v>
      </c>
      <c r="E29" s="82">
        <f>'Draft Workplan'!E31</f>
        <v>0</v>
      </c>
      <c r="F29" s="458">
        <f>'Draft Workplan'!F31</f>
        <v>0</v>
      </c>
      <c r="G29" s="475">
        <f>'Draft Workplan'!G31</f>
        <v>0</v>
      </c>
      <c r="H29" s="481" t="e">
        <f>#REF!</f>
        <v>#REF!</v>
      </c>
      <c r="J29" s="53"/>
      <c r="K29" s="3"/>
      <c r="L29" s="3"/>
      <c r="M29" s="3"/>
      <c r="N29" s="22"/>
      <c r="O29" s="404"/>
      <c r="Q29" s="46"/>
      <c r="R29" s="7"/>
      <c r="S29" s="7"/>
      <c r="T29" s="7"/>
      <c r="U29" s="7"/>
      <c r="V29" s="8"/>
      <c r="W29" s="47"/>
      <c r="X29" s="15"/>
      <c r="Y29" s="2"/>
    </row>
    <row r="30" spans="1:25" ht="45.75" customHeight="1" x14ac:dyDescent="0.25">
      <c r="B30" s="80">
        <v>3.4</v>
      </c>
      <c r="C30" s="463">
        <f>'Draft Workplan'!C32</f>
        <v>0</v>
      </c>
      <c r="D30" s="463">
        <f>'Draft Workplan'!D32</f>
        <v>0</v>
      </c>
      <c r="E30" s="82">
        <f>'Draft Workplan'!E32</f>
        <v>0</v>
      </c>
      <c r="F30" s="458">
        <f>'Draft Workplan'!F32</f>
        <v>0</v>
      </c>
      <c r="G30" s="475">
        <f>'Draft Workplan'!G32</f>
        <v>0</v>
      </c>
      <c r="H30" s="481" t="e">
        <f>#REF!</f>
        <v>#REF!</v>
      </c>
      <c r="J30" s="53"/>
      <c r="K30" s="3"/>
      <c r="L30" s="3"/>
      <c r="M30" s="3"/>
      <c r="N30" s="22"/>
      <c r="O30" s="404"/>
      <c r="Q30" s="46"/>
      <c r="R30" s="7"/>
      <c r="S30" s="7"/>
      <c r="T30" s="7"/>
      <c r="U30" s="7"/>
      <c r="V30" s="8"/>
      <c r="W30" s="47"/>
      <c r="X30" s="15"/>
      <c r="Y30" s="2"/>
    </row>
    <row r="31" spans="1:25" ht="45" customHeight="1" x14ac:dyDescent="0.25">
      <c r="B31" s="80">
        <v>3.5</v>
      </c>
      <c r="C31" s="82">
        <f>'Draft Workplan'!C33</f>
        <v>0</v>
      </c>
      <c r="D31" s="82">
        <f>'Draft Workplan'!D33</f>
        <v>0</v>
      </c>
      <c r="E31" s="82">
        <f>'Draft Workplan'!E33</f>
        <v>0</v>
      </c>
      <c r="F31" s="458">
        <f>'Draft Workplan'!F33</f>
        <v>0</v>
      </c>
      <c r="G31" s="475">
        <f>'Draft Workplan'!G33</f>
        <v>0</v>
      </c>
      <c r="H31" s="481" t="e">
        <f>#REF!</f>
        <v>#REF!</v>
      </c>
      <c r="J31" s="53"/>
      <c r="K31" s="3"/>
      <c r="L31" s="3"/>
      <c r="M31" s="3"/>
      <c r="N31" s="22"/>
      <c r="O31" s="404"/>
      <c r="Q31" s="46"/>
      <c r="R31" s="7"/>
      <c r="S31" s="7"/>
      <c r="T31" s="7"/>
      <c r="U31" s="7"/>
      <c r="V31" s="8"/>
      <c r="W31" s="47"/>
      <c r="X31" s="15"/>
      <c r="Y31" s="2"/>
    </row>
    <row r="32" spans="1:25" ht="43.5" customHeight="1" x14ac:dyDescent="0.25">
      <c r="B32" s="80">
        <v>3.6</v>
      </c>
      <c r="C32" s="463">
        <f>'Draft Workplan'!C34</f>
        <v>0</v>
      </c>
      <c r="D32" s="463">
        <f>'Draft Workplan'!D34</f>
        <v>0</v>
      </c>
      <c r="E32" s="82">
        <f>'Draft Workplan'!E34</f>
        <v>0</v>
      </c>
      <c r="F32" s="458">
        <f>'Draft Workplan'!F34</f>
        <v>0</v>
      </c>
      <c r="G32" s="475">
        <f>'Draft Workplan'!G34</f>
        <v>0</v>
      </c>
      <c r="H32" s="481" t="e">
        <f>#REF!</f>
        <v>#REF!</v>
      </c>
      <c r="J32" s="53"/>
      <c r="K32" s="3"/>
      <c r="L32" s="3"/>
      <c r="M32" s="3"/>
      <c r="N32" s="22"/>
      <c r="O32" s="404"/>
      <c r="Q32" s="46"/>
      <c r="R32" s="7"/>
      <c r="S32" s="7"/>
      <c r="T32" s="7"/>
      <c r="U32" s="7"/>
      <c r="V32" s="8"/>
      <c r="W32" s="47"/>
      <c r="X32" s="15"/>
      <c r="Y32" s="2"/>
    </row>
    <row r="33" spans="1:25" ht="39" customHeight="1" x14ac:dyDescent="0.25">
      <c r="B33" s="80">
        <v>3.7</v>
      </c>
      <c r="C33" s="82">
        <f>'Draft Workplan'!C35</f>
        <v>0</v>
      </c>
      <c r="D33" s="82">
        <f>'Draft Workplan'!D35</f>
        <v>0</v>
      </c>
      <c r="E33" s="82">
        <f>'Draft Workplan'!E35</f>
        <v>0</v>
      </c>
      <c r="F33" s="458">
        <f>'Draft Workplan'!F35</f>
        <v>0</v>
      </c>
      <c r="G33" s="475">
        <f>'Draft Workplan'!G35</f>
        <v>0</v>
      </c>
      <c r="H33" s="481" t="e">
        <f>#REF!</f>
        <v>#REF!</v>
      </c>
      <c r="J33" s="53"/>
      <c r="K33" s="3"/>
      <c r="L33" s="3"/>
      <c r="M33" s="3"/>
      <c r="N33" s="22"/>
      <c r="O33" s="404"/>
      <c r="Q33" s="46"/>
      <c r="R33" s="7"/>
      <c r="S33" s="7"/>
      <c r="T33" s="7"/>
      <c r="U33" s="7"/>
      <c r="V33" s="8"/>
      <c r="W33" s="47"/>
      <c r="X33" s="15"/>
      <c r="Y33" s="2"/>
    </row>
    <row r="34" spans="1:25" ht="43.5" customHeight="1" x14ac:dyDescent="0.25">
      <c r="B34" s="80">
        <v>3.8</v>
      </c>
      <c r="C34" s="463">
        <f>'Draft Workplan'!C36</f>
        <v>0</v>
      </c>
      <c r="D34" s="463">
        <f>'Draft Workplan'!D36</f>
        <v>0</v>
      </c>
      <c r="E34" s="82">
        <f>'Draft Workplan'!E36</f>
        <v>0</v>
      </c>
      <c r="F34" s="458">
        <f>'Draft Workplan'!F36</f>
        <v>0</v>
      </c>
      <c r="G34" s="475">
        <f>'Draft Workplan'!G36</f>
        <v>0</v>
      </c>
      <c r="H34" s="481" t="e">
        <f>#REF!</f>
        <v>#REF!</v>
      </c>
      <c r="J34" s="53"/>
      <c r="K34" s="3"/>
      <c r="L34" s="3"/>
      <c r="M34" s="3"/>
      <c r="N34" s="22"/>
      <c r="O34" s="404"/>
      <c r="Q34" s="46"/>
      <c r="R34" s="7"/>
      <c r="S34" s="7"/>
      <c r="T34" s="7"/>
      <c r="U34" s="7"/>
      <c r="V34" s="8"/>
      <c r="W34" s="47"/>
      <c r="X34" s="15"/>
      <c r="Y34" s="2"/>
    </row>
    <row r="35" spans="1:25" ht="34.5" customHeight="1" x14ac:dyDescent="0.25">
      <c r="B35" s="80">
        <v>3.9</v>
      </c>
      <c r="C35" s="82">
        <f>'Draft Workplan'!C37</f>
        <v>0</v>
      </c>
      <c r="D35" s="82">
        <f>'Draft Workplan'!D37</f>
        <v>0</v>
      </c>
      <c r="E35" s="82">
        <f>'Draft Workplan'!E37</f>
        <v>0</v>
      </c>
      <c r="F35" s="458">
        <f>'Draft Workplan'!F37</f>
        <v>0</v>
      </c>
      <c r="G35" s="475">
        <f>'Draft Workplan'!G37</f>
        <v>0</v>
      </c>
      <c r="H35" s="481" t="e">
        <f>#REF!</f>
        <v>#REF!</v>
      </c>
      <c r="J35" s="53"/>
      <c r="K35" s="3"/>
      <c r="L35" s="3"/>
      <c r="M35" s="3"/>
      <c r="N35" s="22"/>
      <c r="O35" s="404"/>
      <c r="Q35" s="46"/>
      <c r="R35" s="7"/>
      <c r="S35" s="7"/>
      <c r="T35" s="7"/>
      <c r="U35" s="7"/>
      <c r="V35" s="8"/>
      <c r="W35" s="47"/>
      <c r="X35" s="15"/>
      <c r="Y35" s="2"/>
    </row>
    <row r="36" spans="1:25" s="30" customFormat="1" ht="34.9" customHeight="1" x14ac:dyDescent="0.25">
      <c r="A36" s="20"/>
      <c r="B36" s="88">
        <v>4</v>
      </c>
      <c r="C36" s="462" t="str">
        <f>'Draft Workplan'!C38</f>
        <v xml:space="preserve">Component #4: </v>
      </c>
      <c r="D36" s="462">
        <f>'Draft Workplan'!D38</f>
        <v>0</v>
      </c>
      <c r="E36" s="462">
        <f>'Draft Workplan'!E38</f>
        <v>0</v>
      </c>
      <c r="F36" s="471">
        <f>'Draft Workplan'!F38</f>
        <v>0</v>
      </c>
      <c r="G36" s="493">
        <f>'Draft Workplan'!G38</f>
        <v>0</v>
      </c>
      <c r="H36" s="489" t="e">
        <f>#REF!</f>
        <v>#REF!</v>
      </c>
      <c r="I36" s="36"/>
      <c r="J36" s="405"/>
      <c r="K36" s="11"/>
      <c r="L36" s="11"/>
      <c r="M36" s="11"/>
      <c r="N36" s="398"/>
      <c r="O36" s="406"/>
      <c r="P36" s="20"/>
      <c r="Q36" s="45"/>
      <c r="R36" s="12"/>
      <c r="S36" s="12"/>
      <c r="T36" s="12"/>
      <c r="U36" s="12"/>
      <c r="V36" s="13"/>
      <c r="W36" s="48"/>
      <c r="X36" s="44"/>
    </row>
    <row r="37" spans="1:25" ht="33" customHeight="1" x14ac:dyDescent="0.25">
      <c r="B37" s="80">
        <v>4.0999999999999996</v>
      </c>
      <c r="C37" s="82">
        <f>'Draft Workplan'!C39</f>
        <v>0</v>
      </c>
      <c r="D37" s="82">
        <f>'Draft Workplan'!D39</f>
        <v>0</v>
      </c>
      <c r="E37" s="82">
        <f>'Draft Workplan'!E39</f>
        <v>0</v>
      </c>
      <c r="F37" s="458">
        <f>'Draft Workplan'!F39</f>
        <v>0</v>
      </c>
      <c r="G37" s="475">
        <f>'Draft Workplan'!G39</f>
        <v>0</v>
      </c>
      <c r="H37" s="481" t="e">
        <f>#REF!</f>
        <v>#REF!</v>
      </c>
      <c r="J37" s="53"/>
      <c r="K37" s="3"/>
      <c r="L37" s="3"/>
      <c r="M37" s="3"/>
      <c r="N37" s="22"/>
      <c r="O37" s="404"/>
      <c r="Q37" s="46"/>
      <c r="R37" s="7"/>
      <c r="S37" s="7"/>
      <c r="T37" s="7"/>
      <c r="U37" s="7"/>
      <c r="V37" s="8"/>
      <c r="W37" s="47"/>
      <c r="X37" s="15"/>
      <c r="Y37" s="2"/>
    </row>
    <row r="38" spans="1:25" ht="33" customHeight="1" x14ac:dyDescent="0.25">
      <c r="B38" s="80">
        <v>4.2</v>
      </c>
      <c r="C38" s="463">
        <f>'Draft Workplan'!C40</f>
        <v>0</v>
      </c>
      <c r="D38" s="463">
        <f>'Draft Workplan'!D40</f>
        <v>0</v>
      </c>
      <c r="E38" s="82">
        <f>'Draft Workplan'!E40</f>
        <v>0</v>
      </c>
      <c r="F38" s="458">
        <f>'Draft Workplan'!F40</f>
        <v>0</v>
      </c>
      <c r="G38" s="475">
        <f>'Draft Workplan'!G40</f>
        <v>0</v>
      </c>
      <c r="H38" s="481" t="e">
        <f>#REF!</f>
        <v>#REF!</v>
      </c>
      <c r="J38" s="53"/>
      <c r="K38" s="3"/>
      <c r="L38" s="3"/>
      <c r="M38" s="3"/>
      <c r="N38" s="22"/>
      <c r="O38" s="404"/>
      <c r="Q38" s="46"/>
      <c r="R38" s="7"/>
      <c r="S38" s="7"/>
      <c r="T38" s="7"/>
      <c r="U38" s="7"/>
      <c r="V38" s="8"/>
      <c r="W38" s="47"/>
      <c r="X38" s="15"/>
      <c r="Y38" s="2"/>
    </row>
    <row r="39" spans="1:25" ht="33" customHeight="1" x14ac:dyDescent="0.25">
      <c r="B39" s="80">
        <v>4.3</v>
      </c>
      <c r="C39" s="82">
        <f>'Draft Workplan'!C41</f>
        <v>0</v>
      </c>
      <c r="D39" s="82">
        <f>'Draft Workplan'!D41</f>
        <v>0</v>
      </c>
      <c r="E39" s="82">
        <f>'Draft Workplan'!E41</f>
        <v>0</v>
      </c>
      <c r="F39" s="458">
        <f>'Draft Workplan'!F41</f>
        <v>0</v>
      </c>
      <c r="G39" s="475">
        <f>'Draft Workplan'!G41</f>
        <v>0</v>
      </c>
      <c r="H39" s="481" t="e">
        <f>#REF!</f>
        <v>#REF!</v>
      </c>
      <c r="J39" s="53"/>
      <c r="K39" s="3"/>
      <c r="L39" s="3"/>
      <c r="M39" s="3"/>
      <c r="N39" s="22"/>
      <c r="O39" s="404"/>
      <c r="Q39" s="46"/>
      <c r="R39" s="7"/>
      <c r="S39" s="7"/>
      <c r="T39" s="7"/>
      <c r="U39" s="7"/>
      <c r="V39" s="8"/>
      <c r="W39" s="47"/>
      <c r="X39" s="15"/>
      <c r="Y39" s="2"/>
    </row>
    <row r="40" spans="1:25" ht="33" customHeight="1" x14ac:dyDescent="0.25">
      <c r="B40" s="80">
        <v>4.4000000000000004</v>
      </c>
      <c r="C40" s="463">
        <f>'Draft Workplan'!C42</f>
        <v>0</v>
      </c>
      <c r="D40" s="463">
        <f>'Draft Workplan'!D42</f>
        <v>0</v>
      </c>
      <c r="E40" s="82">
        <f>'Draft Workplan'!E42</f>
        <v>0</v>
      </c>
      <c r="F40" s="458">
        <f>'Draft Workplan'!F42</f>
        <v>0</v>
      </c>
      <c r="G40" s="475">
        <f>'Draft Workplan'!G42</f>
        <v>0</v>
      </c>
      <c r="H40" s="481" t="e">
        <f>#REF!</f>
        <v>#REF!</v>
      </c>
      <c r="J40" s="53"/>
      <c r="K40" s="3"/>
      <c r="L40" s="3"/>
      <c r="M40" s="3"/>
      <c r="N40" s="22"/>
      <c r="O40" s="404"/>
      <c r="Q40" s="46"/>
      <c r="R40" s="7"/>
      <c r="S40" s="7"/>
      <c r="T40" s="7"/>
      <c r="U40" s="7"/>
      <c r="V40" s="8"/>
      <c r="W40" s="47"/>
      <c r="X40" s="15"/>
      <c r="Y40" s="2"/>
    </row>
    <row r="41" spans="1:25" ht="33" customHeight="1" x14ac:dyDescent="0.25">
      <c r="B41" s="80">
        <v>4.5</v>
      </c>
      <c r="C41" s="82">
        <f>'Draft Workplan'!C43</f>
        <v>0</v>
      </c>
      <c r="D41" s="82">
        <f>'Draft Workplan'!D43</f>
        <v>0</v>
      </c>
      <c r="E41" s="82">
        <f>'Draft Workplan'!E43</f>
        <v>0</v>
      </c>
      <c r="F41" s="458">
        <f>'Draft Workplan'!F43</f>
        <v>0</v>
      </c>
      <c r="G41" s="475">
        <f>'Draft Workplan'!G43</f>
        <v>0</v>
      </c>
      <c r="H41" s="481" t="e">
        <f>#REF!</f>
        <v>#REF!</v>
      </c>
      <c r="J41" s="53"/>
      <c r="K41" s="3"/>
      <c r="L41" s="3"/>
      <c r="M41" s="3"/>
      <c r="N41" s="22"/>
      <c r="O41" s="404"/>
      <c r="Q41" s="46"/>
      <c r="R41" s="7"/>
      <c r="S41" s="7"/>
      <c r="T41" s="7"/>
      <c r="U41" s="7"/>
      <c r="V41" s="8"/>
      <c r="W41" s="47"/>
      <c r="X41" s="15"/>
      <c r="Y41" s="2"/>
    </row>
    <row r="42" spans="1:25" ht="33" customHeight="1" x14ac:dyDescent="0.25">
      <c r="B42" s="80">
        <v>4.5999999999999996</v>
      </c>
      <c r="C42" s="463">
        <f>'Draft Workplan'!C44</f>
        <v>0</v>
      </c>
      <c r="D42" s="463">
        <f>'Draft Workplan'!D44</f>
        <v>0</v>
      </c>
      <c r="E42" s="82">
        <f>'Draft Workplan'!E44</f>
        <v>0</v>
      </c>
      <c r="F42" s="458">
        <f>'Draft Workplan'!F44</f>
        <v>0</v>
      </c>
      <c r="G42" s="475">
        <f>'Draft Workplan'!G44</f>
        <v>0</v>
      </c>
      <c r="H42" s="481" t="e">
        <f>#REF!</f>
        <v>#REF!</v>
      </c>
      <c r="J42" s="53"/>
      <c r="K42" s="3"/>
      <c r="L42" s="3"/>
      <c r="M42" s="3"/>
      <c r="N42" s="22"/>
      <c r="O42" s="404"/>
      <c r="Q42" s="46"/>
      <c r="R42" s="7"/>
      <c r="S42" s="7"/>
      <c r="T42" s="7"/>
      <c r="U42" s="7"/>
      <c r="V42" s="8"/>
      <c r="W42" s="47"/>
      <c r="X42" s="15"/>
      <c r="Y42" s="2"/>
    </row>
    <row r="43" spans="1:25" ht="33" customHeight="1" x14ac:dyDescent="0.25">
      <c r="B43" s="80">
        <v>4.7</v>
      </c>
      <c r="C43" s="82">
        <f>'Draft Workplan'!C45</f>
        <v>0</v>
      </c>
      <c r="D43" s="82">
        <f>'Draft Workplan'!D45</f>
        <v>0</v>
      </c>
      <c r="E43" s="82">
        <f>'Draft Workplan'!E45</f>
        <v>0</v>
      </c>
      <c r="F43" s="458">
        <f>'Draft Workplan'!F45</f>
        <v>0</v>
      </c>
      <c r="G43" s="475">
        <f>'Draft Workplan'!G45</f>
        <v>0</v>
      </c>
      <c r="H43" s="481" t="e">
        <f>#REF!</f>
        <v>#REF!</v>
      </c>
      <c r="J43" s="53"/>
      <c r="K43" s="3"/>
      <c r="L43" s="3"/>
      <c r="M43" s="3"/>
      <c r="N43" s="22"/>
      <c r="O43" s="404"/>
      <c r="Q43" s="46"/>
      <c r="R43" s="7"/>
      <c r="S43" s="7"/>
      <c r="T43" s="7"/>
      <c r="U43" s="7"/>
      <c r="V43" s="8"/>
      <c r="W43" s="47"/>
      <c r="X43" s="15"/>
      <c r="Y43" s="2"/>
    </row>
    <row r="44" spans="1:25" ht="33" customHeight="1" x14ac:dyDescent="0.25">
      <c r="B44" s="80">
        <v>4.8</v>
      </c>
      <c r="C44" s="463">
        <f>'Draft Workplan'!C46</f>
        <v>0</v>
      </c>
      <c r="D44" s="463">
        <f>'Draft Workplan'!D46</f>
        <v>0</v>
      </c>
      <c r="E44" s="82">
        <f>'Draft Workplan'!E46</f>
        <v>0</v>
      </c>
      <c r="F44" s="458">
        <f>'Draft Workplan'!F46</f>
        <v>0</v>
      </c>
      <c r="G44" s="475">
        <f>'Draft Workplan'!G46</f>
        <v>0</v>
      </c>
      <c r="H44" s="481" t="e">
        <f>#REF!</f>
        <v>#REF!</v>
      </c>
      <c r="J44" s="53"/>
      <c r="K44" s="3"/>
      <c r="L44" s="3"/>
      <c r="M44" s="3"/>
      <c r="N44" s="22"/>
      <c r="O44" s="404"/>
      <c r="Q44" s="46"/>
      <c r="R44" s="7"/>
      <c r="S44" s="7"/>
      <c r="T44" s="7"/>
      <c r="U44" s="7"/>
      <c r="V44" s="8"/>
      <c r="W44" s="47"/>
      <c r="X44" s="15"/>
      <c r="Y44" s="2"/>
    </row>
    <row r="45" spans="1:25" ht="33.75" customHeight="1" x14ac:dyDescent="0.25">
      <c r="B45" s="80">
        <v>4.9000000000000004</v>
      </c>
      <c r="C45" s="82">
        <f>'Draft Workplan'!C47</f>
        <v>0</v>
      </c>
      <c r="D45" s="82">
        <f>'Draft Workplan'!D47</f>
        <v>0</v>
      </c>
      <c r="E45" s="82">
        <f>'Draft Workplan'!E47</f>
        <v>0</v>
      </c>
      <c r="F45" s="458">
        <f>'Draft Workplan'!F47</f>
        <v>0</v>
      </c>
      <c r="G45" s="475">
        <f>'Draft Workplan'!G47</f>
        <v>0</v>
      </c>
      <c r="H45" s="481" t="e">
        <f>#REF!</f>
        <v>#REF!</v>
      </c>
      <c r="J45" s="53"/>
      <c r="K45" s="3"/>
      <c r="L45" s="3"/>
      <c r="M45" s="3"/>
      <c r="N45" s="22"/>
      <c r="O45" s="404"/>
      <c r="Q45" s="46"/>
      <c r="R45" s="7"/>
      <c r="S45" s="7"/>
      <c r="T45" s="7"/>
      <c r="U45" s="7"/>
      <c r="V45" s="8"/>
      <c r="W45" s="47"/>
      <c r="X45" s="15"/>
      <c r="Y45" s="2"/>
    </row>
    <row r="46" spans="1:25" s="10" customFormat="1" ht="29.25" customHeight="1" x14ac:dyDescent="0.3">
      <c r="A46" s="20"/>
      <c r="B46" s="494">
        <v>5</v>
      </c>
      <c r="C46" s="490" t="str">
        <f>'Draft Workplan'!C48</f>
        <v xml:space="preserve">Component #5: </v>
      </c>
      <c r="D46" s="490">
        <f>'Draft Workplan'!D48</f>
        <v>0</v>
      </c>
      <c r="E46" s="490">
        <f>'Draft Workplan'!E48</f>
        <v>0</v>
      </c>
      <c r="F46" s="470">
        <f>'Draft Workplan'!F48</f>
        <v>0</v>
      </c>
      <c r="G46" s="491">
        <f>'Draft Workplan'!G48</f>
        <v>0</v>
      </c>
      <c r="H46" s="492" t="e">
        <f>#REF!</f>
        <v>#REF!</v>
      </c>
      <c r="I46" s="36"/>
      <c r="J46" s="405"/>
      <c r="K46" s="11"/>
      <c r="L46" s="11"/>
      <c r="M46" s="11"/>
      <c r="N46" s="398"/>
      <c r="O46" s="406"/>
      <c r="P46" s="20"/>
      <c r="Q46" s="45"/>
      <c r="R46" s="12"/>
      <c r="S46" s="12"/>
      <c r="T46" s="12"/>
      <c r="U46" s="12"/>
      <c r="V46" s="13"/>
      <c r="W46" s="48"/>
      <c r="X46" s="16"/>
    </row>
    <row r="47" spans="1:25" ht="42.75" customHeight="1" x14ac:dyDescent="0.25">
      <c r="B47" s="80">
        <v>5.0999999999999996</v>
      </c>
      <c r="C47" s="82">
        <f>'Draft Workplan'!C49</f>
        <v>0</v>
      </c>
      <c r="D47" s="82">
        <f>'Draft Workplan'!D49</f>
        <v>0</v>
      </c>
      <c r="E47" s="82">
        <f>'Draft Workplan'!E49</f>
        <v>0</v>
      </c>
      <c r="F47" s="458">
        <f>'Draft Workplan'!F49</f>
        <v>0</v>
      </c>
      <c r="G47" s="475">
        <f>'Draft Workplan'!G49</f>
        <v>0</v>
      </c>
      <c r="H47" s="481" t="e">
        <f>#REF!</f>
        <v>#REF!</v>
      </c>
      <c r="J47" s="53"/>
      <c r="K47" s="3"/>
      <c r="L47" s="3"/>
      <c r="M47" s="3"/>
      <c r="N47" s="22"/>
      <c r="O47" s="404"/>
      <c r="Q47" s="46"/>
      <c r="R47" s="7"/>
      <c r="S47" s="7"/>
      <c r="T47" s="7"/>
      <c r="U47" s="7"/>
      <c r="V47" s="8"/>
      <c r="W47" s="47"/>
      <c r="X47" s="15"/>
      <c r="Y47" s="2"/>
    </row>
    <row r="48" spans="1:25" ht="48.75" customHeight="1" x14ac:dyDescent="0.25">
      <c r="B48" s="80">
        <v>5.2</v>
      </c>
      <c r="C48" s="463">
        <f>'Draft Workplan'!C50</f>
        <v>0</v>
      </c>
      <c r="D48" s="463">
        <f>'Draft Workplan'!D50</f>
        <v>0</v>
      </c>
      <c r="E48" s="82">
        <f>'Draft Workplan'!E50</f>
        <v>0</v>
      </c>
      <c r="F48" s="458">
        <f>'Draft Workplan'!F50</f>
        <v>0</v>
      </c>
      <c r="G48" s="475">
        <f>'Draft Workplan'!G50</f>
        <v>0</v>
      </c>
      <c r="H48" s="481" t="e">
        <f>#REF!</f>
        <v>#REF!</v>
      </c>
      <c r="J48" s="53"/>
      <c r="K48" s="3"/>
      <c r="L48" s="3"/>
      <c r="M48" s="3"/>
      <c r="N48" s="22"/>
      <c r="O48" s="404"/>
      <c r="Q48" s="46"/>
      <c r="R48" s="7"/>
      <c r="S48" s="7"/>
      <c r="T48" s="7"/>
      <c r="U48" s="7"/>
      <c r="V48" s="8"/>
      <c r="W48" s="47"/>
      <c r="X48" s="15"/>
      <c r="Y48" s="2"/>
    </row>
    <row r="49" spans="2:25" ht="50.25" customHeight="1" x14ac:dyDescent="0.25">
      <c r="B49" s="80">
        <v>5.3</v>
      </c>
      <c r="C49" s="82">
        <f>'Draft Workplan'!C51</f>
        <v>0</v>
      </c>
      <c r="D49" s="82">
        <f>'Draft Workplan'!D51</f>
        <v>0</v>
      </c>
      <c r="E49" s="82">
        <f>'Draft Workplan'!E51</f>
        <v>0</v>
      </c>
      <c r="F49" s="458">
        <f>'Draft Workplan'!F51</f>
        <v>0</v>
      </c>
      <c r="G49" s="475">
        <f>'Draft Workplan'!G51</f>
        <v>0</v>
      </c>
      <c r="H49" s="481" t="e">
        <f>#REF!</f>
        <v>#REF!</v>
      </c>
      <c r="J49" s="53"/>
      <c r="K49" s="3"/>
      <c r="L49" s="3"/>
      <c r="M49" s="3"/>
      <c r="N49" s="22"/>
      <c r="O49" s="404"/>
      <c r="Q49" s="46"/>
      <c r="R49" s="7"/>
      <c r="S49" s="7"/>
      <c r="T49" s="7"/>
      <c r="U49" s="7"/>
      <c r="V49" s="8"/>
      <c r="W49" s="47"/>
      <c r="X49" s="15"/>
      <c r="Y49" s="2"/>
    </row>
    <row r="50" spans="2:25" ht="45" customHeight="1" x14ac:dyDescent="0.25">
      <c r="B50" s="80">
        <v>5.4</v>
      </c>
      <c r="C50" s="463">
        <f>'Draft Workplan'!C52</f>
        <v>0</v>
      </c>
      <c r="D50" s="463">
        <f>'Draft Workplan'!D52</f>
        <v>0</v>
      </c>
      <c r="E50" s="82">
        <f>'Draft Workplan'!E52</f>
        <v>0</v>
      </c>
      <c r="F50" s="458">
        <f>'Draft Workplan'!F52</f>
        <v>0</v>
      </c>
      <c r="G50" s="475">
        <f>'Draft Workplan'!G52</f>
        <v>0</v>
      </c>
      <c r="H50" s="481" t="e">
        <f>#REF!</f>
        <v>#REF!</v>
      </c>
      <c r="J50" s="53"/>
      <c r="K50" s="3"/>
      <c r="L50" s="3"/>
      <c r="M50" s="3"/>
      <c r="N50" s="22"/>
      <c r="O50" s="404"/>
      <c r="Q50" s="46"/>
      <c r="R50" s="7"/>
      <c r="S50" s="7"/>
      <c r="T50" s="7"/>
      <c r="U50" s="7"/>
      <c r="V50" s="8"/>
      <c r="W50" s="47"/>
      <c r="X50" s="15"/>
      <c r="Y50" s="2"/>
    </row>
    <row r="51" spans="2:25" ht="53.25" customHeight="1" x14ac:dyDescent="0.25">
      <c r="B51" s="80">
        <v>5.5</v>
      </c>
      <c r="C51" s="82">
        <f>'Draft Workplan'!C53</f>
        <v>0</v>
      </c>
      <c r="D51" s="82">
        <f>'Draft Workplan'!D53</f>
        <v>0</v>
      </c>
      <c r="E51" s="82">
        <f>'Draft Workplan'!E53</f>
        <v>0</v>
      </c>
      <c r="F51" s="458">
        <f>'Draft Workplan'!F53</f>
        <v>0</v>
      </c>
      <c r="G51" s="475">
        <f>'Draft Workplan'!G53</f>
        <v>0</v>
      </c>
      <c r="H51" s="481" t="e">
        <f>#REF!</f>
        <v>#REF!</v>
      </c>
      <c r="J51" s="53"/>
      <c r="K51" s="3"/>
      <c r="L51" s="3"/>
      <c r="M51" s="3"/>
      <c r="N51" s="22"/>
      <c r="O51" s="404"/>
      <c r="Q51" s="46"/>
      <c r="R51" s="7"/>
      <c r="S51" s="7"/>
      <c r="T51" s="7"/>
      <c r="U51" s="7"/>
      <c r="V51" s="8"/>
      <c r="W51" s="47"/>
      <c r="X51" s="15"/>
      <c r="Y51" s="2"/>
    </row>
    <row r="52" spans="2:25" ht="46.5" customHeight="1" x14ac:dyDescent="0.25">
      <c r="B52" s="80">
        <v>5.6</v>
      </c>
      <c r="C52" s="463">
        <f>'Draft Workplan'!C54</f>
        <v>0</v>
      </c>
      <c r="D52" s="463">
        <f>'Draft Workplan'!D54</f>
        <v>0</v>
      </c>
      <c r="E52" s="82">
        <f>'Draft Workplan'!E54</f>
        <v>0</v>
      </c>
      <c r="F52" s="458">
        <f>'Draft Workplan'!F54</f>
        <v>0</v>
      </c>
      <c r="G52" s="475">
        <f>'Draft Workplan'!G54</f>
        <v>0</v>
      </c>
      <c r="H52" s="481" t="e">
        <f>#REF!</f>
        <v>#REF!</v>
      </c>
      <c r="J52" s="53"/>
      <c r="K52" s="3"/>
      <c r="L52" s="3"/>
      <c r="M52" s="3"/>
      <c r="N52" s="22"/>
      <c r="O52" s="404"/>
      <c r="Q52" s="46"/>
      <c r="R52" s="7"/>
      <c r="S52" s="7"/>
      <c r="T52" s="7"/>
      <c r="U52" s="7"/>
      <c r="V52" s="8"/>
      <c r="W52" s="47"/>
      <c r="X52" s="15"/>
      <c r="Y52" s="2"/>
    </row>
    <row r="53" spans="2:25" ht="53.25" customHeight="1" x14ac:dyDescent="0.25">
      <c r="B53" s="80">
        <v>5.7</v>
      </c>
      <c r="C53" s="82">
        <f>'Draft Workplan'!C55</f>
        <v>0</v>
      </c>
      <c r="D53" s="82">
        <f>'Draft Workplan'!D55</f>
        <v>0</v>
      </c>
      <c r="E53" s="82">
        <f>'Draft Workplan'!E55</f>
        <v>0</v>
      </c>
      <c r="F53" s="458">
        <f>'Draft Workplan'!F55</f>
        <v>0</v>
      </c>
      <c r="G53" s="475">
        <f>'Draft Workplan'!G55</f>
        <v>0</v>
      </c>
      <c r="H53" s="481" t="e">
        <f>#REF!</f>
        <v>#REF!</v>
      </c>
      <c r="J53" s="53"/>
      <c r="K53" s="3"/>
      <c r="L53" s="3"/>
      <c r="M53" s="3"/>
      <c r="N53" s="22"/>
      <c r="O53" s="404"/>
      <c r="Q53" s="46"/>
      <c r="R53" s="7"/>
      <c r="S53" s="7"/>
      <c r="T53" s="7"/>
      <c r="U53" s="7"/>
      <c r="V53" s="8"/>
      <c r="W53" s="47"/>
      <c r="X53" s="15"/>
      <c r="Y53" s="2"/>
    </row>
    <row r="54" spans="2:25" ht="48" customHeight="1" x14ac:dyDescent="0.25">
      <c r="B54" s="80">
        <v>5.8</v>
      </c>
      <c r="C54" s="463">
        <f>'Draft Workplan'!C56</f>
        <v>0</v>
      </c>
      <c r="D54" s="463">
        <f>'Draft Workplan'!D56</f>
        <v>0</v>
      </c>
      <c r="E54" s="82">
        <f>'Draft Workplan'!E56</f>
        <v>0</v>
      </c>
      <c r="F54" s="458">
        <f>'Draft Workplan'!F56</f>
        <v>0</v>
      </c>
      <c r="G54" s="475">
        <f>'Draft Workplan'!G56</f>
        <v>0</v>
      </c>
      <c r="H54" s="481" t="e">
        <f>#REF!</f>
        <v>#REF!</v>
      </c>
      <c r="J54" s="53"/>
      <c r="K54" s="3"/>
      <c r="L54" s="3"/>
      <c r="M54" s="3"/>
      <c r="N54" s="22"/>
      <c r="O54" s="404"/>
      <c r="Q54" s="46"/>
      <c r="R54" s="7"/>
      <c r="S54" s="7"/>
      <c r="T54" s="7"/>
      <c r="U54" s="7"/>
      <c r="V54" s="8"/>
      <c r="W54" s="47"/>
      <c r="X54" s="15"/>
      <c r="Y54" s="2"/>
    </row>
    <row r="55" spans="2:25" ht="49.9" customHeight="1" x14ac:dyDescent="0.25">
      <c r="B55" s="80">
        <v>5.9</v>
      </c>
      <c r="C55" s="82">
        <f>'Draft Workplan'!C57</f>
        <v>0</v>
      </c>
      <c r="D55" s="82">
        <f>'Draft Workplan'!D57</f>
        <v>0</v>
      </c>
      <c r="E55" s="82">
        <f>'Draft Workplan'!E57</f>
        <v>0</v>
      </c>
      <c r="F55" s="458">
        <f>'Draft Workplan'!F57</f>
        <v>0</v>
      </c>
      <c r="G55" s="475">
        <f>'Draft Workplan'!G57</f>
        <v>0</v>
      </c>
      <c r="H55" s="481" t="e">
        <f>#REF!</f>
        <v>#REF!</v>
      </c>
      <c r="J55" s="53"/>
      <c r="K55" s="3"/>
      <c r="L55" s="3"/>
      <c r="M55" s="3"/>
      <c r="N55" s="22"/>
      <c r="O55" s="404"/>
      <c r="Q55" s="46"/>
      <c r="R55" s="7"/>
      <c r="S55" s="7"/>
      <c r="T55" s="7"/>
      <c r="U55" s="7"/>
      <c r="V55" s="8"/>
      <c r="W55" s="47"/>
      <c r="X55" s="15"/>
      <c r="Y55" s="2"/>
    </row>
    <row r="56" spans="2:25" ht="49.9" customHeight="1" x14ac:dyDescent="0.25">
      <c r="B56" s="89">
        <v>6</v>
      </c>
      <c r="C56" s="462" t="str">
        <f>'Draft Workplan'!C58</f>
        <v xml:space="preserve">Component #6: </v>
      </c>
      <c r="D56" s="462">
        <f>'Draft Workplan'!D58</f>
        <v>0</v>
      </c>
      <c r="E56" s="462">
        <f>'Draft Workplan'!E58</f>
        <v>0</v>
      </c>
      <c r="F56" s="471">
        <f>'Draft Workplan'!F58</f>
        <v>0</v>
      </c>
      <c r="G56" s="493">
        <f>'Draft Workplan'!G58</f>
        <v>0</v>
      </c>
      <c r="H56" s="489" t="e">
        <f>#REF!</f>
        <v>#REF!</v>
      </c>
      <c r="I56" s="36"/>
      <c r="J56" s="405"/>
      <c r="K56" s="11"/>
      <c r="L56" s="11"/>
      <c r="M56" s="11"/>
      <c r="N56" s="398"/>
      <c r="O56" s="406"/>
      <c r="P56" s="20"/>
      <c r="Q56" s="45"/>
      <c r="R56" s="12"/>
      <c r="S56" s="12"/>
      <c r="T56" s="12"/>
      <c r="U56" s="12"/>
      <c r="V56" s="13"/>
      <c r="W56" s="48"/>
      <c r="X56" s="15"/>
      <c r="Y56" s="2"/>
    </row>
    <row r="57" spans="2:25" ht="49.9" customHeight="1" x14ac:dyDescent="0.25">
      <c r="B57" s="80">
        <v>6.1</v>
      </c>
      <c r="C57" s="82">
        <f>'Draft Workplan'!C59</f>
        <v>0</v>
      </c>
      <c r="D57" s="82">
        <f>'Draft Workplan'!D59</f>
        <v>0</v>
      </c>
      <c r="E57" s="82">
        <f>'Draft Workplan'!E59</f>
        <v>0</v>
      </c>
      <c r="F57" s="458">
        <f>'Draft Workplan'!F59</f>
        <v>0</v>
      </c>
      <c r="G57" s="475">
        <f>'Draft Workplan'!G59</f>
        <v>0</v>
      </c>
      <c r="H57" s="481" t="e">
        <f>#REF!</f>
        <v>#REF!</v>
      </c>
      <c r="J57" s="53"/>
      <c r="K57" s="3"/>
      <c r="L57" s="3"/>
      <c r="M57" s="3"/>
      <c r="N57" s="22"/>
      <c r="O57" s="404"/>
      <c r="Q57" s="46"/>
      <c r="R57" s="7"/>
      <c r="S57" s="7"/>
      <c r="T57" s="7"/>
      <c r="U57" s="7"/>
      <c r="V57" s="8"/>
      <c r="W57" s="47"/>
      <c r="X57" s="15"/>
      <c r="Y57" s="2"/>
    </row>
    <row r="58" spans="2:25" ht="49.9" customHeight="1" x14ac:dyDescent="0.25">
      <c r="B58" s="80">
        <v>6.2</v>
      </c>
      <c r="C58" s="463">
        <f>'Draft Workplan'!C60</f>
        <v>0</v>
      </c>
      <c r="D58" s="463">
        <f>'Draft Workplan'!D60</f>
        <v>0</v>
      </c>
      <c r="E58" s="82">
        <f>'Draft Workplan'!E60</f>
        <v>0</v>
      </c>
      <c r="F58" s="458">
        <f>'Draft Workplan'!F60</f>
        <v>0</v>
      </c>
      <c r="G58" s="475">
        <f>'Draft Workplan'!G60</f>
        <v>0</v>
      </c>
      <c r="H58" s="481" t="e">
        <f>#REF!</f>
        <v>#REF!</v>
      </c>
      <c r="J58" s="53"/>
      <c r="K58" s="3"/>
      <c r="L58" s="3"/>
      <c r="M58" s="3"/>
      <c r="N58" s="22"/>
      <c r="O58" s="404"/>
      <c r="Q58" s="46"/>
      <c r="R58" s="7"/>
      <c r="S58" s="7"/>
      <c r="T58" s="7"/>
      <c r="U58" s="7"/>
      <c r="V58" s="8"/>
      <c r="W58" s="47"/>
      <c r="X58" s="15"/>
      <c r="Y58" s="2"/>
    </row>
    <row r="59" spans="2:25" ht="49.9" customHeight="1" x14ac:dyDescent="0.25">
      <c r="B59" s="80">
        <v>6.3</v>
      </c>
      <c r="C59" s="82">
        <f>'Draft Workplan'!C61</f>
        <v>0</v>
      </c>
      <c r="D59" s="82">
        <f>'Draft Workplan'!D61</f>
        <v>0</v>
      </c>
      <c r="E59" s="82">
        <f>'Draft Workplan'!E61</f>
        <v>0</v>
      </c>
      <c r="F59" s="458">
        <f>'Draft Workplan'!F61</f>
        <v>0</v>
      </c>
      <c r="G59" s="475">
        <f>'Draft Workplan'!G61</f>
        <v>0</v>
      </c>
      <c r="H59" s="481" t="e">
        <f>#REF!</f>
        <v>#REF!</v>
      </c>
      <c r="J59" s="53"/>
      <c r="K59" s="3"/>
      <c r="L59" s="3"/>
      <c r="M59" s="3"/>
      <c r="N59" s="22"/>
      <c r="O59" s="404"/>
      <c r="Q59" s="46"/>
      <c r="R59" s="7"/>
      <c r="S59" s="7"/>
      <c r="T59" s="7"/>
      <c r="U59" s="7"/>
      <c r="V59" s="8"/>
      <c r="W59" s="47"/>
      <c r="X59" s="15"/>
      <c r="Y59" s="2"/>
    </row>
    <row r="60" spans="2:25" ht="49.9" customHeight="1" x14ac:dyDescent="0.25">
      <c r="B60" s="80">
        <v>6.4</v>
      </c>
      <c r="C60" s="463">
        <f>'Draft Workplan'!C62</f>
        <v>0</v>
      </c>
      <c r="D60" s="463">
        <f>'Draft Workplan'!D62</f>
        <v>0</v>
      </c>
      <c r="E60" s="82">
        <f>'Draft Workplan'!E62</f>
        <v>0</v>
      </c>
      <c r="F60" s="458">
        <f>'Draft Workplan'!F62</f>
        <v>0</v>
      </c>
      <c r="G60" s="475">
        <f>'Draft Workplan'!G62</f>
        <v>0</v>
      </c>
      <c r="H60" s="481" t="e">
        <f>#REF!</f>
        <v>#REF!</v>
      </c>
      <c r="J60" s="53"/>
      <c r="K60" s="3"/>
      <c r="L60" s="3"/>
      <c r="M60" s="3"/>
      <c r="N60" s="22"/>
      <c r="O60" s="404"/>
      <c r="Q60" s="46"/>
      <c r="R60" s="7"/>
      <c r="S60" s="7"/>
      <c r="T60" s="7"/>
      <c r="U60" s="7"/>
      <c r="V60" s="8"/>
      <c r="W60" s="47"/>
      <c r="X60" s="15"/>
      <c r="Y60" s="2"/>
    </row>
    <row r="61" spans="2:25" ht="49.9" customHeight="1" x14ac:dyDescent="0.25">
      <c r="B61" s="80">
        <v>6.5</v>
      </c>
      <c r="C61" s="82">
        <f>'Draft Workplan'!C63</f>
        <v>0</v>
      </c>
      <c r="D61" s="82">
        <f>'Draft Workplan'!D63</f>
        <v>0</v>
      </c>
      <c r="E61" s="82">
        <f>'Draft Workplan'!E63</f>
        <v>0</v>
      </c>
      <c r="F61" s="458">
        <f>'Draft Workplan'!F63</f>
        <v>0</v>
      </c>
      <c r="G61" s="475">
        <f>'Draft Workplan'!G63</f>
        <v>0</v>
      </c>
      <c r="H61" s="481" t="e">
        <f>#REF!</f>
        <v>#REF!</v>
      </c>
      <c r="J61" s="53"/>
      <c r="K61" s="3"/>
      <c r="L61" s="3"/>
      <c r="M61" s="3"/>
      <c r="N61" s="22"/>
      <c r="O61" s="404"/>
      <c r="Q61" s="46"/>
      <c r="R61" s="7"/>
      <c r="S61" s="7"/>
      <c r="T61" s="7"/>
      <c r="U61" s="7"/>
      <c r="V61" s="8"/>
      <c r="W61" s="47"/>
      <c r="X61" s="15"/>
      <c r="Y61" s="2"/>
    </row>
    <row r="62" spans="2:25" ht="49.9" customHeight="1" x14ac:dyDescent="0.25">
      <c r="B62" s="80">
        <v>6.6</v>
      </c>
      <c r="C62" s="463">
        <f>'Draft Workplan'!C64</f>
        <v>0</v>
      </c>
      <c r="D62" s="463">
        <f>'Draft Workplan'!D64</f>
        <v>0</v>
      </c>
      <c r="E62" s="82">
        <f>'Draft Workplan'!E64</f>
        <v>0</v>
      </c>
      <c r="F62" s="458">
        <f>'Draft Workplan'!F64</f>
        <v>0</v>
      </c>
      <c r="G62" s="475">
        <f>'Draft Workplan'!G64</f>
        <v>0</v>
      </c>
      <c r="H62" s="481" t="e">
        <f>#REF!</f>
        <v>#REF!</v>
      </c>
      <c r="J62" s="53"/>
      <c r="K62" s="3"/>
      <c r="L62" s="3"/>
      <c r="M62" s="3"/>
      <c r="N62" s="22"/>
      <c r="O62" s="404"/>
      <c r="Q62" s="46"/>
      <c r="R62" s="7"/>
      <c r="S62" s="7"/>
      <c r="T62" s="7"/>
      <c r="U62" s="7"/>
      <c r="V62" s="8"/>
      <c r="W62" s="47"/>
      <c r="X62" s="15"/>
      <c r="Y62" s="2"/>
    </row>
    <row r="63" spans="2:25" ht="49.9" customHeight="1" x14ac:dyDescent="0.25">
      <c r="B63" s="80">
        <v>6.7</v>
      </c>
      <c r="C63" s="82">
        <f>'Draft Workplan'!C65</f>
        <v>0</v>
      </c>
      <c r="D63" s="82">
        <f>'Draft Workplan'!D65</f>
        <v>0</v>
      </c>
      <c r="E63" s="82">
        <f>'Draft Workplan'!E65</f>
        <v>0</v>
      </c>
      <c r="F63" s="458">
        <f>'Draft Workplan'!F65</f>
        <v>0</v>
      </c>
      <c r="G63" s="475">
        <f>'Draft Workplan'!G65</f>
        <v>0</v>
      </c>
      <c r="H63" s="481" t="e">
        <f>#REF!</f>
        <v>#REF!</v>
      </c>
      <c r="J63" s="53"/>
      <c r="K63" s="3"/>
      <c r="L63" s="3"/>
      <c r="M63" s="3"/>
      <c r="N63" s="22"/>
      <c r="O63" s="404"/>
      <c r="Q63" s="46"/>
      <c r="R63" s="7"/>
      <c r="S63" s="7"/>
      <c r="T63" s="7"/>
      <c r="U63" s="7"/>
      <c r="V63" s="8"/>
      <c r="W63" s="47"/>
      <c r="X63" s="15"/>
      <c r="Y63" s="2"/>
    </row>
    <row r="64" spans="2:25" ht="49.9" customHeight="1" x14ac:dyDescent="0.25">
      <c r="B64" s="80">
        <v>6.8</v>
      </c>
      <c r="C64" s="463">
        <f>'Draft Workplan'!C66</f>
        <v>0</v>
      </c>
      <c r="D64" s="463">
        <f>'Draft Workplan'!D66</f>
        <v>0</v>
      </c>
      <c r="E64" s="82">
        <f>'Draft Workplan'!E66</f>
        <v>0</v>
      </c>
      <c r="F64" s="458">
        <f>'Draft Workplan'!F66</f>
        <v>0</v>
      </c>
      <c r="G64" s="475">
        <f>'Draft Workplan'!G66</f>
        <v>0</v>
      </c>
      <c r="H64" s="481" t="e">
        <f>#REF!</f>
        <v>#REF!</v>
      </c>
      <c r="J64" s="53"/>
      <c r="K64" s="3"/>
      <c r="L64" s="3"/>
      <c r="M64" s="3"/>
      <c r="N64" s="22"/>
      <c r="O64" s="404"/>
      <c r="Q64" s="46"/>
      <c r="R64" s="7"/>
      <c r="S64" s="7"/>
      <c r="T64" s="7"/>
      <c r="U64" s="7"/>
      <c r="V64" s="8"/>
      <c r="W64" s="47"/>
      <c r="X64" s="15"/>
      <c r="Y64" s="2"/>
    </row>
    <row r="65" spans="2:25" ht="49.9" customHeight="1" x14ac:dyDescent="0.25">
      <c r="B65" s="80">
        <v>6.9</v>
      </c>
      <c r="C65" s="82">
        <f>'Draft Workplan'!C67</f>
        <v>0</v>
      </c>
      <c r="D65" s="82">
        <f>'Draft Workplan'!D67</f>
        <v>0</v>
      </c>
      <c r="E65" s="82">
        <f>'Draft Workplan'!E67</f>
        <v>0</v>
      </c>
      <c r="F65" s="458">
        <f>'Draft Workplan'!F67</f>
        <v>0</v>
      </c>
      <c r="G65" s="475">
        <f>'Draft Workplan'!G67</f>
        <v>0</v>
      </c>
      <c r="H65" s="481" t="e">
        <f>#REF!</f>
        <v>#REF!</v>
      </c>
      <c r="J65" s="53"/>
      <c r="K65" s="3"/>
      <c r="L65" s="3"/>
      <c r="M65" s="3"/>
      <c r="N65" s="22"/>
      <c r="O65" s="404"/>
      <c r="Q65" s="46"/>
      <c r="R65" s="7"/>
      <c r="S65" s="7"/>
      <c r="T65" s="7"/>
      <c r="U65" s="7"/>
      <c r="V65" s="8"/>
      <c r="W65" s="47"/>
      <c r="X65" s="15"/>
      <c r="Y65" s="2"/>
    </row>
    <row r="66" spans="2:25" ht="49.9" customHeight="1" x14ac:dyDescent="0.25">
      <c r="B66" s="89">
        <v>7</v>
      </c>
      <c r="C66" s="462" t="str">
        <f>'Draft Workplan'!C68</f>
        <v xml:space="preserve">Component #7: </v>
      </c>
      <c r="D66" s="462">
        <f>'Draft Workplan'!D68</f>
        <v>0</v>
      </c>
      <c r="E66" s="462">
        <f>'Draft Workplan'!E68</f>
        <v>0</v>
      </c>
      <c r="F66" s="471">
        <f>'Draft Workplan'!F68</f>
        <v>0</v>
      </c>
      <c r="G66" s="493">
        <f>'Draft Workplan'!G68</f>
        <v>0</v>
      </c>
      <c r="H66" s="489" t="e">
        <f>#REF!</f>
        <v>#REF!</v>
      </c>
      <c r="I66" s="36"/>
      <c r="J66" s="405"/>
      <c r="K66" s="11"/>
      <c r="L66" s="11"/>
      <c r="M66" s="11"/>
      <c r="N66" s="398"/>
      <c r="O66" s="406"/>
      <c r="P66" s="20"/>
      <c r="Q66" s="45"/>
      <c r="R66" s="12"/>
      <c r="S66" s="12"/>
      <c r="T66" s="12"/>
      <c r="U66" s="12"/>
      <c r="V66" s="13"/>
      <c r="W66" s="48"/>
      <c r="X66" s="15"/>
      <c r="Y66" s="2"/>
    </row>
    <row r="67" spans="2:25" ht="49.9" customHeight="1" x14ac:dyDescent="0.25">
      <c r="B67" s="80">
        <v>7.1</v>
      </c>
      <c r="C67" s="82">
        <f>'Draft Workplan'!C69</f>
        <v>0</v>
      </c>
      <c r="D67" s="82">
        <f>'Draft Workplan'!D69</f>
        <v>0</v>
      </c>
      <c r="E67" s="82">
        <f>'Draft Workplan'!E69</f>
        <v>0</v>
      </c>
      <c r="F67" s="458">
        <f>'Draft Workplan'!F69</f>
        <v>0</v>
      </c>
      <c r="G67" s="475">
        <f>'Draft Workplan'!G69</f>
        <v>0</v>
      </c>
      <c r="H67" s="481" t="e">
        <f>#REF!</f>
        <v>#REF!</v>
      </c>
      <c r="J67" s="53"/>
      <c r="K67" s="3"/>
      <c r="L67" s="3"/>
      <c r="M67" s="3"/>
      <c r="N67" s="22"/>
      <c r="O67" s="404"/>
      <c r="Q67" s="46"/>
      <c r="R67" s="7"/>
      <c r="S67" s="7"/>
      <c r="T67" s="7"/>
      <c r="U67" s="7"/>
      <c r="V67" s="8"/>
      <c r="W67" s="47"/>
      <c r="X67" s="15"/>
      <c r="Y67" s="2"/>
    </row>
    <row r="68" spans="2:25" ht="49.9" customHeight="1" x14ac:dyDescent="0.25">
      <c r="B68" s="80">
        <v>7.2</v>
      </c>
      <c r="C68" s="463">
        <f>'Draft Workplan'!C70</f>
        <v>0</v>
      </c>
      <c r="D68" s="463">
        <f>'Draft Workplan'!D70</f>
        <v>0</v>
      </c>
      <c r="E68" s="82">
        <f>'Draft Workplan'!E70</f>
        <v>0</v>
      </c>
      <c r="F68" s="458">
        <f>'Draft Workplan'!F70</f>
        <v>0</v>
      </c>
      <c r="G68" s="475">
        <f>'Draft Workplan'!G70</f>
        <v>0</v>
      </c>
      <c r="H68" s="481" t="e">
        <f>#REF!</f>
        <v>#REF!</v>
      </c>
      <c r="J68" s="53"/>
      <c r="K68" s="3"/>
      <c r="L68" s="3"/>
      <c r="M68" s="3"/>
      <c r="N68" s="22"/>
      <c r="O68" s="404"/>
      <c r="Q68" s="46"/>
      <c r="R68" s="7"/>
      <c r="S68" s="7"/>
      <c r="T68" s="7"/>
      <c r="U68" s="7"/>
      <c r="V68" s="8"/>
      <c r="W68" s="47"/>
      <c r="X68" s="15"/>
      <c r="Y68" s="2"/>
    </row>
    <row r="69" spans="2:25" ht="49.9" customHeight="1" x14ac:dyDescent="0.25">
      <c r="B69" s="80">
        <v>7.3</v>
      </c>
      <c r="C69" s="82">
        <f>'Draft Workplan'!C71</f>
        <v>0</v>
      </c>
      <c r="D69" s="82">
        <f>'Draft Workplan'!D71</f>
        <v>0</v>
      </c>
      <c r="E69" s="82">
        <f>'Draft Workplan'!E71</f>
        <v>0</v>
      </c>
      <c r="F69" s="458">
        <f>'Draft Workplan'!F71</f>
        <v>0</v>
      </c>
      <c r="G69" s="475">
        <f>'Draft Workplan'!G71</f>
        <v>0</v>
      </c>
      <c r="H69" s="481" t="e">
        <f>#REF!</f>
        <v>#REF!</v>
      </c>
      <c r="J69" s="53"/>
      <c r="K69" s="3"/>
      <c r="L69" s="3"/>
      <c r="M69" s="3"/>
      <c r="N69" s="22"/>
      <c r="O69" s="404"/>
      <c r="Q69" s="46"/>
      <c r="R69" s="7"/>
      <c r="S69" s="7"/>
      <c r="T69" s="7"/>
      <c r="U69" s="7"/>
      <c r="V69" s="8"/>
      <c r="W69" s="47"/>
      <c r="X69" s="15"/>
      <c r="Y69" s="2"/>
    </row>
    <row r="70" spans="2:25" ht="49.9" customHeight="1" x14ac:dyDescent="0.25">
      <c r="B70" s="80">
        <v>7.4</v>
      </c>
      <c r="C70" s="463">
        <f>'Draft Workplan'!C72</f>
        <v>0</v>
      </c>
      <c r="D70" s="463">
        <f>'Draft Workplan'!D72</f>
        <v>0</v>
      </c>
      <c r="E70" s="82">
        <f>'Draft Workplan'!E72</f>
        <v>0</v>
      </c>
      <c r="F70" s="458">
        <f>'Draft Workplan'!F72</f>
        <v>0</v>
      </c>
      <c r="G70" s="475">
        <f>'Draft Workplan'!G72</f>
        <v>0</v>
      </c>
      <c r="H70" s="481" t="e">
        <f>#REF!</f>
        <v>#REF!</v>
      </c>
      <c r="J70" s="53"/>
      <c r="K70" s="3"/>
      <c r="L70" s="3"/>
      <c r="M70" s="3"/>
      <c r="N70" s="22"/>
      <c r="O70" s="404"/>
      <c r="Q70" s="46"/>
      <c r="R70" s="7"/>
      <c r="S70" s="7"/>
      <c r="T70" s="7"/>
      <c r="U70" s="7"/>
      <c r="V70" s="8"/>
      <c r="W70" s="47"/>
      <c r="X70" s="15"/>
      <c r="Y70" s="2"/>
    </row>
    <row r="71" spans="2:25" ht="49.9" customHeight="1" x14ac:dyDescent="0.25">
      <c r="B71" s="80">
        <v>7.5</v>
      </c>
      <c r="C71" s="82">
        <f>'Draft Workplan'!C73</f>
        <v>0</v>
      </c>
      <c r="D71" s="82">
        <f>'Draft Workplan'!D73</f>
        <v>0</v>
      </c>
      <c r="E71" s="82">
        <f>'Draft Workplan'!E73</f>
        <v>0</v>
      </c>
      <c r="F71" s="458">
        <f>'Draft Workplan'!F73</f>
        <v>0</v>
      </c>
      <c r="G71" s="475">
        <f>'Draft Workplan'!G73</f>
        <v>0</v>
      </c>
      <c r="H71" s="481" t="e">
        <f>#REF!</f>
        <v>#REF!</v>
      </c>
      <c r="J71" s="53"/>
      <c r="K71" s="3"/>
      <c r="L71" s="3"/>
      <c r="M71" s="3"/>
      <c r="N71" s="22"/>
      <c r="O71" s="404"/>
      <c r="Q71" s="46"/>
      <c r="R71" s="7"/>
      <c r="S71" s="7"/>
      <c r="T71" s="7"/>
      <c r="U71" s="7"/>
      <c r="V71" s="8"/>
      <c r="W71" s="47"/>
      <c r="X71" s="15"/>
      <c r="Y71" s="2"/>
    </row>
    <row r="72" spans="2:25" ht="49.9" customHeight="1" x14ac:dyDescent="0.25">
      <c r="B72" s="80">
        <v>7.6</v>
      </c>
      <c r="C72" s="463">
        <f>'Draft Workplan'!C74</f>
        <v>0</v>
      </c>
      <c r="D72" s="463">
        <f>'Draft Workplan'!D74</f>
        <v>0</v>
      </c>
      <c r="E72" s="82">
        <f>'Draft Workplan'!E74</f>
        <v>0</v>
      </c>
      <c r="F72" s="458">
        <f>'Draft Workplan'!F74</f>
        <v>0</v>
      </c>
      <c r="G72" s="475">
        <f>'Draft Workplan'!G74</f>
        <v>0</v>
      </c>
      <c r="H72" s="481" t="e">
        <f>#REF!</f>
        <v>#REF!</v>
      </c>
      <c r="J72" s="53"/>
      <c r="K72" s="3"/>
      <c r="L72" s="3"/>
      <c r="M72" s="3"/>
      <c r="N72" s="22"/>
      <c r="O72" s="404"/>
      <c r="Q72" s="46"/>
      <c r="R72" s="7"/>
      <c r="S72" s="7"/>
      <c r="T72" s="7"/>
      <c r="U72" s="7"/>
      <c r="V72" s="8"/>
      <c r="W72" s="47"/>
      <c r="X72" s="15"/>
      <c r="Y72" s="2"/>
    </row>
    <row r="73" spans="2:25" ht="49.9" customHeight="1" x14ac:dyDescent="0.25">
      <c r="B73" s="80">
        <v>7.7</v>
      </c>
      <c r="C73" s="82">
        <f>'Draft Workplan'!C75</f>
        <v>0</v>
      </c>
      <c r="D73" s="82">
        <f>'Draft Workplan'!D75</f>
        <v>0</v>
      </c>
      <c r="E73" s="82">
        <f>'Draft Workplan'!E75</f>
        <v>0</v>
      </c>
      <c r="F73" s="458">
        <f>'Draft Workplan'!F75</f>
        <v>0</v>
      </c>
      <c r="G73" s="475">
        <f>'Draft Workplan'!G75</f>
        <v>0</v>
      </c>
      <c r="H73" s="481" t="e">
        <f>#REF!</f>
        <v>#REF!</v>
      </c>
      <c r="J73" s="53"/>
      <c r="K73" s="3"/>
      <c r="L73" s="3"/>
      <c r="M73" s="3"/>
      <c r="N73" s="22"/>
      <c r="O73" s="404"/>
      <c r="Q73" s="46"/>
      <c r="R73" s="7"/>
      <c r="S73" s="7"/>
      <c r="T73" s="7"/>
      <c r="U73" s="7"/>
      <c r="V73" s="8"/>
      <c r="W73" s="47"/>
      <c r="X73" s="15"/>
      <c r="Y73" s="2"/>
    </row>
    <row r="74" spans="2:25" ht="49.9" customHeight="1" x14ac:dyDescent="0.25">
      <c r="B74" s="80">
        <v>7.8</v>
      </c>
      <c r="C74" s="463">
        <f>'Draft Workplan'!C76</f>
        <v>0</v>
      </c>
      <c r="D74" s="463">
        <f>'Draft Workplan'!D76</f>
        <v>0</v>
      </c>
      <c r="E74" s="82">
        <f>'Draft Workplan'!E76</f>
        <v>0</v>
      </c>
      <c r="F74" s="458">
        <f>'Draft Workplan'!F76</f>
        <v>0</v>
      </c>
      <c r="G74" s="475">
        <f>'Draft Workplan'!G76</f>
        <v>0</v>
      </c>
      <c r="H74" s="481" t="e">
        <f>#REF!</f>
        <v>#REF!</v>
      </c>
      <c r="J74" s="53"/>
      <c r="K74" s="3"/>
      <c r="L74" s="3"/>
      <c r="M74" s="3"/>
      <c r="N74" s="22"/>
      <c r="O74" s="404"/>
      <c r="Q74" s="46"/>
      <c r="R74" s="7"/>
      <c r="S74" s="7"/>
      <c r="T74" s="7"/>
      <c r="U74" s="7"/>
      <c r="V74" s="8"/>
      <c r="W74" s="47"/>
      <c r="X74" s="15"/>
      <c r="Y74" s="2"/>
    </row>
    <row r="75" spans="2:25" ht="49.9" customHeight="1" x14ac:dyDescent="0.25">
      <c r="B75" s="80">
        <v>7.9</v>
      </c>
      <c r="C75" s="82">
        <f>'Draft Workplan'!C77</f>
        <v>0</v>
      </c>
      <c r="D75" s="82">
        <f>'Draft Workplan'!D77</f>
        <v>0</v>
      </c>
      <c r="E75" s="82">
        <f>'Draft Workplan'!E77</f>
        <v>0</v>
      </c>
      <c r="F75" s="458">
        <f>'Draft Workplan'!F77</f>
        <v>0</v>
      </c>
      <c r="G75" s="475">
        <f>'Draft Workplan'!G77</f>
        <v>0</v>
      </c>
      <c r="H75" s="481" t="e">
        <f>#REF!</f>
        <v>#REF!</v>
      </c>
      <c r="J75" s="53"/>
      <c r="K75" s="3"/>
      <c r="L75" s="3"/>
      <c r="M75" s="3"/>
      <c r="N75" s="22"/>
      <c r="O75" s="404"/>
      <c r="Q75" s="46"/>
      <c r="R75" s="7"/>
      <c r="S75" s="7"/>
      <c r="T75" s="7"/>
      <c r="U75" s="7"/>
      <c r="V75" s="8"/>
      <c r="W75" s="47"/>
      <c r="X75" s="15"/>
      <c r="Y75" s="2"/>
    </row>
    <row r="76" spans="2:25" ht="49.9" customHeight="1" x14ac:dyDescent="0.25">
      <c r="B76" s="89">
        <v>8</v>
      </c>
      <c r="C76" s="462" t="str">
        <f>'Draft Workplan'!C78</f>
        <v xml:space="preserve">Component #8: </v>
      </c>
      <c r="D76" s="462">
        <f>'Draft Workplan'!D78</f>
        <v>0</v>
      </c>
      <c r="E76" s="462">
        <f>'Draft Workplan'!E78</f>
        <v>0</v>
      </c>
      <c r="F76" s="471">
        <f>'Draft Workplan'!F78</f>
        <v>0</v>
      </c>
      <c r="G76" s="493">
        <f>'Draft Workplan'!G78</f>
        <v>0</v>
      </c>
      <c r="H76" s="489" t="e">
        <f>#REF!</f>
        <v>#REF!</v>
      </c>
      <c r="I76" s="36"/>
      <c r="J76" s="405"/>
      <c r="K76" s="11"/>
      <c r="L76" s="11"/>
      <c r="M76" s="11"/>
      <c r="N76" s="398"/>
      <c r="O76" s="406"/>
      <c r="P76" s="20"/>
      <c r="Q76" s="45"/>
      <c r="R76" s="12"/>
      <c r="S76" s="12"/>
      <c r="T76" s="12"/>
      <c r="U76" s="12"/>
      <c r="V76" s="13"/>
      <c r="W76" s="48"/>
      <c r="X76" s="15"/>
      <c r="Y76" s="2"/>
    </row>
    <row r="77" spans="2:25" ht="49.9" customHeight="1" x14ac:dyDescent="0.25">
      <c r="B77" s="80">
        <v>8.1</v>
      </c>
      <c r="C77" s="82">
        <f>'Draft Workplan'!C79</f>
        <v>0</v>
      </c>
      <c r="D77" s="82">
        <f>'Draft Workplan'!D79</f>
        <v>0</v>
      </c>
      <c r="E77" s="82">
        <f>'Draft Workplan'!E79</f>
        <v>0</v>
      </c>
      <c r="F77" s="458">
        <f>'Draft Workplan'!F79</f>
        <v>0</v>
      </c>
      <c r="G77" s="475">
        <f>'Draft Workplan'!G79</f>
        <v>0</v>
      </c>
      <c r="H77" s="481" t="e">
        <f>#REF!</f>
        <v>#REF!</v>
      </c>
      <c r="J77" s="53"/>
      <c r="K77" s="3"/>
      <c r="L77" s="3"/>
      <c r="M77" s="3"/>
      <c r="N77" s="22"/>
      <c r="O77" s="404"/>
      <c r="Q77" s="46"/>
      <c r="R77" s="7"/>
      <c r="S77" s="7"/>
      <c r="T77" s="7"/>
      <c r="U77" s="7"/>
      <c r="V77" s="8"/>
      <c r="W77" s="47"/>
      <c r="X77" s="15"/>
      <c r="Y77" s="2"/>
    </row>
    <row r="78" spans="2:25" ht="49.9" customHeight="1" x14ac:dyDescent="0.25">
      <c r="B78" s="80">
        <v>8.1999999999999993</v>
      </c>
      <c r="C78" s="463">
        <f>'Draft Workplan'!C80</f>
        <v>0</v>
      </c>
      <c r="D78" s="463">
        <f>'Draft Workplan'!D80</f>
        <v>0</v>
      </c>
      <c r="E78" s="82">
        <f>'Draft Workplan'!E80</f>
        <v>0</v>
      </c>
      <c r="F78" s="458">
        <f>'Draft Workplan'!F80</f>
        <v>0</v>
      </c>
      <c r="G78" s="475">
        <f>'Draft Workplan'!G80</f>
        <v>0</v>
      </c>
      <c r="H78" s="481" t="e">
        <f>#REF!</f>
        <v>#REF!</v>
      </c>
      <c r="J78" s="53"/>
      <c r="K78" s="3"/>
      <c r="L78" s="3"/>
      <c r="M78" s="3"/>
      <c r="N78" s="22"/>
      <c r="O78" s="404"/>
      <c r="Q78" s="46"/>
      <c r="R78" s="7"/>
      <c r="S78" s="7"/>
      <c r="T78" s="7"/>
      <c r="U78" s="7"/>
      <c r="V78" s="8"/>
      <c r="W78" s="47"/>
      <c r="X78" s="15"/>
      <c r="Y78" s="2"/>
    </row>
    <row r="79" spans="2:25" ht="49.9" customHeight="1" x14ac:dyDescent="0.25">
      <c r="B79" s="80">
        <v>8.3000000000000007</v>
      </c>
      <c r="C79" s="82">
        <f>'Draft Workplan'!C81</f>
        <v>0</v>
      </c>
      <c r="D79" s="82">
        <f>'Draft Workplan'!D81</f>
        <v>0</v>
      </c>
      <c r="E79" s="82">
        <f>'Draft Workplan'!E81</f>
        <v>0</v>
      </c>
      <c r="F79" s="458">
        <f>'Draft Workplan'!F81</f>
        <v>0</v>
      </c>
      <c r="G79" s="475">
        <f>'Draft Workplan'!G81</f>
        <v>0</v>
      </c>
      <c r="H79" s="481" t="e">
        <f>#REF!</f>
        <v>#REF!</v>
      </c>
      <c r="J79" s="53"/>
      <c r="K79" s="3"/>
      <c r="L79" s="3"/>
      <c r="M79" s="3"/>
      <c r="N79" s="22"/>
      <c r="O79" s="404"/>
      <c r="Q79" s="46"/>
      <c r="R79" s="7"/>
      <c r="S79" s="7"/>
      <c r="T79" s="7"/>
      <c r="U79" s="7"/>
      <c r="V79" s="8"/>
      <c r="W79" s="47"/>
      <c r="X79" s="15"/>
      <c r="Y79" s="2"/>
    </row>
    <row r="80" spans="2:25" ht="49.9" customHeight="1" x14ac:dyDescent="0.25">
      <c r="B80" s="80">
        <v>8.4</v>
      </c>
      <c r="C80" s="463">
        <f>'Draft Workplan'!C82</f>
        <v>0</v>
      </c>
      <c r="D80" s="463">
        <f>'Draft Workplan'!D82</f>
        <v>0</v>
      </c>
      <c r="E80" s="82">
        <f>'Draft Workplan'!E82</f>
        <v>0</v>
      </c>
      <c r="F80" s="458">
        <f>'Draft Workplan'!F82</f>
        <v>0</v>
      </c>
      <c r="G80" s="475">
        <f>'Draft Workplan'!G82</f>
        <v>0</v>
      </c>
      <c r="H80" s="481" t="e">
        <f>#REF!</f>
        <v>#REF!</v>
      </c>
      <c r="J80" s="53"/>
      <c r="K80" s="3"/>
      <c r="L80" s="3"/>
      <c r="M80" s="3"/>
      <c r="N80" s="22"/>
      <c r="O80" s="404"/>
      <c r="Q80" s="46"/>
      <c r="R80" s="7"/>
      <c r="S80" s="7"/>
      <c r="T80" s="7"/>
      <c r="U80" s="7"/>
      <c r="V80" s="8"/>
      <c r="W80" s="47"/>
      <c r="X80" s="15"/>
      <c r="Y80" s="2"/>
    </row>
    <row r="81" spans="1:25" ht="49.9" customHeight="1" x14ac:dyDescent="0.25">
      <c r="B81" s="80">
        <v>8.5</v>
      </c>
      <c r="C81" s="82">
        <f>'Draft Workplan'!C83</f>
        <v>0</v>
      </c>
      <c r="D81" s="82">
        <f>'Draft Workplan'!D83</f>
        <v>0</v>
      </c>
      <c r="E81" s="82">
        <f>'Draft Workplan'!E83</f>
        <v>0</v>
      </c>
      <c r="F81" s="458">
        <f>'Draft Workplan'!F83</f>
        <v>0</v>
      </c>
      <c r="G81" s="475">
        <f>'Draft Workplan'!G83</f>
        <v>0</v>
      </c>
      <c r="H81" s="481" t="e">
        <f>#REF!</f>
        <v>#REF!</v>
      </c>
      <c r="J81" s="53"/>
      <c r="K81" s="3"/>
      <c r="L81" s="3"/>
      <c r="M81" s="3"/>
      <c r="N81" s="22"/>
      <c r="O81" s="404"/>
      <c r="Q81" s="46"/>
      <c r="R81" s="7"/>
      <c r="S81" s="7"/>
      <c r="T81" s="7"/>
      <c r="U81" s="7"/>
      <c r="V81" s="8"/>
      <c r="W81" s="47"/>
      <c r="X81" s="15"/>
      <c r="Y81" s="2"/>
    </row>
    <row r="82" spans="1:25" ht="49.9" customHeight="1" x14ac:dyDescent="0.25">
      <c r="B82" s="80">
        <v>8.6</v>
      </c>
      <c r="C82" s="463">
        <f>'Draft Workplan'!C84</f>
        <v>0</v>
      </c>
      <c r="D82" s="463">
        <f>'Draft Workplan'!D84</f>
        <v>0</v>
      </c>
      <c r="E82" s="82">
        <f>'Draft Workplan'!E84</f>
        <v>0</v>
      </c>
      <c r="F82" s="458">
        <f>'Draft Workplan'!F84</f>
        <v>0</v>
      </c>
      <c r="G82" s="475">
        <f>'Draft Workplan'!G84</f>
        <v>0</v>
      </c>
      <c r="H82" s="481" t="e">
        <f>#REF!</f>
        <v>#REF!</v>
      </c>
      <c r="J82" s="53"/>
      <c r="K82" s="3"/>
      <c r="L82" s="3"/>
      <c r="M82" s="3"/>
      <c r="N82" s="22"/>
      <c r="O82" s="404"/>
      <c r="Q82" s="46"/>
      <c r="R82" s="7"/>
      <c r="S82" s="7"/>
      <c r="T82" s="7"/>
      <c r="U82" s="7"/>
      <c r="V82" s="8"/>
      <c r="W82" s="47"/>
      <c r="X82" s="15"/>
      <c r="Y82" s="2"/>
    </row>
    <row r="83" spans="1:25" ht="49.9" customHeight="1" x14ac:dyDescent="0.25">
      <c r="B83" s="80">
        <v>8.6999999999999993</v>
      </c>
      <c r="C83" s="82">
        <f>'Draft Workplan'!C85</f>
        <v>0</v>
      </c>
      <c r="D83" s="82">
        <f>'Draft Workplan'!D85</f>
        <v>0</v>
      </c>
      <c r="E83" s="82">
        <f>'Draft Workplan'!E85</f>
        <v>0</v>
      </c>
      <c r="F83" s="458">
        <f>'Draft Workplan'!F85</f>
        <v>0</v>
      </c>
      <c r="G83" s="475">
        <f>'Draft Workplan'!G85</f>
        <v>0</v>
      </c>
      <c r="H83" s="481" t="e">
        <f>#REF!</f>
        <v>#REF!</v>
      </c>
      <c r="J83" s="53"/>
      <c r="K83" s="3"/>
      <c r="L83" s="3"/>
      <c r="M83" s="3"/>
      <c r="N83" s="22"/>
      <c r="O83" s="404"/>
      <c r="Q83" s="46"/>
      <c r="R83" s="7"/>
      <c r="S83" s="7"/>
      <c r="T83" s="7"/>
      <c r="U83" s="7"/>
      <c r="V83" s="8"/>
      <c r="W83" s="47"/>
      <c r="X83" s="15"/>
      <c r="Y83" s="2"/>
    </row>
    <row r="84" spans="1:25" ht="49.9" customHeight="1" x14ac:dyDescent="0.25">
      <c r="B84" s="80">
        <v>8.8000000000000007</v>
      </c>
      <c r="C84" s="463">
        <f>'Draft Workplan'!C86</f>
        <v>0</v>
      </c>
      <c r="D84" s="463">
        <f>'Draft Workplan'!D86</f>
        <v>0</v>
      </c>
      <c r="E84" s="82">
        <f>'Draft Workplan'!E86</f>
        <v>0</v>
      </c>
      <c r="F84" s="458">
        <f>'Draft Workplan'!F86</f>
        <v>0</v>
      </c>
      <c r="G84" s="475">
        <f>'Draft Workplan'!G86</f>
        <v>0</v>
      </c>
      <c r="H84" s="481" t="e">
        <f>#REF!</f>
        <v>#REF!</v>
      </c>
      <c r="J84" s="53"/>
      <c r="K84" s="3"/>
      <c r="L84" s="3"/>
      <c r="M84" s="3"/>
      <c r="N84" s="22"/>
      <c r="O84" s="404"/>
      <c r="Q84" s="46"/>
      <c r="R84" s="7"/>
      <c r="S84" s="7"/>
      <c r="T84" s="7"/>
      <c r="U84" s="7"/>
      <c r="V84" s="8"/>
      <c r="W84" s="47"/>
      <c r="X84" s="15"/>
      <c r="Y84" s="2"/>
    </row>
    <row r="85" spans="1:25" ht="48.75" customHeight="1" x14ac:dyDescent="0.25">
      <c r="B85" s="80">
        <v>8.9</v>
      </c>
      <c r="C85" s="82">
        <f>'Draft Workplan'!C87</f>
        <v>0</v>
      </c>
      <c r="D85" s="82">
        <f>'Draft Workplan'!D87</f>
        <v>0</v>
      </c>
      <c r="E85" s="82">
        <f>'Draft Workplan'!E87</f>
        <v>0</v>
      </c>
      <c r="F85" s="458">
        <f>'Draft Workplan'!F87</f>
        <v>0</v>
      </c>
      <c r="G85" s="475">
        <f>'Draft Workplan'!G87</f>
        <v>0</v>
      </c>
      <c r="H85" s="481" t="e">
        <f>#REF!</f>
        <v>#REF!</v>
      </c>
      <c r="J85" s="53"/>
      <c r="K85" s="3"/>
      <c r="L85" s="3"/>
      <c r="M85" s="3"/>
      <c r="N85" s="22"/>
      <c r="O85" s="404"/>
      <c r="Q85" s="46"/>
      <c r="R85" s="7"/>
      <c r="S85" s="7"/>
      <c r="T85" s="7"/>
      <c r="U85" s="7"/>
      <c r="V85" s="8"/>
      <c r="W85" s="47"/>
      <c r="X85" s="15"/>
      <c r="Y85" s="2"/>
    </row>
    <row r="86" spans="1:25" ht="49.9" customHeight="1" x14ac:dyDescent="0.3">
      <c r="B86" s="494">
        <v>9</v>
      </c>
      <c r="C86" s="490" t="str">
        <f>'Draft Workplan'!C88</f>
        <v xml:space="preserve">Component #9: </v>
      </c>
      <c r="D86" s="490">
        <f>'Draft Workplan'!D88</f>
        <v>0</v>
      </c>
      <c r="E86" s="490">
        <f>'Draft Workplan'!E88</f>
        <v>0</v>
      </c>
      <c r="F86" s="470">
        <f>'Draft Workplan'!F88</f>
        <v>0</v>
      </c>
      <c r="G86" s="491">
        <f>'Draft Workplan'!G88</f>
        <v>0</v>
      </c>
      <c r="H86" s="492" t="e">
        <f>#REF!</f>
        <v>#REF!</v>
      </c>
      <c r="I86" s="36"/>
      <c r="J86" s="405"/>
      <c r="K86" s="11"/>
      <c r="L86" s="11"/>
      <c r="M86" s="11"/>
      <c r="N86" s="398"/>
      <c r="O86" s="406"/>
      <c r="P86" s="20"/>
      <c r="Q86" s="45"/>
      <c r="R86" s="12"/>
      <c r="S86" s="12"/>
      <c r="T86" s="12"/>
      <c r="U86" s="12"/>
      <c r="V86" s="13"/>
      <c r="W86" s="48"/>
      <c r="X86" s="15"/>
      <c r="Y86" s="2"/>
    </row>
    <row r="87" spans="1:25" ht="49.9" customHeight="1" x14ac:dyDescent="0.25">
      <c r="B87" s="80">
        <v>9.1</v>
      </c>
      <c r="C87" s="82">
        <f>'Draft Workplan'!C89</f>
        <v>0</v>
      </c>
      <c r="D87" s="82">
        <f>'Draft Workplan'!D89</f>
        <v>0</v>
      </c>
      <c r="E87" s="82">
        <f>'Draft Workplan'!E89</f>
        <v>0</v>
      </c>
      <c r="F87" s="458">
        <f>'Draft Workplan'!F89</f>
        <v>0</v>
      </c>
      <c r="G87" s="475">
        <f>'Draft Workplan'!G89</f>
        <v>0</v>
      </c>
      <c r="H87" s="481" t="e">
        <f>#REF!</f>
        <v>#REF!</v>
      </c>
      <c r="J87" s="53"/>
      <c r="K87" s="3"/>
      <c r="L87" s="3"/>
      <c r="M87" s="3"/>
      <c r="N87" s="22"/>
      <c r="O87" s="404"/>
      <c r="Q87" s="46"/>
      <c r="R87" s="7"/>
      <c r="S87" s="7"/>
      <c r="T87" s="7"/>
      <c r="U87" s="7"/>
      <c r="V87" s="8"/>
      <c r="W87" s="47"/>
      <c r="X87" s="15"/>
      <c r="Y87" s="2"/>
    </row>
    <row r="88" spans="1:25" ht="49.9" customHeight="1" x14ac:dyDescent="0.25">
      <c r="B88" s="80">
        <v>9.1999999999999993</v>
      </c>
      <c r="C88" s="463">
        <f>'Draft Workplan'!C90</f>
        <v>0</v>
      </c>
      <c r="D88" s="463">
        <f>'Draft Workplan'!D90</f>
        <v>0</v>
      </c>
      <c r="E88" s="82">
        <f>'Draft Workplan'!E90</f>
        <v>0</v>
      </c>
      <c r="F88" s="458">
        <f>'Draft Workplan'!F90</f>
        <v>0</v>
      </c>
      <c r="G88" s="475">
        <f>'Draft Workplan'!G90</f>
        <v>0</v>
      </c>
      <c r="H88" s="481" t="e">
        <f>#REF!</f>
        <v>#REF!</v>
      </c>
      <c r="J88" s="53"/>
      <c r="K88" s="3"/>
      <c r="L88" s="3"/>
      <c r="M88" s="3"/>
      <c r="N88" s="22"/>
      <c r="O88" s="404"/>
      <c r="Q88" s="46"/>
      <c r="R88" s="7"/>
      <c r="S88" s="7"/>
      <c r="T88" s="7"/>
      <c r="U88" s="7"/>
      <c r="V88" s="8"/>
      <c r="W88" s="47"/>
      <c r="X88" s="15"/>
      <c r="Y88" s="2"/>
    </row>
    <row r="89" spans="1:25" ht="49.9" customHeight="1" x14ac:dyDescent="0.25">
      <c r="B89" s="80">
        <v>9.3000000000000007</v>
      </c>
      <c r="C89" s="82">
        <f>'Draft Workplan'!C91</f>
        <v>0</v>
      </c>
      <c r="D89" s="82">
        <f>'Draft Workplan'!D91</f>
        <v>0</v>
      </c>
      <c r="E89" s="82">
        <f>'Draft Workplan'!E91</f>
        <v>0</v>
      </c>
      <c r="F89" s="458">
        <f>'Draft Workplan'!F91</f>
        <v>0</v>
      </c>
      <c r="G89" s="475">
        <f>'Draft Workplan'!G91</f>
        <v>0</v>
      </c>
      <c r="H89" s="481" t="e">
        <f>#REF!</f>
        <v>#REF!</v>
      </c>
      <c r="J89" s="53"/>
      <c r="K89" s="3"/>
      <c r="L89" s="3"/>
      <c r="M89" s="3"/>
      <c r="N89" s="22"/>
      <c r="O89" s="404"/>
      <c r="Q89" s="46"/>
      <c r="R89" s="7"/>
      <c r="S89" s="7"/>
      <c r="T89" s="7"/>
      <c r="U89" s="7"/>
      <c r="V89" s="8"/>
      <c r="W89" s="47"/>
      <c r="X89" s="15"/>
      <c r="Y89" s="2"/>
    </row>
    <row r="90" spans="1:25" ht="49.9" customHeight="1" x14ac:dyDescent="0.25">
      <c r="B90" s="80">
        <v>9.4</v>
      </c>
      <c r="C90" s="463">
        <f>'Draft Workplan'!C92</f>
        <v>0</v>
      </c>
      <c r="D90" s="463">
        <f>'Draft Workplan'!D92</f>
        <v>0</v>
      </c>
      <c r="E90" s="82">
        <f>'Draft Workplan'!E92</f>
        <v>0</v>
      </c>
      <c r="F90" s="458">
        <f>'Draft Workplan'!F92</f>
        <v>0</v>
      </c>
      <c r="G90" s="475">
        <f>'Draft Workplan'!G92</f>
        <v>0</v>
      </c>
      <c r="H90" s="481" t="e">
        <f>#REF!</f>
        <v>#REF!</v>
      </c>
      <c r="J90" s="53"/>
      <c r="K90" s="3"/>
      <c r="L90" s="3"/>
      <c r="M90" s="3"/>
      <c r="N90" s="22"/>
      <c r="O90" s="404"/>
      <c r="Q90" s="46"/>
      <c r="R90" s="7"/>
      <c r="S90" s="7"/>
      <c r="T90" s="7"/>
      <c r="U90" s="7"/>
      <c r="V90" s="8"/>
      <c r="W90" s="47"/>
      <c r="X90" s="15"/>
      <c r="Y90" s="2"/>
    </row>
    <row r="91" spans="1:25" ht="49.9" customHeight="1" x14ac:dyDescent="0.25">
      <c r="B91" s="80">
        <v>9.5</v>
      </c>
      <c r="C91" s="82">
        <f>'Draft Workplan'!C93</f>
        <v>0</v>
      </c>
      <c r="D91" s="82">
        <f>'Draft Workplan'!D93</f>
        <v>0</v>
      </c>
      <c r="E91" s="82">
        <f>'Draft Workplan'!E93</f>
        <v>0</v>
      </c>
      <c r="F91" s="458">
        <f>'Draft Workplan'!F93</f>
        <v>0</v>
      </c>
      <c r="G91" s="475">
        <f>'Draft Workplan'!G93</f>
        <v>0</v>
      </c>
      <c r="H91" s="481" t="e">
        <f>#REF!</f>
        <v>#REF!</v>
      </c>
      <c r="J91" s="53"/>
      <c r="K91" s="3"/>
      <c r="L91" s="3"/>
      <c r="M91" s="3"/>
      <c r="N91" s="22"/>
      <c r="O91" s="404"/>
      <c r="Q91" s="46"/>
      <c r="R91" s="7"/>
      <c r="S91" s="7"/>
      <c r="T91" s="7"/>
      <c r="U91" s="7"/>
      <c r="V91" s="8"/>
      <c r="W91" s="47"/>
      <c r="X91" s="15"/>
      <c r="Y91" s="2"/>
    </row>
    <row r="92" spans="1:25" ht="53.25" customHeight="1" x14ac:dyDescent="0.25">
      <c r="B92" s="80">
        <v>9.6</v>
      </c>
      <c r="C92" s="463">
        <f>'Draft Workplan'!C94</f>
        <v>0</v>
      </c>
      <c r="D92" s="463">
        <f>'Draft Workplan'!D94</f>
        <v>0</v>
      </c>
      <c r="E92" s="82">
        <f>'Draft Workplan'!E94</f>
        <v>0</v>
      </c>
      <c r="F92" s="458">
        <f>'Draft Workplan'!F94</f>
        <v>0</v>
      </c>
      <c r="G92" s="475">
        <f>'Draft Workplan'!G94</f>
        <v>0</v>
      </c>
      <c r="H92" s="481" t="e">
        <f>#REF!</f>
        <v>#REF!</v>
      </c>
      <c r="J92" s="53"/>
      <c r="K92" s="3"/>
      <c r="L92" s="3"/>
      <c r="M92" s="3"/>
      <c r="N92" s="22"/>
      <c r="O92" s="404"/>
      <c r="Q92" s="46"/>
      <c r="R92" s="7"/>
      <c r="S92" s="7"/>
      <c r="T92" s="7"/>
      <c r="U92" s="7"/>
      <c r="V92" s="8"/>
      <c r="W92" s="47"/>
      <c r="X92" s="15"/>
      <c r="Y92" s="2"/>
    </row>
    <row r="93" spans="1:25" ht="49.9" customHeight="1" x14ac:dyDescent="0.25">
      <c r="B93" s="80">
        <v>9.6999999999999993</v>
      </c>
      <c r="C93" s="82">
        <f>'Draft Workplan'!C95</f>
        <v>0</v>
      </c>
      <c r="D93" s="82">
        <f>'Draft Workplan'!D95</f>
        <v>0</v>
      </c>
      <c r="E93" s="82">
        <f>'Draft Workplan'!E95</f>
        <v>0</v>
      </c>
      <c r="F93" s="458">
        <f>'Draft Workplan'!F95</f>
        <v>0</v>
      </c>
      <c r="G93" s="475">
        <f>'Draft Workplan'!G95</f>
        <v>0</v>
      </c>
      <c r="H93" s="481" t="e">
        <f>#REF!</f>
        <v>#REF!</v>
      </c>
      <c r="J93" s="53"/>
      <c r="K93" s="3"/>
      <c r="L93" s="3"/>
      <c r="M93" s="3"/>
      <c r="N93" s="22"/>
      <c r="O93" s="404"/>
      <c r="Q93" s="46"/>
      <c r="R93" s="7"/>
      <c r="S93" s="7"/>
      <c r="T93" s="7"/>
      <c r="U93" s="7"/>
      <c r="V93" s="8"/>
      <c r="W93" s="47"/>
      <c r="X93" s="15"/>
      <c r="Y93" s="2"/>
    </row>
    <row r="94" spans="1:25" ht="49.9" customHeight="1" x14ac:dyDescent="0.25">
      <c r="B94" s="80">
        <v>9.8000000000000007</v>
      </c>
      <c r="C94" s="463">
        <f>'Draft Workplan'!C96</f>
        <v>0</v>
      </c>
      <c r="D94" s="463">
        <f>'Draft Workplan'!D96</f>
        <v>0</v>
      </c>
      <c r="E94" s="82">
        <f>'Draft Workplan'!E96</f>
        <v>0</v>
      </c>
      <c r="F94" s="458">
        <f>'Draft Workplan'!F96</f>
        <v>0</v>
      </c>
      <c r="G94" s="475">
        <f>'Draft Workplan'!G96</f>
        <v>0</v>
      </c>
      <c r="H94" s="481" t="e">
        <f>#REF!</f>
        <v>#REF!</v>
      </c>
      <c r="J94" s="53"/>
      <c r="K94" s="3"/>
      <c r="L94" s="3"/>
      <c r="M94" s="3"/>
      <c r="N94" s="22"/>
      <c r="O94" s="404"/>
      <c r="Q94" s="46"/>
      <c r="R94" s="7"/>
      <c r="S94" s="7"/>
      <c r="T94" s="7"/>
      <c r="U94" s="7"/>
      <c r="V94" s="8"/>
      <c r="W94" s="47"/>
      <c r="X94" s="15"/>
      <c r="Y94" s="2"/>
    </row>
    <row r="95" spans="1:25" ht="55.5" customHeight="1" thickBot="1" x14ac:dyDescent="0.3">
      <c r="B95" s="80">
        <v>9.9</v>
      </c>
      <c r="C95" s="82">
        <f>'Draft Workplan'!C97</f>
        <v>0</v>
      </c>
      <c r="D95" s="82">
        <f>'Draft Workplan'!D97</f>
        <v>0</v>
      </c>
      <c r="E95" s="82">
        <f>'Draft Workplan'!E97</f>
        <v>0</v>
      </c>
      <c r="F95" s="458">
        <f>'Draft Workplan'!F97</f>
        <v>0</v>
      </c>
      <c r="G95" s="475">
        <f>'Draft Workplan'!G97</f>
        <v>0</v>
      </c>
      <c r="H95" s="481" t="e">
        <f>#REF!</f>
        <v>#REF!</v>
      </c>
      <c r="J95" s="53"/>
      <c r="K95" s="3"/>
      <c r="L95" s="3"/>
      <c r="M95" s="3"/>
      <c r="N95" s="22"/>
      <c r="O95" s="404"/>
      <c r="Q95" s="46"/>
      <c r="R95" s="7"/>
      <c r="S95" s="7"/>
      <c r="T95" s="7"/>
      <c r="U95" s="440"/>
      <c r="V95" s="441"/>
      <c r="W95" s="442"/>
      <c r="X95" s="15"/>
      <c r="Y95" s="2"/>
    </row>
    <row r="96" spans="1:25" s="6" customFormat="1" ht="52.5" customHeight="1" thickBot="1" x14ac:dyDescent="0.3">
      <c r="A96" s="25"/>
      <c r="B96" s="287"/>
      <c r="C96" s="464" t="e">
        <f>#REF!</f>
        <v>#REF!</v>
      </c>
      <c r="D96" s="498">
        <f>'Draft Workplan'!D98</f>
        <v>0</v>
      </c>
      <c r="E96" s="499">
        <f>'Draft Workplan'!E98</f>
        <v>0</v>
      </c>
      <c r="F96" s="472" t="s">
        <v>298</v>
      </c>
      <c r="G96" s="500">
        <f>'Draft Workplan'!G98</f>
        <v>0</v>
      </c>
      <c r="H96" s="482" t="e">
        <f>#REF!</f>
        <v>#REF!</v>
      </c>
      <c r="I96" s="27"/>
      <c r="J96" s="407"/>
      <c r="K96" s="32"/>
      <c r="L96" s="32"/>
      <c r="M96" s="32"/>
      <c r="N96" s="408">
        <f>SUM(N6:N95)</f>
        <v>0</v>
      </c>
      <c r="O96" s="409">
        <f>SUM(O6:O95)</f>
        <v>0</v>
      </c>
      <c r="P96" s="25"/>
      <c r="Q96" s="50"/>
      <c r="R96" s="417"/>
      <c r="S96" s="49"/>
      <c r="T96" s="437"/>
      <c r="U96" s="443" t="s">
        <v>299</v>
      </c>
      <c r="V96" s="444">
        <f>SUM(V7:V95)</f>
        <v>0</v>
      </c>
      <c r="W96" s="445">
        <f>SUM(W7:W95)</f>
        <v>0</v>
      </c>
      <c r="X96" s="17"/>
    </row>
    <row r="97" spans="2:25" ht="66" customHeight="1" x14ac:dyDescent="0.25">
      <c r="B97" s="38"/>
      <c r="C97" s="460"/>
      <c r="D97" s="460"/>
      <c r="E97" s="460"/>
      <c r="F97" s="467" t="s">
        <v>300</v>
      </c>
      <c r="G97" s="476"/>
      <c r="H97" s="483"/>
      <c r="J97" s="413"/>
      <c r="K97" s="414"/>
      <c r="L97" s="31"/>
      <c r="M97" s="1"/>
      <c r="N97" s="1"/>
      <c r="O97" s="39"/>
      <c r="Q97" s="2"/>
      <c r="R97" s="6"/>
      <c r="T97" s="39"/>
      <c r="U97" s="446" t="s">
        <v>301</v>
      </c>
      <c r="V97" s="436"/>
      <c r="W97" s="447"/>
      <c r="X97" s="438"/>
      <c r="Y97" s="434"/>
    </row>
    <row r="98" spans="2:25" ht="69.75" customHeight="1" thickBot="1" x14ac:dyDescent="0.3">
      <c r="F98" s="468" t="s">
        <v>302</v>
      </c>
      <c r="G98" s="477"/>
      <c r="H98" s="484"/>
      <c r="J98" s="415"/>
      <c r="K98" s="416"/>
      <c r="Q98" s="2"/>
      <c r="R98" s="6"/>
      <c r="T98" s="40"/>
      <c r="U98" s="448" t="s">
        <v>303</v>
      </c>
      <c r="V98" s="449"/>
      <c r="W98" s="450"/>
      <c r="X98" s="439"/>
      <c r="Y98" s="435"/>
    </row>
    <row r="99" spans="2:25" x14ac:dyDescent="0.25">
      <c r="Q99" s="2"/>
      <c r="R99" s="6"/>
      <c r="U99" s="1"/>
      <c r="V99" s="1"/>
      <c r="W99" s="1"/>
    </row>
    <row r="100" spans="2:25" x14ac:dyDescent="0.25">
      <c r="Q100" s="2"/>
      <c r="R100" s="6"/>
    </row>
    <row r="101" spans="2:25" x14ac:dyDescent="0.25">
      <c r="Q101" s="2"/>
      <c r="R101" s="6"/>
    </row>
    <row r="102" spans="2:25" x14ac:dyDescent="0.25">
      <c r="Q102" s="2"/>
      <c r="R102" s="6"/>
    </row>
    <row r="103" spans="2:25" x14ac:dyDescent="0.25">
      <c r="Q103" s="2"/>
      <c r="R103" s="6"/>
    </row>
    <row r="104" spans="2:25" x14ac:dyDescent="0.25">
      <c r="Q104" s="2"/>
      <c r="R104" s="6"/>
    </row>
    <row r="105" spans="2:25" x14ac:dyDescent="0.25">
      <c r="Q105" s="2"/>
      <c r="R105" s="6"/>
    </row>
    <row r="106" spans="2:25" x14ac:dyDescent="0.25">
      <c r="Q106" s="2"/>
      <c r="R106" s="6"/>
    </row>
    <row r="107" spans="2:25" x14ac:dyDescent="0.25">
      <c r="Q107" s="2"/>
      <c r="R107" s="6"/>
    </row>
    <row r="108" spans="2:25" x14ac:dyDescent="0.25">
      <c r="Q108" s="2"/>
      <c r="R108" s="6"/>
    </row>
    <row r="109" spans="2:25" x14ac:dyDescent="0.25">
      <c r="Q109" s="2"/>
      <c r="R109" s="6"/>
    </row>
    <row r="110" spans="2:25" x14ac:dyDescent="0.25">
      <c r="Q110" s="2"/>
      <c r="R110" s="6"/>
    </row>
    <row r="111" spans="2:25" x14ac:dyDescent="0.25">
      <c r="Q111" s="2"/>
      <c r="R111" s="6"/>
    </row>
    <row r="112" spans="2:25" x14ac:dyDescent="0.25">
      <c r="Q112" s="2"/>
      <c r="R112" s="6"/>
    </row>
    <row r="113" spans="17:18" x14ac:dyDescent="0.25">
      <c r="Q113" s="2"/>
      <c r="R113" s="6"/>
    </row>
    <row r="114" spans="17:18" x14ac:dyDescent="0.25">
      <c r="Q114" s="2"/>
      <c r="R114" s="6"/>
    </row>
    <row r="115" spans="17:18" x14ac:dyDescent="0.25">
      <c r="Q115" s="2"/>
      <c r="R115" s="6"/>
    </row>
    <row r="116" spans="17:18" x14ac:dyDescent="0.25">
      <c r="Q116" s="2"/>
      <c r="R116" s="6"/>
    </row>
    <row r="117" spans="17:18" x14ac:dyDescent="0.25">
      <c r="Q117" s="2"/>
      <c r="R117" s="6"/>
    </row>
    <row r="118" spans="17:18" x14ac:dyDescent="0.25">
      <c r="Q118" s="2"/>
      <c r="R118" s="6"/>
    </row>
    <row r="119" spans="17:18" x14ac:dyDescent="0.25">
      <c r="Q119" s="2"/>
      <c r="R119" s="6"/>
    </row>
  </sheetData>
  <sheetProtection formatCells="0" formatColumns="0" formatRows="0" insertColumns="0" insertRows="0" insertHyperlinks="0" deleteColumns="0" deleteRows="0" selectLockedCells="1" sort="0" autoFilter="0" pivotTables="0"/>
  <mergeCells count="10">
    <mergeCell ref="Q2:W2"/>
    <mergeCell ref="B2:H2"/>
    <mergeCell ref="B3:H3"/>
    <mergeCell ref="B4:H4"/>
    <mergeCell ref="J2:O2"/>
    <mergeCell ref="B5:C5"/>
    <mergeCell ref="J3:O3"/>
    <mergeCell ref="Q3:W3"/>
    <mergeCell ref="Q4:W4"/>
    <mergeCell ref="J4:O4"/>
  </mergeCells>
  <pageMargins left="0.7" right="0.7" top="0.75" bottom="0.75" header="0.3" footer="0.3"/>
  <pageSetup scale="10" orientation="portrait" r:id="rId1"/>
  <ignoredErrors>
    <ignoredError xmlns:x16r3="http://schemas.microsoft.com/office/spreadsheetml/2018/08/main" sqref="F9 F11" x16r3:misleadingForma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2020-11-02T05:00:00+00:00</Document_x0020_Creation_x0020_Date>
    <EPA_x0020_Office xmlns="4ffa91fb-a0ff-4ac5-b2db-65c790d184a4">R09-TIPD-TB</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Anderson, Nicholas</DisplayName>
        <AccountId>925</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5CE387E94D5A740B77895897931C55E" ma:contentTypeVersion="31" ma:contentTypeDescription="Create a new document." ma:contentTypeScope="" ma:versionID="fcf2b2d592b11f7bffccddd6c0e104c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3f2e6e0-1fb4-412b-9a28-3fbe771624b9" xmlns:ns6="89ee189b-00da-4564-855d-2b8aa2a27960" targetNamespace="http://schemas.microsoft.com/office/2006/metadata/properties" ma:root="true" ma:fieldsID="c9559715e0c7a9ab011d83f524a9ad54" ns1:_="" ns2:_="" ns3:_="" ns4:_="" ns5:_="" ns6:_="">
    <xsd:import namespace="http://schemas.microsoft.com/sharepoint/v3"/>
    <xsd:import namespace="4ffa91fb-a0ff-4ac5-b2db-65c790d184a4"/>
    <xsd:import namespace="http://schemas.microsoft.com/sharepoint.v3"/>
    <xsd:import namespace="http://schemas.microsoft.com/sharepoint/v3/fields"/>
    <xsd:import namespace="f3f2e6e0-1fb4-412b-9a28-3fbe771624b9"/>
    <xsd:import namespace="89ee189b-00da-4564-855d-2b8aa2a2796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EventHashCode" minOccurs="0"/>
                <xsd:element ref="ns6:MediaServiceGenerationTime" minOccurs="0"/>
                <xsd:element ref="ns6:MediaServiceAutoTags" minOccurs="0"/>
                <xsd:element ref="ns6:MediaServiceDateTaken"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d3108e3f-0430-4655-b5dd-6bd055da364c}" ma:internalName="TaxCatchAllLabel" ma:readOnly="true" ma:showField="CatchAllDataLabel" ma:web="c74809a4-4ae4-4f0e-ad15-b641307db26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d3108e3f-0430-4655-b5dd-6bd055da364c}" ma:internalName="TaxCatchAll" ma:showField="CatchAllData" ma:web="c74809a4-4ae4-4f0e-ad15-b641307db269">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f2e6e0-1fb4-412b-9a28-3fbe771624b9"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ee189b-00da-4564-855d-2b8aa2a27960"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733BDD-93C4-4703-8440-CE0984E20368}">
  <ds:schemaRefs>
    <ds:schemaRef ds:uri="Microsoft.SharePoint.Taxonomy.ContentTypeSync"/>
  </ds:schemaRefs>
</ds:datastoreItem>
</file>

<file path=customXml/itemProps2.xml><?xml version="1.0" encoding="utf-8"?>
<ds:datastoreItem xmlns:ds="http://schemas.openxmlformats.org/officeDocument/2006/customXml" ds:itemID="{4E43B10C-3271-42E4-BC03-A18CC50D253A}">
  <ds:schemaRefs>
    <ds:schemaRef ds:uri="http://schemas.microsoft.com/sharepoint/v3/contenttype/forms"/>
  </ds:schemaRefs>
</ds:datastoreItem>
</file>

<file path=customXml/itemProps3.xml><?xml version="1.0" encoding="utf-8"?>
<ds:datastoreItem xmlns:ds="http://schemas.openxmlformats.org/officeDocument/2006/customXml" ds:itemID="{0246B581-FE74-4892-8310-37116644B67C}">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s>
</ds:datastoreItem>
</file>

<file path=customXml/itemProps4.xml><?xml version="1.0" encoding="utf-8"?>
<ds:datastoreItem xmlns:ds="http://schemas.openxmlformats.org/officeDocument/2006/customXml" ds:itemID="{41B8F7E2-C40B-44A6-8B5E-0A7AC19FC0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3f2e6e0-1fb4-412b-9a28-3fbe771624b9"/>
    <ds:schemaRef ds:uri="89ee189b-00da-4564-855d-2b8aa2a279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Coversheet</vt:lpstr>
      <vt:lpstr>Draft Workplan</vt:lpstr>
      <vt:lpstr>Cost Estimator </vt:lpstr>
      <vt:lpstr>Draft Budget Detail</vt:lpstr>
      <vt:lpstr>Progress Report &amp; EOY </vt:lpstr>
      <vt:lpstr>Progress &amp; EOY (v.2)</vt:lpstr>
      <vt:lpstr>Progress &amp; EOY(v.3)</vt:lpstr>
      <vt:lpstr>Deliverable Status</vt:lpstr>
      <vt:lpstr>Draft Workplan Review (EPA use)</vt:lpstr>
      <vt:lpstr>'Deliverable Status'!Print_Area</vt:lpstr>
      <vt:lpstr>'Draft Budget Detail'!Print_Area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GAP Workbook Blank Template 11-19-2020</dc:title>
  <dc:subject/>
  <dc:creator/>
  <cp:keywords/>
  <dc:description/>
  <cp:lastModifiedBy/>
  <cp:revision>1</cp:revision>
  <dcterms:created xsi:type="dcterms:W3CDTF">2020-01-30T23:27:08Z</dcterms:created>
  <dcterms:modified xsi:type="dcterms:W3CDTF">2020-12-04T19:54:15Z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0x01010005CE387E94D5A740B77895897931C55E</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