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codeName="ThisWorkbook"/>
  <mc:AlternateContent xmlns:mc="http://schemas.openxmlformats.org/markup-compatibility/2006">
    <mc:Choice Requires="x15">
      <x15ac:absPath xmlns:x15ac="http://schemas.microsoft.com/office/spreadsheetml/2010/11/ac" url="https://usepa-my.sharepoint.com/personal/fronczak_david_epa_gov/Documents/Documents/MyFiles/SAM/Program work/PFAS/PFAS QAPP development/Version 1/2021_9_13 version/"/>
    </mc:Choice>
  </mc:AlternateContent>
  <xr:revisionPtr revIDLastSave="3" documentId="13_ncr:1_{659686C1-35DD-4989-BBDD-E1E868884C64}" xr6:coauthVersionLast="46" xr6:coauthVersionMax="46" xr10:uidLastSave="{40E07834-DBB5-494C-B070-57C30B92195A}"/>
  <bookViews>
    <workbookView xWindow="-110" yWindow="-110" windowWidth="19420" windowHeight="10420" tabRatio="634" xr2:uid="{00000000-000D-0000-FFFF-FFFF00000000}"/>
  </bookViews>
  <sheets>
    <sheet name="Preface" sheetId="1" r:id="rId1"/>
    <sheet name="Instructions" sheetId="2" r:id="rId2"/>
    <sheet name="Glossary" sheetId="3" r:id="rId3"/>
    <sheet name="Sec. 1 Project Management" sheetId="4" r:id="rId4"/>
    <sheet name="Sec. 2 Data Generation" sheetId="5" r:id="rId5"/>
    <sheet name="Sec. 3 Assessment and Oversight" sheetId="6" r:id="rId6"/>
    <sheet name="Sec.4 Data Review and Usability" sheetId="7" r:id="rId7"/>
    <sheet name="Sec. 5 References" sheetId="8" r:id="rId8"/>
    <sheet name="Figures" sheetId="9" r:id="rId9"/>
    <sheet name="Tables" sheetId="10" r:id="rId10"/>
    <sheet name="Appendix A" sheetId="11" r:id="rId11"/>
    <sheet name="Appendix B" sheetId="12" r:id="rId12"/>
    <sheet name="Attachment 1" sheetId="13" r:id="rId13"/>
    <sheet name="Attachment 2" sheetId="21" r:id="rId14"/>
    <sheet name="Attachment 3" sheetId="14" r:id="rId15"/>
    <sheet name="Attachment 4" sheetId="15" r:id="rId16"/>
    <sheet name="Attachment 5" sheetId="16" r:id="rId17"/>
    <sheet name="DQO.LUT" sheetId="17" r:id="rId18"/>
    <sheet name="Sample.LUT" sheetId="18" r:id="rId19"/>
    <sheet name="General.methods.LUT" sheetId="19" r:id="rId20"/>
    <sheet name="SOP.LUT" sheetId="20" r:id="rId21"/>
  </sheets>
  <definedNames>
    <definedName name="_xlnm._FilterDatabase" localSheetId="9" hidden="1">Tables!$A$5:$J$193</definedName>
    <definedName name="_xlnm.Print_Area" localSheetId="10">'Appendix A'!$A$1:$F$95</definedName>
    <definedName name="_xlnm.Print_Area" localSheetId="8">Figures!$A:$N</definedName>
    <definedName name="_xlnm.Print_Area" localSheetId="1">Instructions!$A$1:$B$82</definedName>
    <definedName name="_xlnm.Print_Area" localSheetId="0">Preface!$A$1:$I$13</definedName>
    <definedName name="_xlnm.Print_Area" localSheetId="3">'Sec. 1 Project Management'!$A:$J</definedName>
    <definedName name="_xlnm.Print_Area" localSheetId="4">'Sec. 2 Data Generation'!$A:$J</definedName>
    <definedName name="_xlnm.Print_Area" localSheetId="5">'Sec. 3 Assessment and Oversight'!$A$1:$I$34</definedName>
    <definedName name="_xlnm.Print_Area" localSheetId="7">'Sec. 5 References'!$A$1:$J$89</definedName>
    <definedName name="_xlnm.Print_Area" localSheetId="6">'Sec.4 Data Review and Usability'!$A:$J</definedName>
    <definedName name="_xlnm.Print_Area" localSheetId="9">Tables!$A:$G</definedName>
    <definedName name="Z_9948DD30_9F63_4779_86EE_8B595680257B_.wvu.PrintArea" localSheetId="10" hidden="1">'Appendix A'!$A$1:$F$95</definedName>
    <definedName name="Z_9948DD30_9F63_4779_86EE_8B595680257B_.wvu.PrintArea" localSheetId="1" hidden="1">Instructions!$A$4:$N$82</definedName>
    <definedName name="Z_9948DD30_9F63_4779_86EE_8B595680257B_.wvu.PrintArea" localSheetId="0" hidden="1">Preface!$A$1:$I$13</definedName>
    <definedName name="Z_9948DD30_9F63_4779_86EE_8B595680257B_.wvu.PrintArea" localSheetId="3" hidden="1">'Sec. 1 Project Management'!$A$1:$J$410</definedName>
    <definedName name="Z_9948DD30_9F63_4779_86EE_8B595680257B_.wvu.PrintArea" localSheetId="4" hidden="1">'Sec. 2 Data Generation'!$A$1:$J$148</definedName>
    <definedName name="Z_9948DD30_9F63_4779_86EE_8B595680257B_.wvu.PrintArea" localSheetId="5" hidden="1">'Sec. 3 Assessment and Oversight'!$A$1:$I$34</definedName>
    <definedName name="Z_9948DD30_9F63_4779_86EE_8B595680257B_.wvu.PrintArea" localSheetId="7" hidden="1">'Sec. 5 References'!$A$1:$J$89</definedName>
    <definedName name="Z_9948DD30_9F63_4779_86EE_8B595680257B_.wvu.PrintArea" localSheetId="6" hidden="1">'Sec.4 Data Review and Usability'!$A$1:$I$89</definedName>
    <definedName name="Z_9948DD30_9F63_4779_86EE_8B595680257B_.wvu.PrintArea" localSheetId="9" hidden="1">Tables!$A$204:$D$245</definedName>
    <definedName name="Z_EC46A81A_6740_4443_959F_D067CA5FDAC0_.wvu.PrintArea" localSheetId="10" hidden="1">'Appendix A'!$A$1:$F$95</definedName>
    <definedName name="Z_EC46A81A_6740_4443_959F_D067CA5FDAC0_.wvu.PrintArea" localSheetId="1" hidden="1">Instructions!$A$4:$N$82</definedName>
    <definedName name="Z_EC46A81A_6740_4443_959F_D067CA5FDAC0_.wvu.PrintArea" localSheetId="0" hidden="1">Preface!$A$1:$I$13</definedName>
    <definedName name="Z_EC46A81A_6740_4443_959F_D067CA5FDAC0_.wvu.PrintArea" localSheetId="3" hidden="1">'Sec. 1 Project Management'!$A$1:$J$410</definedName>
    <definedName name="Z_EC46A81A_6740_4443_959F_D067CA5FDAC0_.wvu.PrintArea" localSheetId="4" hidden="1">'Sec. 2 Data Generation'!$A$1:$J$148</definedName>
    <definedName name="Z_EC46A81A_6740_4443_959F_D067CA5FDAC0_.wvu.PrintArea" localSheetId="5" hidden="1">'Sec. 3 Assessment and Oversight'!$A$1:$I$34</definedName>
    <definedName name="Z_EC46A81A_6740_4443_959F_D067CA5FDAC0_.wvu.PrintArea" localSheetId="7" hidden="1">'Sec. 5 References'!$A$1:$J$89</definedName>
    <definedName name="Z_EC46A81A_6740_4443_959F_D067CA5FDAC0_.wvu.PrintArea" localSheetId="6" hidden="1">'Sec.4 Data Review and Usability'!$A$1:$I$89</definedName>
    <definedName name="Z_EC46A81A_6740_4443_959F_D067CA5FDAC0_.wvu.PrintArea" localSheetId="9" hidden="1">Tables!$A$204:$D$245</definedName>
  </definedNames>
  <calcPr calcId="191029"/>
  <customWorkbookViews>
    <customWorkbookView name="BFear - Personal View" guid="{EC46A81A-6740-4443-959F-D067CA5FDAC0}" mergeInterval="0" personalView="1" maximized="1" xWindow="-8" yWindow="-8" windowWidth="1696" windowHeight="1026" tabRatio="634" activeSheetId="5" showComments="commIndAndComment"/>
    <customWorkbookView name="Carney, Michael - Personal View" guid="{9948DD30-9F63-4779-86EE-8B595680257B}" mergeInterval="0" personalView="1" maximized="1" xWindow="-8" yWindow="-8" windowWidth="1696" windowHeight="1026" tabRatio="634"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6" l="1"/>
  <c r="F12" i="6"/>
  <c r="F11" i="6"/>
  <c r="H122" i="5"/>
  <c r="D122" i="5"/>
  <c r="A122" i="5"/>
  <c r="A368" i="4" l="1"/>
  <c r="A315" i="4"/>
  <c r="F215" i="4"/>
  <c r="F216" i="4"/>
  <c r="F219" i="4"/>
  <c r="F220" i="4"/>
  <c r="F221" i="4"/>
  <c r="B210" i="4"/>
  <c r="A209" i="4"/>
  <c r="A230" i="4"/>
  <c r="A229" i="4"/>
  <c r="A228" i="4"/>
  <c r="A227" i="4"/>
  <c r="A226" i="4"/>
  <c r="A225" i="4"/>
  <c r="A224" i="4"/>
  <c r="A223" i="4"/>
  <c r="A222" i="4"/>
  <c r="A221" i="4"/>
  <c r="A220" i="4"/>
  <c r="A219" i="4"/>
  <c r="A218" i="4"/>
  <c r="A217" i="4"/>
  <c r="A216" i="4"/>
  <c r="A215" i="4"/>
  <c r="B26" i="4"/>
  <c r="B30" i="4"/>
  <c r="B291" i="4"/>
  <c r="D290" i="4"/>
  <c r="E289" i="4"/>
  <c r="G258" i="4"/>
  <c r="G256" i="4"/>
  <c r="C257" i="4"/>
  <c r="F218" i="4" s="1"/>
  <c r="C255" i="4"/>
  <c r="F217" i="4" s="1"/>
  <c r="G259" i="10" l="1"/>
  <c r="A10" i="9" l="1"/>
  <c r="F10" i="9"/>
  <c r="C10" i="9"/>
  <c r="H10" i="9"/>
  <c r="E23" i="9"/>
  <c r="G23" i="9"/>
  <c r="L30" i="9" l="1"/>
  <c r="J30" i="9"/>
  <c r="L29" i="9"/>
  <c r="J29" i="9"/>
  <c r="L28" i="9"/>
  <c r="J28" i="9"/>
  <c r="L27" i="9"/>
  <c r="J27" i="9"/>
  <c r="H30" i="9"/>
  <c r="F30" i="9"/>
  <c r="H29" i="9"/>
  <c r="F29" i="9"/>
  <c r="H28" i="9"/>
  <c r="F28" i="9"/>
  <c r="H27" i="9"/>
  <c r="F27" i="9"/>
  <c r="A27" i="9"/>
  <c r="A19" i="9"/>
  <c r="C19" i="9"/>
  <c r="C18" i="9"/>
  <c r="A18" i="9"/>
  <c r="K19" i="9"/>
  <c r="M19" i="9"/>
  <c r="K18" i="9"/>
  <c r="M18" i="9"/>
  <c r="H19" i="9"/>
  <c r="F19" i="9"/>
  <c r="F18" i="9"/>
  <c r="H18" i="9"/>
  <c r="H4" i="9"/>
  <c r="H9" i="9" s="1"/>
  <c r="F4" i="9"/>
  <c r="F9" i="9" s="1"/>
  <c r="D43" i="18" l="1"/>
  <c r="I43" i="18" s="1"/>
  <c r="D42" i="18"/>
  <c r="I42" i="18" s="1"/>
  <c r="D41" i="18"/>
  <c r="I41" i="18" s="1"/>
  <c r="D40" i="18"/>
  <c r="H40" i="18" s="1"/>
  <c r="D39" i="18"/>
  <c r="I39" i="18" s="1"/>
  <c r="D38" i="18"/>
  <c r="I38" i="18" s="1"/>
  <c r="D37" i="18"/>
  <c r="I37" i="18" s="1"/>
  <c r="D36" i="18"/>
  <c r="H36" i="18" s="1"/>
  <c r="D35" i="18"/>
  <c r="I35" i="18" s="1"/>
  <c r="D34" i="18"/>
  <c r="I34" i="18" s="1"/>
  <c r="D33" i="18"/>
  <c r="I33" i="18" s="1"/>
  <c r="D32" i="18"/>
  <c r="H32" i="18" s="1"/>
  <c r="D31" i="18"/>
  <c r="I31" i="18" s="1"/>
  <c r="D30" i="18"/>
  <c r="I30" i="18" s="1"/>
  <c r="D29" i="18"/>
  <c r="I29" i="18" s="1"/>
  <c r="D28" i="18"/>
  <c r="H28" i="18" s="1"/>
  <c r="D27" i="18"/>
  <c r="I27" i="18" s="1"/>
  <c r="D26" i="18"/>
  <c r="I26" i="18" s="1"/>
  <c r="D25" i="18"/>
  <c r="I25" i="18" s="1"/>
  <c r="D24" i="18"/>
  <c r="H24" i="18" s="1"/>
  <c r="D23" i="18"/>
  <c r="I23" i="18" s="1"/>
  <c r="D22" i="18"/>
  <c r="I22" i="18" s="1"/>
  <c r="D21" i="18"/>
  <c r="I21" i="18" s="1"/>
  <c r="D20" i="18"/>
  <c r="H20" i="18" s="1"/>
  <c r="D19" i="18"/>
  <c r="I19" i="18" s="1"/>
  <c r="D18" i="18"/>
  <c r="H18" i="18" s="1"/>
  <c r="D17" i="18"/>
  <c r="I17" i="18" s="1"/>
  <c r="D16" i="18"/>
  <c r="I16" i="18" s="1"/>
  <c r="D15" i="18"/>
  <c r="I15" i="18" s="1"/>
  <c r="D14" i="18"/>
  <c r="H14" i="18" s="1"/>
  <c r="D13" i="18"/>
  <c r="H13" i="18" s="1"/>
  <c r="D12" i="18"/>
  <c r="F12" i="18" s="1"/>
  <c r="D11" i="18"/>
  <c r="H11" i="18" s="1"/>
  <c r="D10" i="18"/>
  <c r="I10" i="18" s="1"/>
  <c r="D9" i="18"/>
  <c r="I9" i="18" s="1"/>
  <c r="D8" i="18"/>
  <c r="I8" i="18" s="1"/>
  <c r="D7" i="18"/>
  <c r="I7" i="18" s="1"/>
  <c r="D6" i="18"/>
  <c r="F6" i="18" s="1"/>
  <c r="D5" i="18"/>
  <c r="F5" i="18" s="1"/>
  <c r="D4" i="18"/>
  <c r="H4" i="18" s="1"/>
  <c r="D3" i="18"/>
  <c r="F3" i="18" s="1"/>
  <c r="D2" i="18"/>
  <c r="I2" i="18" s="1"/>
  <c r="A336" i="4"/>
  <c r="A292" i="4"/>
  <c r="F230" i="4"/>
  <c r="F229" i="4"/>
  <c r="F228" i="4"/>
  <c r="F227" i="4"/>
  <c r="F226" i="4"/>
  <c r="F225" i="4"/>
  <c r="F224" i="4"/>
  <c r="F223" i="4"/>
  <c r="F222" i="4"/>
  <c r="F37" i="18" l="1"/>
  <c r="H37" i="18"/>
  <c r="I36" i="18"/>
  <c r="F31" i="18"/>
  <c r="G34" i="18"/>
  <c r="F23" i="18"/>
  <c r="G26" i="18"/>
  <c r="F38" i="18"/>
  <c r="H41" i="18"/>
  <c r="G3" i="18"/>
  <c r="H9" i="18"/>
  <c r="G33" i="18"/>
  <c r="F35" i="18"/>
  <c r="G6" i="18"/>
  <c r="F7" i="18"/>
  <c r="G10" i="18"/>
  <c r="H7" i="18"/>
  <c r="F16" i="18"/>
  <c r="F19" i="18"/>
  <c r="G25" i="18"/>
  <c r="F27" i="18"/>
  <c r="F42" i="18"/>
  <c r="F9" i="18"/>
  <c r="H16" i="18"/>
  <c r="G37" i="18"/>
  <c r="G38" i="18"/>
  <c r="F41" i="18"/>
  <c r="F2" i="18"/>
  <c r="G7" i="18"/>
  <c r="F8" i="18"/>
  <c r="G9" i="18"/>
  <c r="H10" i="18"/>
  <c r="F15" i="18"/>
  <c r="G16" i="18"/>
  <c r="F17" i="18"/>
  <c r="F21" i="18"/>
  <c r="F22" i="18"/>
  <c r="H25" i="18"/>
  <c r="F29" i="18"/>
  <c r="F30" i="18"/>
  <c r="H33" i="18"/>
  <c r="F39" i="18"/>
  <c r="G41" i="18"/>
  <c r="G42" i="18"/>
  <c r="H2" i="18"/>
  <c r="G21" i="18"/>
  <c r="G22" i="18"/>
  <c r="G29" i="18"/>
  <c r="G30" i="18"/>
  <c r="G5" i="18"/>
  <c r="F10" i="18"/>
  <c r="G12" i="18"/>
  <c r="H21" i="18"/>
  <c r="F25" i="18"/>
  <c r="F26" i="18"/>
  <c r="H29" i="18"/>
  <c r="F33" i="18"/>
  <c r="F34" i="18"/>
  <c r="F43" i="18"/>
  <c r="I11" i="18"/>
  <c r="I13" i="18"/>
  <c r="I24" i="18"/>
  <c r="I32" i="18"/>
  <c r="I40" i="18"/>
  <c r="G2" i="18"/>
  <c r="H3" i="18"/>
  <c r="F4" i="18"/>
  <c r="H5" i="18"/>
  <c r="H6" i="18"/>
  <c r="G8" i="18"/>
  <c r="F11" i="18"/>
  <c r="H12" i="18"/>
  <c r="F13" i="18"/>
  <c r="F14" i="18"/>
  <c r="G15" i="18"/>
  <c r="G17" i="18"/>
  <c r="F18" i="18"/>
  <c r="G19" i="18"/>
  <c r="F20" i="18"/>
  <c r="H22" i="18"/>
  <c r="G23" i="18"/>
  <c r="F24" i="18"/>
  <c r="H26" i="18"/>
  <c r="G27" i="18"/>
  <c r="F28" i="18"/>
  <c r="H30" i="18"/>
  <c r="G31" i="18"/>
  <c r="F32" i="18"/>
  <c r="H34" i="18"/>
  <c r="G35" i="18"/>
  <c r="F36" i="18"/>
  <c r="H38" i="18"/>
  <c r="G39" i="18"/>
  <c r="F40" i="18"/>
  <c r="H42" i="18"/>
  <c r="G43" i="18"/>
  <c r="I18" i="18"/>
  <c r="I3" i="18"/>
  <c r="G4" i="18"/>
  <c r="I5" i="18"/>
  <c r="I6" i="18"/>
  <c r="H8" i="18"/>
  <c r="G11" i="18"/>
  <c r="I12" i="18"/>
  <c r="G13" i="18"/>
  <c r="G14" i="18"/>
  <c r="H15" i="18"/>
  <c r="H17" i="18"/>
  <c r="G18" i="18"/>
  <c r="H19" i="18"/>
  <c r="G20" i="18"/>
  <c r="H23" i="18"/>
  <c r="G24" i="18"/>
  <c r="H27" i="18"/>
  <c r="G28" i="18"/>
  <c r="H31" i="18"/>
  <c r="G32" i="18"/>
  <c r="H35" i="18"/>
  <c r="G36" i="18"/>
  <c r="H39" i="18"/>
  <c r="G40" i="18"/>
  <c r="H43" i="18"/>
  <c r="I4" i="18"/>
  <c r="I14" i="18"/>
  <c r="I20" i="18"/>
  <c r="I28" i="18"/>
  <c r="N2" i="18" l="1"/>
  <c r="N4" i="18" s="1"/>
  <c r="M12" i="18"/>
  <c r="M14" i="18" s="1"/>
  <c r="M18" i="18" s="1"/>
  <c r="D257" i="10" s="1"/>
  <c r="K12" i="18"/>
  <c r="K13" i="18" s="1"/>
  <c r="M2" i="18"/>
  <c r="L2" i="18"/>
  <c r="L12" i="18"/>
  <c r="N12" i="18"/>
  <c r="K2" i="18"/>
  <c r="B258" i="10" l="1"/>
  <c r="N3" i="18"/>
  <c r="N6" i="18" s="1"/>
  <c r="N10" i="18" s="1"/>
  <c r="C258" i="10" s="1"/>
  <c r="M13" i="18"/>
  <c r="K14" i="18"/>
  <c r="K18" i="18" s="1"/>
  <c r="D255" i="10" s="1"/>
  <c r="M4" i="18"/>
  <c r="B257" i="10"/>
  <c r="M3" i="18"/>
  <c r="L14" i="18"/>
  <c r="L18" i="18" s="1"/>
  <c r="D256" i="10" s="1"/>
  <c r="L13" i="18"/>
  <c r="B255" i="10"/>
  <c r="K4" i="18"/>
  <c r="K3" i="18" s="1"/>
  <c r="N13" i="18"/>
  <c r="N14" i="18"/>
  <c r="N18" i="18" s="1"/>
  <c r="D258" i="10" s="1"/>
  <c r="B256" i="10"/>
  <c r="L4" i="18"/>
  <c r="L3" i="18"/>
  <c r="N5" i="18"/>
  <c r="A9" i="14" l="1"/>
  <c r="A110" i="5"/>
  <c r="A7" i="14"/>
  <c r="A108" i="5"/>
  <c r="A112" i="5"/>
  <c r="A11" i="14"/>
  <c r="A86" i="5"/>
  <c r="F86" i="5" s="1"/>
  <c r="A13" i="14"/>
  <c r="A114" i="5"/>
  <c r="D259" i="10"/>
  <c r="A84" i="5"/>
  <c r="F84" i="5" s="1"/>
  <c r="M6" i="18"/>
  <c r="M10" i="18" s="1"/>
  <c r="C257" i="10" s="1"/>
  <c r="M5" i="18"/>
  <c r="L6" i="18"/>
  <c r="L10" i="18" s="1"/>
  <c r="C256" i="10" s="1"/>
  <c r="L5" i="18"/>
  <c r="K6" i="18"/>
  <c r="K10" i="18" s="1"/>
  <c r="C255" i="10" s="1"/>
  <c r="K5" i="18"/>
  <c r="A82" i="5"/>
  <c r="F82" i="5" s="1"/>
  <c r="A80" i="5"/>
  <c r="F80" i="5" s="1"/>
  <c r="B259" i="10"/>
  <c r="C259" i="10" l="1"/>
</calcChain>
</file>

<file path=xl/sharedStrings.xml><?xml version="1.0" encoding="utf-8"?>
<sst xmlns="http://schemas.openxmlformats.org/spreadsheetml/2006/main" count="3352" uniqueCount="1502">
  <si>
    <t>Name</t>
  </si>
  <si>
    <t>Health and Safety Officer</t>
  </si>
  <si>
    <t>Preservation</t>
  </si>
  <si>
    <t>14 days</t>
  </si>
  <si>
    <t>Analyte</t>
  </si>
  <si>
    <t>CAS Number</t>
  </si>
  <si>
    <t>Maximum Holding Time</t>
  </si>
  <si>
    <t>Project Manager</t>
  </si>
  <si>
    <t>Hexafluoropropylene oxide dimer acid</t>
  </si>
  <si>
    <t>N-ethyl perfluorooctanesulfonamidoacetic acid</t>
  </si>
  <si>
    <t>N-methyl perfluorooctanesulfonamidoacetic acid</t>
  </si>
  <si>
    <t>Perfluorobutanesulfonic acid</t>
  </si>
  <si>
    <t>Perfluorodecanoic acid</t>
  </si>
  <si>
    <t>Perfluorododecanoic acid</t>
  </si>
  <si>
    <t>Perfluoroheptanoic acid</t>
  </si>
  <si>
    <t>Perfluorohexanesulfonic acid</t>
  </si>
  <si>
    <t>Perfluorohexanoic acid</t>
  </si>
  <si>
    <t>Perfluorononanoic acid</t>
  </si>
  <si>
    <t>Perfluorooctanesulfonic acid</t>
  </si>
  <si>
    <t>Perfluorooctanoic acid</t>
  </si>
  <si>
    <t>Perfluorotetradecanoic acid</t>
  </si>
  <si>
    <t>Perfluorotridecanoic acid</t>
  </si>
  <si>
    <t>Perfluoroundecanoic acid</t>
  </si>
  <si>
    <t>11-chloroeicosafluoro-3-oxaundecane-1-sulfonic acid</t>
  </si>
  <si>
    <t>9-chlorohexadecafluoro-3-oxanone-1-sulfonic acid</t>
  </si>
  <si>
    <t>4,8-dioxa-3H-perfluorononanoic acid</t>
  </si>
  <si>
    <t>2991-50-6</t>
  </si>
  <si>
    <t>2355-31-9</t>
  </si>
  <si>
    <t>375-73-5</t>
  </si>
  <si>
    <t>335-76-2</t>
  </si>
  <si>
    <t>307-55-1</t>
  </si>
  <si>
    <t>375-85-9</t>
  </si>
  <si>
    <t>355-46-4</t>
  </si>
  <si>
    <t>307-24-4</t>
  </si>
  <si>
    <t>375-95-1</t>
  </si>
  <si>
    <t>1763-23-1</t>
  </si>
  <si>
    <t>335-67-1</t>
  </si>
  <si>
    <t>376-06-7</t>
  </si>
  <si>
    <t>72629-94-8</t>
  </si>
  <si>
    <t>2058-94-8</t>
  </si>
  <si>
    <t xml:space="preserve">11-Chloroeicosafluoro-3-oxaundecane-1-sulfonic acid </t>
  </si>
  <si>
    <t>11Cl-PF3OUdS</t>
  </si>
  <si>
    <t>1H,1H, 2H, 2H-Perfluorohexane sulfonic acid</t>
  </si>
  <si>
    <t>4:2FTS</t>
  </si>
  <si>
    <t>1H,1H, 2H, 2H-Perfluorooctane sulfonic acid</t>
  </si>
  <si>
    <t>6:2FTS</t>
  </si>
  <si>
    <t>1H,1H, 2H, 2H-Perfluorodecane sulfonic acid</t>
  </si>
  <si>
    <t>8:2FTS</t>
  </si>
  <si>
    <t>9-Chlorohexadecafluoro-3-oxanonane-1-sulfonic acd</t>
  </si>
  <si>
    <t>9Cl-PF3ONS</t>
  </si>
  <si>
    <t>4,8-Dioxa-3H-perfluorononanoic acid</t>
  </si>
  <si>
    <t>ADONA</t>
  </si>
  <si>
    <t>HFPO-DA</t>
  </si>
  <si>
    <t>Nonafluoro-3,6-dioxaheptanoic acid</t>
  </si>
  <si>
    <t>NFDHA</t>
  </si>
  <si>
    <t>Perfluorobutanoic acid</t>
  </si>
  <si>
    <t>PFBA</t>
  </si>
  <si>
    <t>PFBS</t>
  </si>
  <si>
    <t>PFDA</t>
  </si>
  <si>
    <t>PFDoA</t>
  </si>
  <si>
    <t>Perfluoro(2-ethoxyethane)sulfonic acid</t>
  </si>
  <si>
    <t>PFEESA</t>
  </si>
  <si>
    <t>PFHpA</t>
  </si>
  <si>
    <t>Perfluoroheptanesulfonic acid</t>
  </si>
  <si>
    <t>PFHpS</t>
  </si>
  <si>
    <t>PFHxA</t>
  </si>
  <si>
    <t>PFHxS</t>
  </si>
  <si>
    <t>Perfluoro-4-methoxybutanoic acid</t>
  </si>
  <si>
    <t>PFMBA</t>
  </si>
  <si>
    <t>Perfluoro-3-methoxypropanoic acid</t>
  </si>
  <si>
    <t>PFMPA</t>
  </si>
  <si>
    <t>PFNA</t>
  </si>
  <si>
    <t>PFOA</t>
  </si>
  <si>
    <t>PFOS</t>
  </si>
  <si>
    <t>Perfluoropentanoic acid</t>
  </si>
  <si>
    <t>PFPeA</t>
  </si>
  <si>
    <t>Perfluoropentanesulfonic acid</t>
  </si>
  <si>
    <t>PFPeS</t>
  </si>
  <si>
    <t>PFUnA</t>
  </si>
  <si>
    <t>Yes</t>
  </si>
  <si>
    <t>13252-13-6</t>
  </si>
  <si>
    <t>763051-92-9</t>
  </si>
  <si>
    <t>756426-58-1</t>
  </si>
  <si>
    <t>919005-14-4</t>
  </si>
  <si>
    <t>Acronym</t>
  </si>
  <si>
    <t>NEtFOSAA</t>
  </si>
  <si>
    <t>NMeFOSAA</t>
  </si>
  <si>
    <t>PFTA</t>
  </si>
  <si>
    <t>PFTrDA</t>
  </si>
  <si>
    <t xml:space="preserve">11Cl-PF3OUdS </t>
  </si>
  <si>
    <t>EPA Method 533</t>
  </si>
  <si>
    <t>151772-58-6</t>
  </si>
  <si>
    <t>375-22-4</t>
  </si>
  <si>
    <t>39108-34-4</t>
  </si>
  <si>
    <t>113507-82-7</t>
  </si>
  <si>
    <t>375-92-8</t>
  </si>
  <si>
    <t>757124-72-4</t>
  </si>
  <si>
    <t>377-73-1</t>
  </si>
  <si>
    <t>863090-89-5</t>
  </si>
  <si>
    <t>27619-97-2</t>
  </si>
  <si>
    <t>2706-90-3</t>
  </si>
  <si>
    <t>2706-91-4</t>
  </si>
  <si>
    <t>28 days</t>
  </si>
  <si>
    <t>Perfluoro-1-butanesulfonic acid</t>
  </si>
  <si>
    <t>Perfluoro-1-pentanesulfonic acid</t>
  </si>
  <si>
    <t>Perfluoro-1-hexanesulfonic acid</t>
  </si>
  <si>
    <t>Perfluoro-1-heptanesulfonic acid</t>
  </si>
  <si>
    <t>Perfluoro-1-octanesulfonic acid</t>
  </si>
  <si>
    <t>Perfluoro-1-nonanesulfonic acid</t>
  </si>
  <si>
    <t>PFNS</t>
  </si>
  <si>
    <t>Perfluoro-1-decanesulfonic acid</t>
  </si>
  <si>
    <t>PFDS</t>
  </si>
  <si>
    <t>1H,1H,2H,2H-perfluorohexane sulfonic acid</t>
  </si>
  <si>
    <t>4:2 FTS</t>
  </si>
  <si>
    <t>1H,1H,2H,2H-perfluorooctane sulfonic acid</t>
  </si>
  <si>
    <t>6:2 FTS</t>
  </si>
  <si>
    <t>1H,1H,2H,2H-perfluorodecane sulfonic acid</t>
  </si>
  <si>
    <t>8:2 FTS</t>
  </si>
  <si>
    <t>PFUdA</t>
  </si>
  <si>
    <t>PFTeDA</t>
  </si>
  <si>
    <t>N-ethylperfluoro-1-octanesulfonamidoacetic acid</t>
  </si>
  <si>
    <t>N-EtFOSAA</t>
  </si>
  <si>
    <t>N-methylperfluoro-1-octanesulfonamidoacetic acid</t>
  </si>
  <si>
    <t>N-MeFOSAA</t>
  </si>
  <si>
    <t>Perfluoro-1-octanesulfonamide</t>
  </si>
  <si>
    <t>FOSA</t>
  </si>
  <si>
    <t>68259-12-1</t>
  </si>
  <si>
    <t>335-77-3</t>
  </si>
  <si>
    <t>754-91-6</t>
  </si>
  <si>
    <t>EPA SW-846 Method 8327 - Direct Injection</t>
  </si>
  <si>
    <t>EPA SW-846 Method 8327 - Isotope Dilution</t>
  </si>
  <si>
    <t>PFecHS</t>
  </si>
  <si>
    <t>FHEA</t>
  </si>
  <si>
    <t>FOEA</t>
  </si>
  <si>
    <t>FDEA</t>
  </si>
  <si>
    <t>FOUEA</t>
  </si>
  <si>
    <t>FHUEA</t>
  </si>
  <si>
    <t>Groundwater</t>
  </si>
  <si>
    <t>NA</t>
  </si>
  <si>
    <t>Type</t>
  </si>
  <si>
    <t>CAS</t>
  </si>
  <si>
    <t>PFOSA</t>
  </si>
  <si>
    <t>Agency</t>
  </si>
  <si>
    <t>Promulgated Rule</t>
  </si>
  <si>
    <t>Value (ug/L)</t>
  </si>
  <si>
    <t>Action Level</t>
  </si>
  <si>
    <t>Groundwater Quality Standard</t>
  </si>
  <si>
    <t>Connecticut DPH</t>
  </si>
  <si>
    <t>Minnesota MDH</t>
  </si>
  <si>
    <t>Rhode Island DEM</t>
  </si>
  <si>
    <t>Vermont DEC/DOH</t>
  </si>
  <si>
    <t>Interim Recommendation</t>
  </si>
  <si>
    <t>Statewide Standards</t>
  </si>
  <si>
    <t>GW-1</t>
  </si>
  <si>
    <t>GW-3</t>
  </si>
  <si>
    <t>Water Quality Standard</t>
  </si>
  <si>
    <t>Alaska DEC</t>
  </si>
  <si>
    <t>USEPA Regions</t>
  </si>
  <si>
    <t>USEPA OLEM</t>
  </si>
  <si>
    <t>Colorado DPHE</t>
  </si>
  <si>
    <t>Delaware DNREC</t>
  </si>
  <si>
    <t>Florida FDEP</t>
  </si>
  <si>
    <t>Indiana DEM</t>
  </si>
  <si>
    <t>Iowa DNR</t>
  </si>
  <si>
    <t>Maine DEP</t>
  </si>
  <si>
    <t>Maine DEQ</t>
  </si>
  <si>
    <t>Montana DEQ</t>
  </si>
  <si>
    <t>New Hampshire DES</t>
  </si>
  <si>
    <t>New Jersey DEP</t>
  </si>
  <si>
    <t>North Carolina DEQ</t>
  </si>
  <si>
    <t>Pennsylvania DEP</t>
  </si>
  <si>
    <t>Texas CEQ</t>
  </si>
  <si>
    <t>Vermont DEC</t>
  </si>
  <si>
    <t>No</t>
  </si>
  <si>
    <t>Other</t>
  </si>
  <si>
    <t>Screening Level</t>
  </si>
  <si>
    <t>Action Level (private well)</t>
  </si>
  <si>
    <t>Lifetime Health Advisory</t>
  </si>
  <si>
    <t xml:space="preserve">Generic Cleanup Criteria </t>
  </si>
  <si>
    <t>Health-Based Value (chronic)</t>
  </si>
  <si>
    <t>Health-Based Value (subchronic)</t>
  </si>
  <si>
    <t>Health Risk Limit (chronic)</t>
  </si>
  <si>
    <t>Health Risk Limit (subchronic)</t>
  </si>
  <si>
    <t>Ambient Groundwater Quality Standard</t>
  </si>
  <si>
    <t>Groundwater Cleanup Level</t>
  </si>
  <si>
    <t>Site-Specific Groundwater Quality Standard</t>
  </si>
  <si>
    <t>Interim Maximum Allowable Standard</t>
  </si>
  <si>
    <t>Interim Specific Ground Water Quality Standard</t>
  </si>
  <si>
    <t>Medium-Specific Concentration</t>
  </si>
  <si>
    <t>Preventive Action Level</t>
  </si>
  <si>
    <t>Provisional Groundwater Target Cleanup Level</t>
  </si>
  <si>
    <t>Remedial Action Guideline</t>
  </si>
  <si>
    <t>Reporting Level</t>
  </si>
  <si>
    <t>Regional Screening Level</t>
  </si>
  <si>
    <t>Regional Screening Level Calculation</t>
  </si>
  <si>
    <t>Screening Level (tap)</t>
  </si>
  <si>
    <t>Tier 1 Protective Concentration Level</t>
  </si>
  <si>
    <t xml:space="preserve">HDPE with unlined cap or polypropylene containers 
</t>
  </si>
  <si>
    <t>Sample Bottles</t>
  </si>
  <si>
    <t>New certified pre-cleaned, HDPE or polypropylene bottles; polypropylene screw caps
One 250 mL bottle/sample</t>
  </si>
  <si>
    <t>Polypropylene bottles; polypropylene screw caps
One 100 to 250 mL bottle/sample</t>
  </si>
  <si>
    <t xml:space="preserve"> Ammonium acetate (pre charged or add 1.0 g/L)
On ice in the field; do not exceed 10°C
Do not freeze</t>
  </si>
  <si>
    <t>Trizma 
(pre charged or add 5.0 g/L)
On ice in the field; do not exceed 10°C
Do not freeze</t>
  </si>
  <si>
    <t>ISO 25101:2009</t>
  </si>
  <si>
    <t xml:space="preserve">Perfluoropentanoic acid </t>
  </si>
  <si>
    <t xml:space="preserve">2-perfluorohexyl ethanoic acid </t>
  </si>
  <si>
    <t xml:space="preserve">2-perfluorooctyl ethanoic acid </t>
  </si>
  <si>
    <t xml:space="preserve">2-perfluorodecyl ethanoic acid </t>
  </si>
  <si>
    <t xml:space="preserve"> 2H-perfluoro-2-decenoic acid </t>
  </si>
  <si>
    <t xml:space="preserve">3-perfluoroheptyl propanoic acid </t>
  </si>
  <si>
    <t xml:space="preserve">2H-perfluoro-2-octenoic acid </t>
  </si>
  <si>
    <t>Decafluoro-4-(pentafluoroethyl) cyclcohexanesulfonic acid</t>
  </si>
  <si>
    <t>FHpA</t>
  </si>
  <si>
    <t>HPLC/MS/MS</t>
  </si>
  <si>
    <t>Groundwater Sampling Data Sheet</t>
  </si>
  <si>
    <t>LDPE</t>
  </si>
  <si>
    <t>HDPE</t>
  </si>
  <si>
    <t>Comprehensive Environmental Response, Compensation, and Liability Act</t>
  </si>
  <si>
    <t>CERCLA</t>
  </si>
  <si>
    <t>QC</t>
  </si>
  <si>
    <t>PFAS</t>
  </si>
  <si>
    <t>GPS</t>
  </si>
  <si>
    <t>COC</t>
  </si>
  <si>
    <t>RPD</t>
  </si>
  <si>
    <t>OSHA</t>
  </si>
  <si>
    <t>CFR</t>
  </si>
  <si>
    <t>CPR</t>
  </si>
  <si>
    <t>DI</t>
  </si>
  <si>
    <t>DQO</t>
  </si>
  <si>
    <t>SOP</t>
  </si>
  <si>
    <t>PQL</t>
  </si>
  <si>
    <t>C</t>
  </si>
  <si>
    <t>quality control</t>
  </si>
  <si>
    <t>per- and polyfluoroalkyl substances</t>
  </si>
  <si>
    <t>data quality objective</t>
  </si>
  <si>
    <t>Global Positioning System</t>
  </si>
  <si>
    <t>standard operating procedure</t>
  </si>
  <si>
    <t>practical quantification limit</t>
  </si>
  <si>
    <t>Attachment 1</t>
  </si>
  <si>
    <t>Attachment 2</t>
  </si>
  <si>
    <t>Attachment 3</t>
  </si>
  <si>
    <t>LCMRL</t>
  </si>
  <si>
    <t>lowest concentration minimum reporting level</t>
  </si>
  <si>
    <t>LCMS/MS</t>
  </si>
  <si>
    <t>ISO</t>
  </si>
  <si>
    <t>Sodium thiosulfate pentahydrate (80 mg/L)
On ice in the field; 4° to 6°C</t>
  </si>
  <si>
    <t>New certified pre-cleaned, HDPE or polypropylene bottles; polypropylene screw caps
One 1 L bottle/sample</t>
  </si>
  <si>
    <t>On ice in the field; store between 0° and 6° C</t>
  </si>
  <si>
    <t>New certified pre-cleaned,  polypropylene tube; polypropylene screw caps
5 gm/sample</t>
  </si>
  <si>
    <t>Method</t>
  </si>
  <si>
    <t>chain of custody</t>
  </si>
  <si>
    <t>MS/MSD</t>
  </si>
  <si>
    <t>relative percent difference</t>
  </si>
  <si>
    <t>matrix spikes/matrix spike duplicates</t>
  </si>
  <si>
    <t>CA</t>
  </si>
  <si>
    <t>corrective action</t>
  </si>
  <si>
    <t>Occupational Safety and Health Administration</t>
  </si>
  <si>
    <t>Code of Federal Regulations</t>
  </si>
  <si>
    <t>cardiopulmonary resuscitation</t>
  </si>
  <si>
    <t>deionized</t>
  </si>
  <si>
    <t>QSM</t>
  </si>
  <si>
    <t>DoD</t>
  </si>
  <si>
    <t>SPE</t>
  </si>
  <si>
    <t>MRM</t>
  </si>
  <si>
    <t>ASTM</t>
  </si>
  <si>
    <t>American Society for Testing and Materials</t>
  </si>
  <si>
    <t>International Organization for Standardization</t>
  </si>
  <si>
    <t>Celsius</t>
  </si>
  <si>
    <t xml:space="preserve">not available </t>
  </si>
  <si>
    <t>multiple reaction monitoring</t>
  </si>
  <si>
    <t>liquid chromatography/tandem mass spectrometry</t>
  </si>
  <si>
    <t>chemical abstracts service</t>
  </si>
  <si>
    <t>solid phase extraction</t>
  </si>
  <si>
    <t>U.S. Department of Defense</t>
  </si>
  <si>
    <t>Quality Systems Manual</t>
  </si>
  <si>
    <t>high-density polyethylene</t>
  </si>
  <si>
    <t>low-density polyethylene</t>
  </si>
  <si>
    <t>Lists of Federal and State Agency Screening Levels for Groundwater, Surface Water, Drinking Water, and Soil</t>
  </si>
  <si>
    <t>Document Title</t>
  </si>
  <si>
    <t>Document Date</t>
  </si>
  <si>
    <t>Affiliation</t>
  </si>
  <si>
    <t>Title</t>
  </si>
  <si>
    <t>Prepared by:</t>
  </si>
  <si>
    <t>Name:</t>
  </si>
  <si>
    <t>Title:</t>
  </si>
  <si>
    <t>Date</t>
  </si>
  <si>
    <t>Quality Assurance Manager</t>
  </si>
  <si>
    <t>Contract/Project/Case Number:</t>
  </si>
  <si>
    <t>Acronyms</t>
  </si>
  <si>
    <t>Appendix A</t>
  </si>
  <si>
    <t>PROJECT MANAGEMENT</t>
  </si>
  <si>
    <t>Laboratory Manager</t>
  </si>
  <si>
    <t>Data Validator/Reviewer</t>
  </si>
  <si>
    <t>Data Manager</t>
  </si>
  <si>
    <t>Field Team Leader</t>
  </si>
  <si>
    <t>Precision</t>
  </si>
  <si>
    <t>Bias</t>
  </si>
  <si>
    <t>Accuracy</t>
  </si>
  <si>
    <t>Comparability</t>
  </si>
  <si>
    <t>Completeness</t>
  </si>
  <si>
    <t>Representativeness</t>
  </si>
  <si>
    <t>Sensitivity</t>
  </si>
  <si>
    <t>Acceptance criteria</t>
  </si>
  <si>
    <t>Assessment</t>
  </si>
  <si>
    <t>Audit</t>
  </si>
  <si>
    <t>Conformance</t>
  </si>
  <si>
    <t>Blank</t>
  </si>
  <si>
    <t>Chain-of custody</t>
  </si>
  <si>
    <t>Corrective action</t>
  </si>
  <si>
    <t>Data quality assessment</t>
  </si>
  <si>
    <t>Data quality</t>
  </si>
  <si>
    <t>Data quality indicators</t>
  </si>
  <si>
    <t>Data quality objectives</t>
  </si>
  <si>
    <t>Data quality objective process</t>
  </si>
  <si>
    <t>Data reduction</t>
  </si>
  <si>
    <t>Data validation</t>
  </si>
  <si>
    <t>Data verification</t>
  </si>
  <si>
    <t>Detection limit</t>
  </si>
  <si>
    <t>Document control</t>
  </si>
  <si>
    <t>Environmental conditions</t>
  </si>
  <si>
    <t>Environmental data</t>
  </si>
  <si>
    <t>Field blank</t>
  </si>
  <si>
    <t>Guidance</t>
  </si>
  <si>
    <t>Holding time</t>
  </si>
  <si>
    <t>Independent assessment</t>
  </si>
  <si>
    <t>Inspection</t>
  </si>
  <si>
    <t>Matrix spike sample</t>
  </si>
  <si>
    <t>Measurement quality objectives</t>
  </si>
  <si>
    <t>Method blank</t>
  </si>
  <si>
    <t>Outlier</t>
  </si>
  <si>
    <t>Parameter</t>
  </si>
  <si>
    <t>Performance criteria</t>
  </si>
  <si>
    <t>Process</t>
  </si>
  <si>
    <t>Proficiency test</t>
  </si>
  <si>
    <t>Quality</t>
  </si>
  <si>
    <t>Quality assurance</t>
  </si>
  <si>
    <t>Quality Assurance Project Pla</t>
  </si>
  <si>
    <t>Quality control</t>
  </si>
  <si>
    <t>Quality control sample</t>
  </si>
  <si>
    <t>Quality Management Plan</t>
  </si>
  <si>
    <t>Quality system</t>
  </si>
  <si>
    <t>Readiness review</t>
  </si>
  <si>
    <t>Record</t>
  </si>
  <si>
    <t>Recovery</t>
  </si>
  <si>
    <t>Self-assessment</t>
  </si>
  <si>
    <t>Spike</t>
  </si>
  <si>
    <t>Split sample</t>
  </si>
  <si>
    <t>Standard operating procedure</t>
  </si>
  <si>
    <t>Technical systems audit</t>
  </si>
  <si>
    <t>Address the adequacy of existing information proposed for inclusion into the project.  These criteria often apply to data drawn from existing sources (“secondary” data).</t>
  </si>
  <si>
    <t>The evaluation process used to measure the performance or effectiveness of a system and its elements.</t>
  </si>
  <si>
    <t>A systematic and independent examination to determine whether quality activities and related results comply with planned arrangements and whether these arrangements are implemented effectively and are suitable to achieve objectives.</t>
  </si>
  <si>
    <t>The systematic or persistent distortion of a measurement process that causes errors in one direction (i.e., the expected sample measurement is different from the sample’s true value).</t>
  </si>
  <si>
    <t>A sample subjected to the usual analytical or measurement process to establish a zero baseline or background value.  Sometimes used to adjust or correct routine analytical results.  A sample that is intended to contain none of the analytes of interest.  A blank is used to detect contamination during sample handling preparation and/or analysis.</t>
  </si>
  <si>
    <t>An unbroken trail of accountability that ensures the physical security of samples, data, and records.</t>
  </si>
  <si>
    <t>A measure of the confidence with which one data set or method can be compared to another.</t>
  </si>
  <si>
    <t>A measure of the amount of valid data obtained from a measurement system.</t>
  </si>
  <si>
    <t>An affirmative indication or judgment that a product or service satisfies the relevant specification, contract, or regulation.</t>
  </si>
  <si>
    <t>Any measures taken to rectify conditions adverse to quality and, where possible, to prevent recurrence.</t>
  </si>
  <si>
    <t>A measure of the degree of acceptability or utility of data for a particular purpose.</t>
  </si>
  <si>
    <t>The scientific and statistical evaluation of data to determine if data obtained from environmental operations are of the right type, quality, and quantity to support their intended use.</t>
  </si>
  <si>
    <t>The quantitative statistics and qualitative descriptors used to interpret the degree of acceptability or utility of data to the user.  The principal data quality indicators are bias, precision, accuracy (bias is preferred), comparability, completeness, representativeness, and sensitivity.</t>
  </si>
  <si>
    <t>The qualitative and quantitative statements derived from the DQO Process that clarifies study’s technical and quality objectives, define the appropriate type of data, and specify tolerable levels of potential decision errors that will be used as the basis for establishing the quality and quantity of data needed to support decisions.</t>
  </si>
  <si>
    <t>A systematic planning tool based on the scientific method that identifies and defines the type, quality, and quantity of data needed to satisfy a specified use.  DQOs are the qualitative and quantitative outputs from the DQO Process.</t>
  </si>
  <si>
    <t>The process of transforming the number of data items by arithmetic or statistical calculations, standard curves, and concentration factors, and collating them into a more useful form. Data reduction is irreversible and generally results in a reduced data set and an associated loss of detail.</t>
  </si>
  <si>
    <t>An analyte- and sample-specific process that extends the evaluation of data beyond method, procedural, or contractual compliance (i.e., data verification) to determine the analytical quality of a specific data set.</t>
  </si>
  <si>
    <t>The process of evaluating the completeness, correctness, and conformance/compliance of a specific data set against the method, procedural, or contractual specifications.</t>
  </si>
  <si>
    <t>A measure of the capability of an analytical method to distinguish samples that do not contain a specific analyte from samples that contain low concentrations of the analyte; the lowest concentration or amount of the target analyte that can be determined to be different from zero by a single measurement at a stated level of probability.  DLs are analyte- and matrix-specific and may be laboratory-dependent.</t>
  </si>
  <si>
    <t>The policies and procedures used by an organization to ensure that its documents and their revisions are proposed, reviewed, approved for release, inventoried,  distributed, archived, stored, and retrieved in accordance with the organization’s specifications.</t>
  </si>
  <si>
    <t>The description of a physical medium (for example, air, water, soil, sediment) or a biological system expressed in terms of its physical, chemical, radiological, or biological characteristics.</t>
  </si>
  <si>
    <t>Any measurements or information that describe environmental processes, location, or conditions; ecological or health effects and consequences; or the performance of environmental technology.  For EPA, environmental data include information collected directly from measurements, produced from models.  Compiled from other sources such as data bases or the literature.</t>
  </si>
  <si>
    <t>A clean analyte-free sample which is carried to the sampling site and then exposed to sampling conditions, returned to the laboratory, and treated as an environmental sample.  This blank is used to provide information about contaminants that may be introduced during sample collection, storage, and transport.</t>
  </si>
  <si>
    <t>A suggested practice that is not mandatory, intended as an aid or example in complying with a standard or specification.</t>
  </si>
  <si>
    <t>The period of time a sample may be stored before analysis.  While exceeding the holding time does not necessarily negate the veracity of analytical results, it causes the qualifying or “flagging” of any data not meeting all of the specified acceptance criteria.</t>
  </si>
  <si>
    <t>An assessment performed by a qualified individual, group, or organization that is not a part of the organization directly performing and accountable for the work being assessed.</t>
  </si>
  <si>
    <t>The examination or measurement of an item or activity to verify conformance to specifications.</t>
  </si>
  <si>
    <t>A sample prepared by adding a known amount of the target analyte to a specified amount of a matrix.  Spiked samples are used, for example, to determine the effect of the matrix on a method's recovery efficiency.</t>
  </si>
  <si>
    <t>The individual performance or acceptance goals for the individual Data Quality Indicators such as precision or bias.</t>
  </si>
  <si>
    <t>A body of procedures and techniques for performing an activity (for example, sampling, chemical analysis, quantification), systematically presented in the order in which they are to be executed.</t>
  </si>
  <si>
    <t>A blank prepared to represent the sample matrix as closely as possible and analyzed exactly like the calibration standards, samples, and quality control (QC) samples.  Results of method blanks provide an estimate of the within-batch variability of the blank response and an indication of bias introduced by the analytical procedure.</t>
  </si>
  <si>
    <t>An extreme observation that is shown to have a low probability of belonging to a specified data population.</t>
  </si>
  <si>
    <t>A quantity, usually unknown, such as a mean or a standard deviation characterizing a population.  Commonly misused for “variable,” “characteristic,” or “property.”</t>
  </si>
  <si>
    <t>Address the adequacy of information that is to be collected for the project. These criteria often apply to new data collected for a specific use (“primary” data).</t>
  </si>
  <si>
    <t>A measure of agreement among repeated measurements of the same property under identical, of substantially similar, conditions; expressed generally in terms of the standard deviation.</t>
  </si>
  <si>
    <t>A set of interrelated resources and activities that transforms inputs into outputs.  Examples of processes include analysis, design, data collection, operation, fabrication, and calculation.</t>
  </si>
  <si>
    <t>A type of assessment in which a sample, the composition of which is unknown to the analyst, is provided to test whether the analyst/laboratory can produce analytical results within the specified acceptance criteria.</t>
  </si>
  <si>
    <t>The totality of features and characteristics of a product or service that bears on its ability to meet the stated or implied needs and expectations of the user.</t>
  </si>
  <si>
    <t>An integrated system of management activities involving planning, implementation, assessment, reporting, and quality improvement to ensure that a process, item, or service is of the type and quality needed and expected by the customer.</t>
  </si>
  <si>
    <t>A formal document describing in comprehensive detail the necessary quality assurance procedures, quality control activities, and other technical activities that need to be implemented to ensure that the results of the work performed will satisfy the stated performance or acceptance criteria.</t>
  </si>
  <si>
    <t>The overall system of technical activities that measures the attributes and performance of a process, item, or service against defined standards to verify that they meet the specifications established by the customer; operational techniques and activities that are used to fulfill the need for quality.</t>
  </si>
  <si>
    <t>An uncontaminated sample matrix spiked with known amounts of analytes from a source independent of the calibration standards.  Generally used to establish intra- laboratory or analyst-specific precision and bias or to assess the performance of all or a portion of the measurement system.</t>
  </si>
  <si>
    <t>A document that describes the quality system in terms of the organization’s structure, the functional responsibilities of management and staff, the lines of authority, and the interfaces for those planning, implementing, and assessing all activities conducted.</t>
  </si>
  <si>
    <t>A structured and documented management system describing the policies, objectives, principles, organizational authority, responsibilities, accountability, and implementation plan of an organization for ensuring quality in its work processes, products (items), and services.  The quality system provides the framework for planning, implementing, and assessing work performed by the organization and for carrying out quality assurance procedures and quality control activities.</t>
  </si>
  <si>
    <t>A systematic, documented review of the readiness for the start-up or continued use of a facility, process, or activity.  Readiness reviews are typically conducted before proceeding beyond project milestones and before initiation of a major phase of work.</t>
  </si>
  <si>
    <t>A completed document that provides objective evidence of an item or process.  Records may include photographs, drawings, magnetic tape, and other data recording media.</t>
  </si>
  <si>
    <t>The act of determining whether or not the methodology measures all of the analyte contained in a sample.</t>
  </si>
  <si>
    <t>The measure of the degree to which data accurately and precisely represent a characteristic of a population, parameter variations at a sampling point, a process condition, or an environmental condition.</t>
  </si>
  <si>
    <t>The assessments of work conducted by individuals, groups, or organizations directly responsible for overseeing and/or performing the work.</t>
  </si>
  <si>
    <t>The capability of a method or instrument to discriminate between measurement responses representing different levels of a variable of interest.</t>
  </si>
  <si>
    <t>A substance that is added to an environmental sample to increase the concentration of the target analyte by known amount; used to assess measurement accuracy (spike recovery).  Spike duplicates are used to assess measurement precision.</t>
  </si>
  <si>
    <t>Two or more representative portions taken from one sample in the field or in the laboratory and analyzed by different analysts or laboratories.  Split samples are quality control samples that are used to assess analytical variability and comparability.</t>
  </si>
  <si>
    <t>A document that details the method for an operation, analysis, or action with thoroughly prescribed techniques and steps to be followed.  It is officially approved as the method for performing certain routine or repetitive tasks.</t>
  </si>
  <si>
    <t>Continual or frequent monitoring and verification of the status of an entity and the analysis of records to ensure that specifications are being fulfilled.</t>
  </si>
  <si>
    <t>A thorough, systematic, on-site qualitative audit of facilities, equipment, personnel, training, procedures, record keeping, data validation, data management, and reporting aspects of a system.</t>
  </si>
  <si>
    <t>N/A</t>
  </si>
  <si>
    <t>ASSESSMENT AND OVERSIGHT</t>
  </si>
  <si>
    <t>DATA VALIDATION AND USABILITY</t>
  </si>
  <si>
    <t>X = Result recommended for rejection by data validator.</t>
  </si>
  <si>
    <r>
      <t>((|X</t>
    </r>
    <r>
      <rPr>
        <vertAlign val="subscript"/>
        <sz val="12"/>
        <color theme="1"/>
        <rFont val="Times New Roman"/>
        <family val="1"/>
      </rPr>
      <t>1</t>
    </r>
    <r>
      <rPr>
        <sz val="12"/>
        <color theme="1"/>
        <rFont val="Times New Roman"/>
        <family val="1"/>
      </rPr>
      <t xml:space="preserve"> - X</t>
    </r>
    <r>
      <rPr>
        <vertAlign val="subscript"/>
        <sz val="12"/>
        <color theme="1"/>
        <rFont val="Times New Roman"/>
        <family val="1"/>
      </rPr>
      <t>2</t>
    </r>
    <r>
      <rPr>
        <sz val="12"/>
        <color theme="1"/>
        <rFont val="Times New Roman"/>
        <family val="1"/>
      </rPr>
      <t>|) / ((X</t>
    </r>
    <r>
      <rPr>
        <vertAlign val="subscript"/>
        <sz val="12"/>
        <color theme="1"/>
        <rFont val="Times New Roman"/>
        <family val="1"/>
      </rPr>
      <t>1</t>
    </r>
    <r>
      <rPr>
        <sz val="12"/>
        <color theme="1"/>
        <rFont val="Times New Roman"/>
        <family val="1"/>
      </rPr>
      <t xml:space="preserve"> + X</t>
    </r>
    <r>
      <rPr>
        <vertAlign val="subscript"/>
        <sz val="12"/>
        <color theme="1"/>
        <rFont val="Times New Roman"/>
        <family val="1"/>
      </rPr>
      <t>2</t>
    </r>
    <r>
      <rPr>
        <sz val="12"/>
        <color theme="1"/>
        <rFont val="Times New Roman"/>
        <family val="1"/>
      </rPr>
      <t>)/2)) * 100</t>
    </r>
  </si>
  <si>
    <r>
      <t>(X</t>
    </r>
    <r>
      <rPr>
        <vertAlign val="subscript"/>
        <sz val="12"/>
        <color theme="1"/>
        <rFont val="Times New Roman"/>
        <family val="1"/>
      </rPr>
      <t>2</t>
    </r>
    <r>
      <rPr>
        <sz val="12"/>
        <color theme="1"/>
        <rFont val="Times New Roman"/>
        <family val="1"/>
      </rPr>
      <t xml:space="preserve"> / X</t>
    </r>
    <r>
      <rPr>
        <vertAlign val="subscript"/>
        <sz val="12"/>
        <color theme="1"/>
        <rFont val="Times New Roman"/>
        <family val="1"/>
      </rPr>
      <t>1</t>
    </r>
    <r>
      <rPr>
        <sz val="12"/>
        <color theme="1"/>
        <rFont val="Times New Roman"/>
        <family val="1"/>
      </rPr>
      <t>) * 100</t>
    </r>
  </si>
  <si>
    <t>Line of authority</t>
  </si>
  <si>
    <t>Line of communication</t>
  </si>
  <si>
    <t>REFERENCES</t>
  </si>
  <si>
    <t>QC Check</t>
  </si>
  <si>
    <t>Minimum Frequency</t>
  </si>
  <si>
    <t>Acceptance Criteria</t>
  </si>
  <si>
    <t>Corrective Action</t>
  </si>
  <si>
    <t>Flagging Criteria</t>
  </si>
  <si>
    <t>Comments</t>
  </si>
  <si>
    <t>Method Blank (MB)</t>
  </si>
  <si>
    <t>One per preparatory batch.</t>
  </si>
  <si>
    <t>Laboratory Control Sample (LCS)</t>
  </si>
  <si>
    <t>Matrix Spike (MS)</t>
  </si>
  <si>
    <t>One per preparatory batch. Not required for aqueous samples prepared by serial dilution instead of SPE.</t>
  </si>
  <si>
    <t>Examine the project- specific requirements. Contact the client as to additional measures to be taken.</t>
  </si>
  <si>
    <t>For the specific analyte(s) in the parent sample, apply J-flag if acceptance criteria are not met and explain in the Case Narrative.</t>
  </si>
  <si>
    <t>For matrix evaluation only. If MS results are outside the limits, the data shall be evaluated to determine the source(s) of difference (i.e., matrix effect or analytical error).</t>
  </si>
  <si>
    <t>Matrix Spike Duplicate (MSD) or Matrix Duplicate (MD)</t>
  </si>
  <si>
    <t>Post Spike Sample</t>
  </si>
  <si>
    <t>When analyte concentrations are calculated as &lt; LOQ, and the spike recovery does not meet the acceptance criteria, the sample, sample duplicate, and post spike sample must be reanalyzed at consecutively higher dilutions until the criteria is met.</t>
  </si>
  <si>
    <t>Flagging is not appropriate.</t>
  </si>
  <si>
    <t>When analyte concentrations are calculated as &lt; LOQ, results may not be reported without acceptable post spike recoveries.</t>
  </si>
  <si>
    <r>
      <rPr>
        <sz val="10"/>
        <rFont val="Times New Roman"/>
        <family val="1"/>
      </rPr>
      <t>No analytes detected &gt;½ LOQ or &gt; 1/10</t>
    </r>
    <r>
      <rPr>
        <vertAlign val="superscript"/>
        <sz val="10"/>
        <rFont val="Times New Roman"/>
        <family val="1"/>
      </rPr>
      <t xml:space="preserve">th  </t>
    </r>
    <r>
      <rPr>
        <sz val="10"/>
        <rFont val="Times New Roman"/>
        <family val="1"/>
      </rPr>
      <t>the amount measured in any sample or 1/10</t>
    </r>
    <r>
      <rPr>
        <vertAlign val="superscript"/>
        <sz val="10"/>
        <rFont val="Times New Roman"/>
        <family val="1"/>
      </rPr>
      <t xml:space="preserve">th  </t>
    </r>
    <r>
      <rPr>
        <sz val="10"/>
        <rFont val="Times New Roman"/>
        <family val="1"/>
      </rPr>
      <t>the regulatory limit, whichever is greater.</t>
    </r>
  </si>
  <si>
    <r>
      <rPr>
        <sz val="10"/>
        <rFont val="Times New Roman"/>
        <family val="1"/>
      </rPr>
      <t>Correct problem. If required, re-extract and reanalyze MB and all QC samples and field samples processed with the contaminated blank.
Samples may be re- extracted and analyzed outside of hold times, as necessary for corrective action associated with QC failure.
Examine the project- specific requirements. Contact the client as to additional measures to be taken.</t>
    </r>
  </si>
  <si>
    <r>
      <rPr>
        <sz val="10"/>
        <rFont val="Times New Roman"/>
        <family val="1"/>
      </rPr>
      <t>If reanalysis cannot be performed, data must be qualified and explained in the Case Narrative.
Apply B-flag to all results for the specific analyte(s) in all samples in the associated preparatory batch.</t>
    </r>
  </si>
  <si>
    <r>
      <rPr>
        <sz val="10"/>
        <rFont val="Times New Roman"/>
        <family val="1"/>
      </rPr>
      <t>Results may not be reported without a valid MB.
Flagging is only appropriate in cases where the samples cannot be reanalyzed.</t>
    </r>
  </si>
  <si>
    <r>
      <rPr>
        <sz val="10"/>
        <rFont val="Times New Roman"/>
        <family val="1"/>
      </rPr>
      <t>Blank spiked with all analytes at a concentration ≥ LOQ and
≤ the mid-level calibration concentration.
A laboratory must use the DoD/DOE QSM Appendix C Limits for batch control if project limits are not specified.
If the analyte(s) are not listed, use in-house LCS limits if project limits are not specified.</t>
    </r>
  </si>
  <si>
    <r>
      <rPr>
        <sz val="10"/>
        <rFont val="Times New Roman"/>
        <family val="1"/>
      </rPr>
      <t>Correct problem, then re- extract and reanalyze the LCS and all samples in the associated preparatory batch for failed analytes if sufficient sample material is available.
Samples may be re- extracted and analyzed outside of hold times, as necessary for corrective action associated with QC failure.
Examine the project- specific requirements. Contact the client as to additional measures to be taken.</t>
    </r>
  </si>
  <si>
    <r>
      <rPr>
        <sz val="10"/>
        <rFont val="Times New Roman"/>
        <family val="1"/>
      </rPr>
      <t>If reanalysis cannot be performed, data must be qualified and explained in the Case Narrative.
Apply Q-flag to specific analyte(s) in all samples in the associated preparatory batch.</t>
    </r>
  </si>
  <si>
    <r>
      <rPr>
        <sz val="10"/>
        <rFont val="Times New Roman"/>
        <family val="1"/>
      </rPr>
      <t>Results may not be reported without a valid LCS.
Flagging is only appropriate in cases where the samples cannot be reanalyzed.</t>
    </r>
  </si>
  <si>
    <r>
      <rPr>
        <sz val="10"/>
        <rFont val="Times New Roman"/>
        <family val="1"/>
      </rPr>
      <t>Sample spiked with all analytes at a concentration ≥ LOQ and
≤ the mid-level calibration concentration.
A laboratory must use the DoD/DOE QSM Appendix C Limits for batch control if project limits are not specified.
If the analyte(s) are not listed, use in-house LCS limits if project limits are not specified.</t>
    </r>
  </si>
  <si>
    <r>
      <rPr>
        <sz val="10"/>
        <rFont val="Times New Roman"/>
        <family val="1"/>
      </rPr>
      <t>For MSD: One per preparatory batch.
For MD: Each aqueous sample prepared by serial dilution instead of SPE.</t>
    </r>
  </si>
  <si>
    <r>
      <rPr>
        <sz val="10"/>
        <rFont val="Times New Roman"/>
        <family val="1"/>
      </rPr>
      <t>For MSD: Sample spiked with all analytes at a concentration ≥ LOQ and
≤ the mid-level calibration concentration.
A laboratory must use the DoD/DOE QSM Appendix C Limits for batch control if project limits are not specified.
If the analyte(s) are not listed, use in-house LCS limits if project limits are not specified.
RPD ≤ 30% (between MS and MSD or sample and MD).</t>
    </r>
  </si>
  <si>
    <r>
      <rPr>
        <sz val="10"/>
        <rFont val="Times New Roman"/>
        <family val="1"/>
      </rPr>
      <t>The data shall be evaluated to determine the source of difference.
For Sample/MD: RPD criteria only apply to analytes whose concentration in the sample is ≥ LOQ.
The MD is a second aliquot of the field sample that has been prepared by serial dilution.</t>
    </r>
  </si>
  <si>
    <r>
      <rPr>
        <sz val="10"/>
        <rFont val="Times New Roman"/>
        <family val="1"/>
      </rPr>
      <t>Only applies to aqueous samples prepared by serial dilution instead of SPE that have reported value of
&lt; LOQ for analyte(s).</t>
    </r>
  </si>
  <si>
    <r>
      <rPr>
        <sz val="10"/>
        <rFont val="Times New Roman"/>
        <family val="1"/>
      </rPr>
      <t>Spike all analytes reported as &lt; LOQ into the dilution that the result for that analyte is reported from. The spike must be at the LOQ concentration to be reported for this sample as &lt; LOQ.
When analyte concentrations are calculated as &lt; LOQ, the post spike for that analyte must recover within 70- 130% of its true value.</t>
    </r>
  </si>
  <si>
    <t>Groundwater, surface water, drinking water</t>
  </si>
  <si>
    <t>Sampling Media:</t>
  </si>
  <si>
    <t>Method:</t>
  </si>
  <si>
    <t>Instrument:</t>
  </si>
  <si>
    <t>Drinking Water</t>
  </si>
  <si>
    <t>EPA Method 537.1</t>
  </si>
  <si>
    <t>LC/MS/MS</t>
  </si>
  <si>
    <t>SPE LCMS/MS w/ isotope dilution using MRM Mode</t>
  </si>
  <si>
    <t>Groundwater, surface water</t>
  </si>
  <si>
    <t>LC/MS/MS with confirmation ion</t>
  </si>
  <si>
    <t>TBD</t>
  </si>
  <si>
    <t>Mass Calibration</t>
  </si>
  <si>
    <t>If the mass calibration fails, then recalibrate. If it fails again, consult manufacturer instructions on corrective maintenance.</t>
  </si>
  <si>
    <t>Mass Spectral Acquisition Rate</t>
  </si>
  <si>
    <t>Each analyte, Extracted Internal Standard (EIS) Analyte.</t>
  </si>
  <si>
    <t>A minimum of 10 spectra scans are acquired across each chromatographic peak.</t>
  </si>
  <si>
    <t>Calibration, Calibration Verification, and Spiking Standards</t>
  </si>
  <si>
    <t>All analytes.</t>
  </si>
  <si>
    <t>Sample PFAS Identification</t>
  </si>
  <si>
    <t>All analytes detected in a sample.</t>
  </si>
  <si>
    <t>Ion Transitions (Precursor-&gt; Product)</t>
  </si>
  <si>
    <t>Every field sample, standard, blank, and QC sample.</t>
  </si>
  <si>
    <t>Flagging is not appropriate</t>
  </si>
  <si>
    <t>Initial Calibration (ICAL)</t>
  </si>
  <si>
    <t>At instrument set-up and after ICV or CCV failure, prior to sample analysis.</t>
  </si>
  <si>
    <t>Correct problem, then repeat ICAL.</t>
  </si>
  <si>
    <t>Retention Time window position establishment</t>
  </si>
  <si>
    <t>Once per ICAL and at the beginning of the analytical sequence.</t>
  </si>
  <si>
    <t>Calculated for each analyte and EIS.</t>
  </si>
  <si>
    <t>Retention Time (RT) window width</t>
  </si>
  <si>
    <t>Correct problem and reanalyze samples.</t>
  </si>
  <si>
    <t>Instrument Sensitivity Check (ISC)</t>
  </si>
  <si>
    <t>Prior to analysis and at least once every 12 hours.</t>
  </si>
  <si>
    <t>Analyte concentrations must be at LOQ; concentrations must be within ±30% of their true values.</t>
  </si>
  <si>
    <t>Correct problem, rerun ISC. If problem persists, repeat ICAL.</t>
  </si>
  <si>
    <t>Initial Calibration Verification (ICV)</t>
  </si>
  <si>
    <t>Once after each ICAL, analysis of a second source standard prior to sample analysis.</t>
  </si>
  <si>
    <t>Analyte concentrations must be within ±30% of their true value.</t>
  </si>
  <si>
    <t>Correct problem, rerun ICV. If problem persists, repeat ICAL.</t>
  </si>
  <si>
    <t>No samples shall be analyzed until calibration has been verified.</t>
  </si>
  <si>
    <t>Continuing Calibration Verification (CCV)</t>
  </si>
  <si>
    <t>Prior to sample analysis, after every 10 field samples, and at the end of the analytical sequence.</t>
  </si>
  <si>
    <t>Instrument Blanks</t>
  </si>
  <si>
    <t>Immediately following the highest standard analyzed and daily prior to sample analysis.</t>
  </si>
  <si>
    <t>Flagging is only appropriate in cases when the sample cannot be reanalyzed and when there is no more sample left.</t>
  </si>
  <si>
    <t>Extracted Internal Standard (EIS) Analytes</t>
  </si>
  <si>
    <t>Apply Q-flag and discuss in the Case Narrative only if reanalysis confirms failures in exactly the same manner.</t>
  </si>
  <si>
    <r>
      <rPr>
        <sz val="10"/>
        <rFont val="Times New Roman"/>
        <family val="1"/>
      </rPr>
      <t>Instrument must have a valid mass calibration prior to any sample analysis.
Mass calibration is verified after each mass calibration, prior to initial calibration (ICAL).</t>
    </r>
  </si>
  <si>
    <r>
      <rPr>
        <sz val="10"/>
        <rFont val="Times New Roman"/>
        <family val="1"/>
      </rPr>
      <t>Calibrate the mass scale of the MS with calibration compounds and procedures described by the manufacturer.
Mass calibration range must bracket the ion masses of interest. The most recent mass calibration must be used for every acquisition in an analytical run.
Mass calibration must be verified to be ±0.5 amu of the true value, by acquiring a full scan continuum mass spectrum of a PFAS stock standard.</t>
    </r>
  </si>
  <si>
    <r>
      <rPr>
        <sz val="10"/>
        <rFont val="Times New Roman"/>
        <family val="1"/>
      </rPr>
      <t>Problem must be corrected. No samples may be analyzed under a failing mass calibration.
The mass calibration is updated on an as-needed basis (e.g., QC failures, ion masses fall outside of the ±0.5 amu of the true value, major instrument maintenance is performed, or the instrument is moved).</t>
    </r>
  </si>
  <si>
    <r>
      <rPr>
        <sz val="10"/>
        <rFont val="Times New Roman"/>
        <family val="1"/>
      </rPr>
      <t>Standards containing both branched and linear isomers must be used when commercially available.
PFAS method analytes may consist of both branched and linear isomers, but quantitative standards that contain the linear and branched isomers do not exist for all method analytes.
For PFAS that do not have a quantitative branched and linear standard, identify the branched isomers by analyzing a qualitative standard that includes both linear and branched isomers and determine retention times, transitions and transition ion ratios. Quantitate samples by integrating the total response (i.e., accounting for peaks that are identified as linear and branched isomers) and relying on the initial calibration that uses the linear isomer quantitative standard.</t>
    </r>
  </si>
  <si>
    <r>
      <rPr>
        <sz val="10"/>
        <rFont val="Times New Roman"/>
        <family val="1"/>
      </rPr>
      <t>Standards containing both branched and linear isomers are to be used during method validation and when reestablishing retention times, to ensure the total response is quantitated for that analyte.
Technical grade standards cannot be used for quantitative analysis.</t>
    </r>
  </si>
  <si>
    <r>
      <rPr>
        <sz val="10"/>
        <rFont val="Times New Roman"/>
        <family val="1"/>
      </rPr>
      <t>The chemical derivation of the ion transitions must be documented. A minimum of two ion transitions (Precursor → quant ion and precursor
→ confirmation ion) and the ion transitions ratio per analyte are required for confirmation.
Exception is made for analytes where two transitions do not exist (PFBA and PFPeA).
Documentation of the primary and confirmation transitions and the ion ratio is required.
In-house acceptance criteria for evaluation of ion ratios must be used and must not exceed 50- 150%.
Signal to Noise Ratio (S/N) must be ≥ 10 for all ions used for quantification and must be ≥ 3 for all ions used for confirmation.
Quant ion and confirmation ion must be present and must maximize simultaneously (±2 seconds).</t>
    </r>
  </si>
  <si>
    <r>
      <rPr>
        <sz val="10"/>
        <rFont val="Times New Roman"/>
        <family val="1"/>
      </rPr>
      <t>PFAS identified with Ion ratios that fail acceptance criteria must be flagged.
Any quantitation ion peak that does not meet the maximization criteria shall be included in the summed integration and the resulting data flagged as “estimated, biased high”.</t>
    </r>
  </si>
  <si>
    <r>
      <rPr>
        <sz val="10"/>
        <rFont val="Times New Roman"/>
        <family val="1"/>
      </rPr>
      <t>For example: Ion Ratio = (quant ion abundance/ confirm ion abundance)
Calculate the average ratio (A) and standard deviation (SD) using the ICAL standards. An acceptance range of ratio could be within A ±3SD for confirmation of detection.</t>
    </r>
  </si>
  <si>
    <r>
      <rPr>
        <sz val="10"/>
        <rFont val="Times New Roman"/>
        <family val="1"/>
      </rPr>
      <t>In order to avoid biasing results high due to known interferences for some transitions, the following transitions must be used for the quantification of the following analytes:
PFOA: 413 → 369
PFOS: 499 → 80
PFHxS:  399 → 80
PFBS: 299 → 80
4:2 FTS: 327 → 307
6:2 FTS: 427 → 407
8:2 FTS: 527 → 507
NEtFOSAA: 584 → 419
NMeFOSAA: 570 → 419
If these transitions are not used, the reason must be technically justified and documented (e.g., alternate transition was used due to observed interferences).</t>
    </r>
  </si>
  <si>
    <r>
      <rPr>
        <sz val="10"/>
        <rFont val="Times New Roman"/>
        <family val="1"/>
      </rPr>
      <t xml:space="preserve">The isotopically labeled analog of an analyte (Extracted Internal Standard Analyte) must be used for quantitation if commercially available (Isotope Dilution Quantitation).
Commercial PFAS standards available as salts are acceptable providing the measured mass is corrected to the neutral acid concentration. Results shall be reported as the neutral acid with appropriate CAS number.
If a labeled analog is not commercially available, the Extracted Internal Standard Analyte with the closest retention time or chemical similarity to the analyte must be used for quantitation. (Internal Standard Quantitation)
Analytes must be within 70-130% of their true value for each calibration standard.
</t>
    </r>
    <r>
      <rPr>
        <i/>
        <sz val="10"/>
        <rFont val="Times New Roman"/>
        <family val="1"/>
      </rPr>
      <t>(continued next page)</t>
    </r>
  </si>
  <si>
    <r>
      <rPr>
        <sz val="10"/>
        <rFont val="Times New Roman"/>
        <family val="1"/>
      </rPr>
      <t>No samples shall be analyzed until ICAL has passed.
External Calibration is not allowed for any analyte.
Calibration can be linear (minimum of 5 standards) or quadratic (minimum of 6 standards); weighting is allowed.</t>
    </r>
  </si>
  <si>
    <r>
      <rPr>
        <sz val="10"/>
        <rFont val="Times New Roman"/>
        <family val="1"/>
      </rPr>
      <t>ICAL must meet one of the two options below:
Option 1: The RSD of the RFs for all analytes must be ≤ 20%.
Option 2: Linear or non- linear calibrations must have r</t>
    </r>
    <r>
      <rPr>
        <vertAlign val="superscript"/>
        <sz val="10"/>
        <rFont val="Times New Roman"/>
        <family val="1"/>
      </rPr>
      <t xml:space="preserve">2  </t>
    </r>
    <r>
      <rPr>
        <sz val="10"/>
        <rFont val="Times New Roman"/>
        <family val="1"/>
      </rPr>
      <t>≥ 0.99 for each analyte.</t>
    </r>
  </si>
  <si>
    <r>
      <rPr>
        <sz val="10"/>
        <rFont val="Times New Roman"/>
        <family val="1"/>
      </rPr>
      <t>Position shall be set using the midpoint standard of the ICAL curve when ICAL is performed.
On days when ICAL is not performed, the initial CCV is used.</t>
    </r>
  </si>
  <si>
    <r>
      <rPr>
        <sz val="10"/>
        <rFont val="Times New Roman"/>
        <family val="1"/>
      </rPr>
      <t>RT of each analyte and EIS analyte must fall within 0.4 minutes of the predicted retention times from the daily calibration verification or, on days when ICAL is performed, from the midpoint standard of the ICAL.
Analytes must elute within 0.1 minutes of the associated EIS. This criterion applies only to analyte and labeled analog pairs.</t>
    </r>
  </si>
  <si>
    <r>
      <rPr>
        <sz val="10"/>
        <rFont val="Times New Roman"/>
        <family val="1"/>
      </rPr>
      <t>No samples shall be analyzed until ISC has met acceptance criteria.
ISC can serve as the initial daily CCV.</t>
    </r>
  </si>
  <si>
    <r>
      <rPr>
        <sz val="10"/>
        <rFont val="Times New Roman"/>
        <family val="1"/>
      </rPr>
      <t>Concentration of analytes must range from the LOQ to the mid-level calibration concentration.
Analyte concentrations must be within ±30% of their true value.</t>
    </r>
  </si>
  <si>
    <r>
      <rPr>
        <sz val="10"/>
        <rFont val="Times New Roman"/>
        <family val="1"/>
      </rPr>
      <t>Immediately analyze two additional consecutive CCVs. If both pass, samples may be reported without reanalysis. If either fails, or if two consecutive CCVs cannot be run, perform corrective action(s) and repeat CCV and all associated samples since last successful CCV.
Alternately, recalibrate if necessary; then reanalyze all associated samples since the last acceptable CCV.</t>
    </r>
  </si>
  <si>
    <r>
      <rPr>
        <sz val="10"/>
        <rFont val="Times New Roman"/>
        <family val="1"/>
      </rPr>
      <t>If reanalysis cannot be performed, data must be qualified and explained in the Case Narrative.
Apply Q-flag to all results for the specific analyte(s) in all samples since the last acceptable calibration verification.</t>
    </r>
  </si>
  <si>
    <r>
      <rPr>
        <sz val="10"/>
        <rFont val="Times New Roman"/>
        <family val="1"/>
      </rPr>
      <t>Results may not be reported without valid CCVs.
Instrument Sensitivity Check (ISC) can serve as a bracketing CCV.</t>
    </r>
  </si>
  <si>
    <r>
      <rPr>
        <sz val="10"/>
        <rFont val="Times New Roman"/>
        <family val="1"/>
      </rPr>
      <t>Concentration of each analyte must be ≤ ½ the LOQ.
Instrument Blank must contain EIS to enable quantitation of contamination.</t>
    </r>
  </si>
  <si>
    <r>
      <rPr>
        <sz val="10"/>
        <rFont val="Times New Roman"/>
        <family val="1"/>
      </rPr>
      <t>No samples shall be analyzed until instrument blank has met acceptance criteria.
Note: Successful analysis following the highest standard analyzed determines the highest concentration that carryover does not occur.
When the highest standard analyzed is not part of the calibration curve, it cannot be used to extend out the calibration range, it is used only to document a higher concentration at which carryover still does not occur.</t>
    </r>
  </si>
  <si>
    <r>
      <rPr>
        <sz val="10"/>
        <rFont val="Times New Roman"/>
        <family val="1"/>
      </rPr>
      <t>Added to solid sample prior to extraction. Added to aqueous samples, into the original container, prior to extraction.
For aqueous samples prepared by serial dilution instead of SPE, added to final dilution of samples prior to analysis.
Extracted Internal Standard Analyte recoveries must be within 50% to 150% of ICAL
midpoint standard area or area measured in the initial CCV on days when an ICAL is not performed.</t>
    </r>
  </si>
  <si>
    <r>
      <rPr>
        <sz val="10"/>
        <rFont val="Times New Roman"/>
        <family val="1"/>
      </rPr>
      <t>Correct problem. If required, re-extract and reanalyze associated field and QC samples.
If recoveries are acceptable for QC samples, but not field samples, the field samples must be re-extracted and analyzed (greater dilution may be needed).
Samples may be re- extracted and analyzed outside of hold times, as necessary for corrective action associated with QC failure.</t>
    </r>
  </si>
  <si>
    <r>
      <rPr>
        <sz val="10"/>
        <rFont val="Times New Roman"/>
        <family val="1"/>
      </rPr>
      <t>Failing analytes shall be thoroughly documented in the Case Narrative.
EIS should be 96% (or greater) purity. When the impurity consists of the unlabeled analyte, the EIS can result in a background artifact in every sample, standard and blank, if the EIS is fortified at excessive concentrations.</t>
    </r>
  </si>
  <si>
    <r>
      <rPr>
        <sz val="10"/>
        <rFont val="Times New Roman"/>
        <family val="1"/>
      </rPr>
      <t xml:space="preserve">Initial Calibration (ICAL)
</t>
    </r>
    <r>
      <rPr>
        <i/>
        <sz val="10"/>
        <rFont val="Times New Roman"/>
        <family val="1"/>
      </rPr>
      <t>(Continued)</t>
    </r>
  </si>
  <si>
    <t>https://www.epa.gov/quality/quality-assurance-project-plan-development-tool</t>
  </si>
  <si>
    <t>https://www.epa.gov/sites/production/files/2016-06/documents/r5-final_0.pdf</t>
  </si>
  <si>
    <t>https://www.epa.gov/sites/production/files/2015-06/documents/g5-final.pdf</t>
  </si>
  <si>
    <t>DATA GENERATION AND ACQUISITION</t>
  </si>
  <si>
    <t>SECTION 1</t>
  </si>
  <si>
    <t>Information sources</t>
  </si>
  <si>
    <t>− Concentrations of PFAS constituents in surface water samples collected from locations within and outside of the site;
− Water quality parameters measurements of surface water at time of sample collection. Water quality parameters include temperature, pH, specific conductance, oxidation reduction potential, dissolved oxygen, and turbidity;</t>
  </si>
  <si>
    <t>− Concentrations of PFAS constituents in soil samples collected from locations within and just outside of the site;</t>
  </si>
  <si>
    <t>Drinking water</t>
  </si>
  <si>
    <t>Surface water</t>
  </si>
  <si>
    <t>Soil</t>
  </si>
  <si>
    <t>ASTM D7968-17a</t>
  </si>
  <si>
    <t>Groundwater (analyzed for PFAS compounds)
Groundwater well depth to water, total constructed depth, and water quality parameter measurements</t>
  </si>
  <si>
    <t>Critical</t>
  </si>
  <si>
    <t xml:space="preserve"> </t>
  </si>
  <si>
    <t>Surface water (analyzed for PFAS compounds)
Surface water quality parameter measurements</t>
  </si>
  <si>
    <t>Drinking water (analyzed for PFAS compounds)</t>
  </si>
  <si>
    <t>Soil (analyzed for PFAS compounds)</t>
  </si>
  <si>
    <t>groundwater</t>
  </si>
  <si>
    <t>surface water</t>
  </si>
  <si>
    <t>drinking water</t>
  </si>
  <si>
    <t>soil</t>
  </si>
  <si>
    <t>Oregon DEQ</t>
  </si>
  <si>
    <t xml:space="preserve">Initiation level </t>
  </si>
  <si>
    <t>Nevada DHHS</t>
  </si>
  <si>
    <t>Health Goal</t>
  </si>
  <si>
    <t>Gen-X</t>
  </si>
  <si>
    <t>Water</t>
  </si>
  <si>
    <t>Perfluorodecanoate</t>
  </si>
  <si>
    <t>73829-36-4</t>
  </si>
  <si>
    <t>Ohio ODH</t>
  </si>
  <si>
    <t>PFUnA or PFUnDA</t>
  </si>
  <si>
    <t>Perfluoroundecanoate</t>
  </si>
  <si>
    <t>196859-54-8</t>
  </si>
  <si>
    <t>Michigan DEQ</t>
  </si>
  <si>
    <t>Human noncancer value for surface drinking water</t>
  </si>
  <si>
    <t>PFDoDA</t>
  </si>
  <si>
    <t>Perfluorododecanoate</t>
  </si>
  <si>
    <t>171978-95-3</t>
  </si>
  <si>
    <t>Nevada DEP</t>
  </si>
  <si>
    <t>Basic Comparison Level</t>
  </si>
  <si>
    <t>Perfluorotridecanoate</t>
  </si>
  <si>
    <t>862374-87-6</t>
  </si>
  <si>
    <t>Massachusetts DHHS</t>
  </si>
  <si>
    <t>Screening Levels</t>
  </si>
  <si>
    <t>Perfluorotetradecanoate</t>
  </si>
  <si>
    <t>365971-87-5</t>
  </si>
  <si>
    <t>Perfluorobutanoate1</t>
  </si>
  <si>
    <t>45048-62-2</t>
  </si>
  <si>
    <t>Massachusetts DEP</t>
  </si>
  <si>
    <t>Drinking Water Values</t>
  </si>
  <si>
    <t>Perfluoropentanoate</t>
  </si>
  <si>
    <t>45167-47-3</t>
  </si>
  <si>
    <t>Perfluorohexanoate</t>
  </si>
  <si>
    <t>92612-52-7</t>
  </si>
  <si>
    <t>Perfluoroheptanoate</t>
  </si>
  <si>
    <t>120885-29-2</t>
  </si>
  <si>
    <t>Perfluorooctanoate</t>
  </si>
  <si>
    <t>45285-51-6</t>
  </si>
  <si>
    <t>Perfluorononanoate</t>
  </si>
  <si>
    <t>72007-68-2</t>
  </si>
  <si>
    <t>Perfluorodecane sulfonate</t>
  </si>
  <si>
    <t>126105-34-8</t>
  </si>
  <si>
    <t>PFUnS PFUnDS</t>
  </si>
  <si>
    <t>Perfluoroundecane sulfonate</t>
  </si>
  <si>
    <t>441296-91-9</t>
  </si>
  <si>
    <t>Perfluoroundecane sulfonic acid</t>
  </si>
  <si>
    <t>749786-16-1</t>
  </si>
  <si>
    <t>PFDoDS</t>
  </si>
  <si>
    <t>Perfluorododecane sulfonate</t>
  </si>
  <si>
    <t>343629-43-6</t>
  </si>
  <si>
    <t>Perfluorododecane sulfonic acid</t>
  </si>
  <si>
    <t>79780-39-5</t>
  </si>
  <si>
    <t>Maximum Contaminant Level</t>
  </si>
  <si>
    <t>USEPA DEC</t>
  </si>
  <si>
    <t>USEPA Office of Water</t>
  </si>
  <si>
    <t>California SWRCB</t>
  </si>
  <si>
    <t>Notification Level</t>
  </si>
  <si>
    <t>Perfluorobutane sulfonate</t>
  </si>
  <si>
    <t>45187-15-3</t>
  </si>
  <si>
    <t>Perfluoropentane sulfonate</t>
  </si>
  <si>
    <t>175905-36-9</t>
  </si>
  <si>
    <t>Perfluorohexane sulfonate</t>
  </si>
  <si>
    <t>108427-53-8</t>
  </si>
  <si>
    <t>Nevada DWQI</t>
  </si>
  <si>
    <t>Massachusetts DEQ</t>
  </si>
  <si>
    <t>Perfluoroheptane sulfonate</t>
  </si>
  <si>
    <t>146689-46-5</t>
  </si>
  <si>
    <t>Perfluorooctane sulfonate</t>
  </si>
  <si>
    <t>45298-90-6</t>
  </si>
  <si>
    <t>Perfluorononane sulfonate</t>
  </si>
  <si>
    <t>474511-07-4</t>
  </si>
  <si>
    <t>Response Level (California only)</t>
  </si>
  <si>
    <t xml:space="preserve">2.4 Analytical Methods </t>
  </si>
  <si>
    <t xml:space="preserve">2.5 Quality Control Requirements </t>
  </si>
  <si>
    <t xml:space="preserve">2.6 Instrument/Equipment Testing, Inspection, and Maintenance </t>
  </si>
  <si>
    <t xml:space="preserve">2.7 Instrument/Equipment Calibration and Frequency </t>
  </si>
  <si>
    <t>2.8 Inspection/Acceptance Requirements for Supplies and Consumables</t>
  </si>
  <si>
    <t>2.9 Data Acquisition Requirements (Non-Direct Measurements)</t>
  </si>
  <si>
    <t>2.10 Data Management</t>
  </si>
  <si>
    <t>SECTION 3.0</t>
  </si>
  <si>
    <t>SECTION 2.0</t>
  </si>
  <si>
    <t>Equipment/Instrument</t>
  </si>
  <si>
    <t>Schedule</t>
  </si>
  <si>
    <t>Obtaining analyte lists and qualification limits for each analytic are critical for completing this SAP/QAPP. The lists and respective quantification limits are used to assess whether appropriate analytes will be reported (short and long chain) and to assess analytical sensitivity by comparing quantification limits to screening levels.</t>
  </si>
  <si>
    <t xml:space="preserve">Currently, the DoD (2019) QSM provides the most comprehensive laboratory QA/QC guidance available. It provides a measure of consistency and more QA/QC requirements than EPA Method 537. An laboratory adhering to DoD (2019) QSM requirements is following the most comprehensive laboratory QA/QC guidance available. </t>
  </si>
  <si>
    <t xml:space="preserve">Laboratories that have current certification and recent external performance validations increases the chances of obtaining defensible data with little QA/QC excursions and validation issues. </t>
  </si>
  <si>
    <t xml:space="preserve">This question is similar to asking for professional references. If the laboratory has worked with many agencies for multiple projects, it's a good sign that they can produce defensible data that can be used for decision making. </t>
  </si>
  <si>
    <t xml:space="preserve">EPA = U.S. Environmental Protection Agency; DQO = data quality objectives; PFAS = ; SAP/QAPP = Sampling and Analytes Plan/Quality Assurance Project Plan; DoD = U.S. Department of Defense; QSM = Quality Systems Manual; QA/QC = quality assurance/quality control  </t>
  </si>
  <si>
    <t>Turner, C. 2020. PFAS Analysis – The New Wild West. LimnoTech. Available at: https://www.limno.com/pfas-analysis-the-new-wild-west/</t>
  </si>
  <si>
    <t>DoD. 2019. General Data Validation Guidelines. Environmental Data Quality Workgroup. November 4. Available at: https://www.denix.osd.mil/edqw/documents/documents/general-data-validation-guidelines-revision-1/</t>
  </si>
  <si>
    <t>The laboratory sample shipping address is:</t>
  </si>
  <si>
    <t>Facility Name</t>
  </si>
  <si>
    <t>Materials that Should be Avoided</t>
  </si>
  <si>
    <t>Acceptable Replacements (when possible)</t>
  </si>
  <si>
    <t>Sampling and Analysis Plan/Quality Assurance Project Plan</t>
  </si>
  <si>
    <t>SECTION 4</t>
  </si>
  <si>
    <t>in</t>
  </si>
  <si>
    <t>Responsibilities</t>
  </si>
  <si>
    <t>Project oversight/management</t>
  </si>
  <si>
    <t>Analytical laboratory oversight, management, and data review</t>
  </si>
  <si>
    <t>Sample analysis and analytical report preparation</t>
  </si>
  <si>
    <t>Data validation and usability</t>
  </si>
  <si>
    <t>Documentation Manager</t>
  </si>
  <si>
    <t>Maintenance of the official approved final SAP/QAPP</t>
  </si>
  <si>
    <t>Field Team Members</t>
  </si>
  <si>
    <t>Assessment and oversight of field sampling activities</t>
  </si>
  <si>
    <t>Technician</t>
  </si>
  <si>
    <t>Sample collection and field documentation</t>
  </si>
  <si>
    <t>Organization / Affiliation</t>
  </si>
  <si>
    <t xml:space="preserve">sampling event at the </t>
  </si>
  <si>
    <t>will be collecting</t>
  </si>
  <si>
    <t>samples</t>
  </si>
  <si>
    <t>This document is the SAP/QAPP for the</t>
  </si>
  <si>
    <t xml:space="preserve">The following data will be collected or produced by this sampling effort:  </t>
  </si>
  <si>
    <t>− Global Positioning System (GPS) coordinates of each sampling location</t>
  </si>
  <si>
    <t>− General field observations, deviation from this SAP/QAPP, unique photograph information and GPS coordinates</t>
  </si>
  <si>
    <t>1.2 Table of Contents</t>
  </si>
  <si>
    <t>1.1 Approval Signatures:</t>
  </si>
  <si>
    <t>1.3 Distribution List</t>
  </si>
  <si>
    <t>1.4 Project/Task Organization</t>
  </si>
  <si>
    <r>
      <rPr>
        <b/>
        <sz val="12"/>
        <color theme="1"/>
        <rFont val="Times New Roman"/>
        <family val="1"/>
      </rPr>
      <t>1.8 Special Training Requirements/Certification</t>
    </r>
    <r>
      <rPr>
        <sz val="12"/>
        <color theme="1"/>
        <rFont val="Times New Roman"/>
        <family val="1"/>
      </rPr>
      <t xml:space="preserve"> </t>
    </r>
  </si>
  <si>
    <t>1.9 Documentation and Records</t>
  </si>
  <si>
    <t>Joe Money</t>
  </si>
  <si>
    <t>Department of Natural Resources</t>
  </si>
  <si>
    <t>Mike Tyson</t>
  </si>
  <si>
    <t>Michael Faraday</t>
  </si>
  <si>
    <t>Professor McGonagall</t>
  </si>
  <si>
    <t>Bill Gates</t>
  </si>
  <si>
    <t>Jacques Cousteau</t>
  </si>
  <si>
    <t>Mary Breckinridge</t>
  </si>
  <si>
    <t>Ronald McDonald</t>
  </si>
  <si>
    <t>John Muir</t>
  </si>
  <si>
    <t>Greta Thunberg</t>
  </si>
  <si>
    <t>Paul Watson</t>
  </si>
  <si>
    <t>Elon Musk</t>
  </si>
  <si>
    <t>Volunteer</t>
  </si>
  <si>
    <t>during</t>
  </si>
  <si>
    <t>1.7 Quality Objectives and Criteria</t>
  </si>
  <si>
    <t xml:space="preserve">1.6 Project/Task Description and Schedule </t>
  </si>
  <si>
    <t>It is anticipated that sampling activities described in this SAP/QAPP will occur:</t>
  </si>
  <si>
    <t>No work described in this SAP/QAPP will be conducted until the necessary financial and human resources are available to collect and analyze samples. This SAP/QAPP provides enough detail to evaluate and estimate the financial requirements to conduct all or parts of proposed sampling and analysis activities. The Project Manager has the responsibility to evaluate financial and human resources and determine if they can commit to all or parts of the proposed sampling and analysis activities.</t>
  </si>
  <si>
    <t>General Study Areas</t>
  </si>
  <si>
    <t>The following is a brief description of the general locations or environments where samples will be collected:</t>
  </si>
  <si>
    <t>Type of Location</t>
  </si>
  <si>
    <t>Sampling Location ID</t>
  </si>
  <si>
    <t>Targeted Schedule for Each Activity/Report</t>
  </si>
  <si>
    <t xml:space="preserve">3.1 Assessments/Oversight and Response Actions </t>
  </si>
  <si>
    <t xml:space="preserve">3.2 Reports to Management </t>
  </si>
  <si>
    <t>Assessment and oversight of field sampling activities and implementation of the SAP/QAPP will include the following:
• Oversight of field sampling activities
• Oversight of sample handling and COC procedures
The following individuals or their designees are authorized to perform the assessments listed above:</t>
  </si>
  <si>
    <t>Project Manager:</t>
  </si>
  <si>
    <t>Project Manager designee:</t>
  </si>
  <si>
    <r>
      <t>Teflon</t>
    </r>
    <r>
      <rPr>
        <vertAlign val="superscript"/>
        <sz val="12"/>
        <color theme="1"/>
        <rFont val="Times New Roman"/>
        <family val="1"/>
      </rPr>
      <t>®</t>
    </r>
    <r>
      <rPr>
        <sz val="12"/>
        <color theme="1"/>
        <rFont val="Times New Roman"/>
        <family val="1"/>
      </rPr>
      <t>, polytetrafluoroethylene (PTFE) - component of a variety of water and stain proof materials, lubricants, hose/tubing lining</t>
    </r>
  </si>
  <si>
    <t>High density polyethylene (HDPE) - bottles/storage containers; most 5-gallon buckets
Polypropylene - bottles/storage containers/bottle caps, baling twine, packaging tape
Acetate - soil core liners, films, textiles, some absorbency products, packaging tape
Silicon - tubing/seals/sealants
Stainless steel - pump bodies, samplers, mixing bowls, storage containers
Polyvinyl chloride (PVC) - plumbing, cable insulation, imitation leather, scrub brushes, some sheathing/drop cloths, bladder pump bodies 
Glass - bottles/storage containers, mixing bowls; Note that PFAS compounds will readily adsorb to glass and can be difficult to remove; Therefore, direct contact of sample media to glass should be avoided</t>
  </si>
  <si>
    <r>
      <t>Hostaflon</t>
    </r>
    <r>
      <rPr>
        <vertAlign val="superscript"/>
        <sz val="12"/>
        <color theme="1"/>
        <rFont val="Times New Roman"/>
        <family val="1"/>
      </rPr>
      <t>®</t>
    </r>
    <r>
      <rPr>
        <sz val="12"/>
        <color theme="1"/>
        <rFont val="Times New Roman"/>
        <family val="1"/>
      </rPr>
      <t>, fluorinated ethylene-propylene (FEP) - component of a variety of electrical equipment, pipes, labware, and liquid containment vessels</t>
    </r>
  </si>
  <si>
    <r>
      <t>Tefzel</t>
    </r>
    <r>
      <rPr>
        <vertAlign val="superscript"/>
        <sz val="12"/>
        <color theme="1"/>
        <rFont val="Times New Roman"/>
        <family val="1"/>
      </rPr>
      <t>®</t>
    </r>
    <r>
      <rPr>
        <sz val="12"/>
        <color theme="1"/>
        <rFont val="Times New Roman"/>
        <family val="1"/>
      </rPr>
      <t xml:space="preserve">, ethylene tetrafluoroethylene (ETFE) - component of certain kinds of tubing/piping, wire coatings, protecting films </t>
    </r>
  </si>
  <si>
    <r>
      <t>Neoflon</t>
    </r>
    <r>
      <rPr>
        <vertAlign val="superscript"/>
        <sz val="12"/>
        <color theme="1"/>
        <rFont val="Times New Roman"/>
        <family val="1"/>
      </rPr>
      <t>®</t>
    </r>
    <r>
      <rPr>
        <sz val="12"/>
        <color theme="1"/>
        <rFont val="Times New Roman"/>
        <family val="1"/>
      </rPr>
      <t>, polychlorotrifluoroethylene (PCTFE) - component of values, seals gaskets and food packaging materials</t>
    </r>
  </si>
  <si>
    <t>Low-density polyethylene (LDPE) - common component of bottles, plastic bags, and storage containers</t>
  </si>
  <si>
    <r>
      <t>Kynar</t>
    </r>
    <r>
      <rPr>
        <vertAlign val="superscript"/>
        <sz val="12"/>
        <color theme="1"/>
        <rFont val="Times New Roman"/>
        <family val="1"/>
      </rPr>
      <t>®</t>
    </r>
    <r>
      <rPr>
        <sz val="12"/>
        <color theme="1"/>
        <rFont val="Times New Roman"/>
        <family val="1"/>
      </rPr>
      <t>, polyvinylidene fluoride (PVDF) -  component of certain kinds of tubing, aluminum foil, batteries</t>
    </r>
  </si>
  <si>
    <t>Well-laundered clothing, defined as clothing that has been washed 6 or more times after purchase (not laundered with water, dirt, and/or stain-resistant garments), made of non-treated synthetic or natural fibers (preferably cotton); Polyurethane or PVC boots/rain coats are viable alternative to water-resistant textiles</t>
  </si>
  <si>
    <r>
      <t>Tyvek</t>
    </r>
    <r>
      <rPr>
        <vertAlign val="superscript"/>
        <sz val="12"/>
        <color theme="1"/>
        <rFont val="Times New Roman"/>
        <family val="1"/>
      </rPr>
      <t>®</t>
    </r>
    <r>
      <rPr>
        <sz val="12"/>
        <color theme="1"/>
        <rFont val="Times New Roman"/>
        <family val="1"/>
      </rPr>
      <t xml:space="preserve"> suits</t>
    </r>
  </si>
  <si>
    <t>Personal care products (e.g. cosmetics and lotions)</t>
  </si>
  <si>
    <t>Do not use; the only allowable insect repellants are OFF Deep Woods and Sawyer Permethrin</t>
  </si>
  <si>
    <t>Certain insect repellants</t>
  </si>
  <si>
    <t>Fabric softener - laundry wash and drying</t>
  </si>
  <si>
    <t>Popup tents</t>
  </si>
  <si>
    <t>Avoid when possible, set up away from sample collection/preparation areas</t>
  </si>
  <si>
    <t>Certain sunscreens</t>
  </si>
  <si>
    <t>Banana Boat, Meijer Lotion Broad Spectrum, and Neutrogena Ultra-Sheer Dry-Touch, and Coppertone sunscreens can be used but not in the sample collection or processing areas; Wash hands thoroughly after application before sampling</t>
  </si>
  <si>
    <t>Latex gloves</t>
  </si>
  <si>
    <t>Powderless nitrile gloves</t>
  </si>
  <si>
    <t>Water or oil‐resistant paper, containers, and cups (e.g. fast food wrappers, butcher paper, aluminum foil)</t>
  </si>
  <si>
    <r>
      <t>Do not eat in sampling collection/preparation areas
Bottled water and hydration drinks (i.e. Gatorade</t>
    </r>
    <r>
      <rPr>
        <vertAlign val="superscript"/>
        <sz val="12"/>
        <color theme="1"/>
        <rFont val="Times New Roman"/>
        <family val="1"/>
      </rPr>
      <t>®</t>
    </r>
    <r>
      <rPr>
        <sz val="12"/>
        <color theme="1"/>
        <rFont val="Times New Roman"/>
        <family val="1"/>
      </rPr>
      <t xml:space="preserve"> and Powerade</t>
    </r>
    <r>
      <rPr>
        <vertAlign val="superscript"/>
        <sz val="12"/>
        <color theme="1"/>
        <rFont val="Times New Roman"/>
        <family val="1"/>
      </rPr>
      <t>®</t>
    </r>
    <r>
      <rPr>
        <sz val="12"/>
        <color theme="1"/>
        <rFont val="Times New Roman"/>
        <family val="1"/>
      </rPr>
      <t>) can be consumed but not where samples are being collected</t>
    </r>
  </si>
  <si>
    <r>
      <t>Ziploc</t>
    </r>
    <r>
      <rPr>
        <vertAlign val="superscript"/>
        <sz val="12"/>
        <color theme="1"/>
        <rFont val="Times New Roman"/>
        <family val="1"/>
      </rPr>
      <t>®</t>
    </r>
    <r>
      <rPr>
        <sz val="12"/>
        <color theme="1"/>
        <rFont val="Times New Roman"/>
        <family val="1"/>
      </rPr>
      <t xml:space="preserve"> bags (or similar)</t>
    </r>
  </si>
  <si>
    <r>
      <t>Usually made of LPDE (which is a do not use component); However, it is not possible to not use Ziploc</t>
    </r>
    <r>
      <rPr>
        <vertAlign val="superscript"/>
        <sz val="12"/>
        <color theme="1"/>
        <rFont val="Times New Roman"/>
        <family val="1"/>
      </rPr>
      <t>®</t>
    </r>
    <r>
      <rPr>
        <sz val="12"/>
        <color theme="1"/>
        <rFont val="Times New Roman"/>
        <family val="1"/>
      </rPr>
      <t xml:space="preserve"> bags; It is okay to use this item as long as sample material (such as soil) does not come in contact with the bags: It is also okay to use Ziploc® bags to bag sample bottles, wet ice, and chain of custody forms when shipping samples </t>
    </r>
  </si>
  <si>
    <t>Plastic clipboards, binders, or hardcover spiral books</t>
  </si>
  <si>
    <t xml:space="preserve">Aluminum, HDPE, or Masonite field clipboards </t>
  </si>
  <si>
    <r>
      <t>Post‐it</t>
    </r>
    <r>
      <rPr>
        <vertAlign val="superscript"/>
        <sz val="12"/>
        <color theme="1"/>
        <rFont val="Times New Roman"/>
        <family val="1"/>
      </rPr>
      <t>®</t>
    </r>
    <r>
      <rPr>
        <sz val="12"/>
        <color theme="1"/>
        <rFont val="Times New Roman"/>
        <family val="1"/>
      </rPr>
      <t xml:space="preserve"> notes</t>
    </r>
  </si>
  <si>
    <r>
      <t>Sharpies</t>
    </r>
    <r>
      <rPr>
        <vertAlign val="superscript"/>
        <sz val="12"/>
        <color theme="1"/>
        <rFont val="Times New Roman"/>
        <family val="1"/>
      </rPr>
      <t>®</t>
    </r>
    <r>
      <rPr>
        <sz val="12"/>
        <color theme="1"/>
        <rFont val="Times New Roman"/>
        <family val="1"/>
      </rPr>
      <t>, regular pens, and graphite pencils</t>
    </r>
  </si>
  <si>
    <r>
      <t>Rite in the Rain</t>
    </r>
    <r>
      <rPr>
        <vertAlign val="superscript"/>
        <sz val="12"/>
        <color theme="1"/>
        <rFont val="Times New Roman"/>
        <family val="1"/>
      </rPr>
      <t>®</t>
    </r>
    <r>
      <rPr>
        <sz val="12"/>
        <color theme="1"/>
        <rFont val="Times New Roman"/>
        <family val="1"/>
      </rPr>
      <t xml:space="preserve"> products (paper, notebooks, or pens)</t>
    </r>
  </si>
  <si>
    <t>Recycled paper products (e.g. paper towels and notebook paper)</t>
  </si>
  <si>
    <r>
      <t>Kim</t>
    </r>
    <r>
      <rPr>
        <vertAlign val="superscript"/>
        <sz val="12"/>
        <color theme="1"/>
        <rFont val="Times New Roman"/>
        <family val="1"/>
      </rPr>
      <t>®</t>
    </r>
    <r>
      <rPr>
        <sz val="12"/>
        <color theme="1"/>
        <rFont val="Times New Roman"/>
        <family val="1"/>
      </rPr>
      <t xml:space="preserve"> wipes</t>
    </r>
  </si>
  <si>
    <t>Laundered cloth rags (no fabric softener)</t>
  </si>
  <si>
    <r>
      <t>Decon 90</t>
    </r>
    <r>
      <rPr>
        <vertAlign val="superscript"/>
        <sz val="12"/>
        <color theme="1"/>
        <rFont val="Times New Roman"/>
        <family val="1"/>
      </rPr>
      <t>®</t>
    </r>
    <r>
      <rPr>
        <sz val="12"/>
        <color theme="1"/>
        <rFont val="Times New Roman"/>
        <family val="1"/>
      </rPr>
      <t xml:space="preserve"> decontamination soap</t>
    </r>
  </si>
  <si>
    <r>
      <t>Alconox</t>
    </r>
    <r>
      <rPr>
        <vertAlign val="superscript"/>
        <sz val="12"/>
        <color theme="1"/>
        <rFont val="Times New Roman"/>
        <family val="1"/>
      </rPr>
      <t>®</t>
    </r>
    <r>
      <rPr>
        <sz val="12"/>
        <color theme="1"/>
        <rFont val="Times New Roman"/>
        <family val="1"/>
      </rPr>
      <t>, Citranox</t>
    </r>
    <r>
      <rPr>
        <vertAlign val="superscript"/>
        <sz val="12"/>
        <color theme="1"/>
        <rFont val="Times New Roman"/>
        <family val="1"/>
      </rPr>
      <t>®</t>
    </r>
    <r>
      <rPr>
        <sz val="12"/>
        <color theme="1"/>
        <rFont val="Times New Roman"/>
        <family val="1"/>
      </rPr>
      <t>, and/or Liquinox</t>
    </r>
    <r>
      <rPr>
        <vertAlign val="superscript"/>
        <sz val="12"/>
        <color theme="1"/>
        <rFont val="Times New Roman"/>
        <family val="1"/>
      </rPr>
      <t>®</t>
    </r>
  </si>
  <si>
    <t>Wash/rinse water that may be contaminated with PFAS</t>
  </si>
  <si>
    <t>Commercially available deionized water in an HDPE container; laboratory grade deionized water; Tap water can be used when tested or not expected to be contaminated with PFAS</t>
  </si>
  <si>
    <t>Chemical (blue) ice packs</t>
  </si>
  <si>
    <r>
      <t>Regular wet ice doubled bagged (Ziploc</t>
    </r>
    <r>
      <rPr>
        <vertAlign val="superscript"/>
        <sz val="12"/>
        <color theme="1"/>
        <rFont val="Times New Roman"/>
        <family val="1"/>
      </rPr>
      <t>®</t>
    </r>
    <r>
      <rPr>
        <sz val="12"/>
        <color theme="1"/>
        <rFont val="Times New Roman"/>
        <family val="1"/>
      </rPr>
      <t>); wet ice made from municipal tap water</t>
    </r>
  </si>
  <si>
    <t>Do not use</t>
  </si>
  <si>
    <t>Groundwater well</t>
  </si>
  <si>
    <t>GW count</t>
  </si>
  <si>
    <t>SW count</t>
  </si>
  <si>
    <t>DW count</t>
  </si>
  <si>
    <t>Soil count</t>
  </si>
  <si>
    <t># of dups</t>
  </si>
  <si>
    <t># of blanks</t>
  </si>
  <si>
    <t>Calibration, routine maintenance, scheduled service</t>
  </si>
  <si>
    <t>In accordance with manufacturer’s specifications, user’s manual and applicable SOPs</t>
  </si>
  <si>
    <t>Hexafluoropropylene oxide dimer acid (GenX)</t>
  </si>
  <si>
    <t>N-EtFOSE</t>
  </si>
  <si>
    <t>N-Ethyl perfluorooctane sulfonamidoethanol</t>
  </si>
  <si>
    <t>1691-99-2</t>
  </si>
  <si>
    <t>N-MeFOSE</t>
  </si>
  <si>
    <t>N-Methyl perfluorooctane sulfonamidoethanol</t>
  </si>
  <si>
    <t>24448-09-7</t>
  </si>
  <si>
    <t>N-MeFOSA</t>
  </si>
  <si>
    <t>N-Methyl perfluorooctane sulfonamide</t>
  </si>
  <si>
    <t>31506-32-8</t>
  </si>
  <si>
    <t>N-EtFOSA</t>
  </si>
  <si>
    <t>N-Ethyl perfluorooctane sulfonamide</t>
  </si>
  <si>
    <t>4151-50-2</t>
  </si>
  <si>
    <t>This section describes how samples and data should be physically handled, transported, and then received and held in the analytical laboratory or office.</t>
  </si>
  <si>
    <t>2.3 Sample Handling and Custody</t>
  </si>
  <si>
    <t>Data Type</t>
  </si>
  <si>
    <t>Purpose</t>
  </si>
  <si>
    <t xml:space="preserve">Geospatial data for each sample that is collected </t>
  </si>
  <si>
    <t>Photograph log</t>
  </si>
  <si>
    <t>Informational</t>
  </si>
  <si>
    <t>General field observations noted in field notebook</t>
  </si>
  <si>
    <t>SECTION 5</t>
  </si>
  <si>
    <t>Sample Type</t>
  </si>
  <si>
    <t>Numbers of Field Samples</t>
  </si>
  <si>
    <t>Numbers of Field Duplicates</t>
  </si>
  <si>
    <t>Numbers of Equipment Blanks</t>
  </si>
  <si>
    <t>Notes:</t>
  </si>
  <si>
    <t xml:space="preserve">4.1 Data Review, Verification, and Validation Requirements </t>
  </si>
  <si>
    <t xml:space="preserve">4.2 Verification and Validation Methods </t>
  </si>
  <si>
    <t xml:space="preserve">4.3 Reconciliation with User Requirements </t>
  </si>
  <si>
    <t>What is a Sampling and Analysis Plan/Quality Assurance Project Plan or SAP/QAPP?</t>
  </si>
  <si>
    <t>Why is a SAP/QAPP needed?</t>
  </si>
  <si>
    <t>Data usability evaluation assesses the data with respect to the project objective to determine if the data is of sufficient quality for decision making. Summarized below is the usability assessment process and all procedures that will be used.</t>
  </si>
  <si>
    <t>Site name:</t>
  </si>
  <si>
    <t>Located in (city, state, county):</t>
  </si>
  <si>
    <t>Prepared for:</t>
  </si>
  <si>
    <t xml:space="preserve">1.5 Problem Definition/Background </t>
  </si>
  <si>
    <t>Background</t>
  </si>
  <si>
    <t>.</t>
  </si>
  <si>
    <t>Groundwater and surface water</t>
  </si>
  <si>
    <t>Groundwater, surface water, and drinking water</t>
  </si>
  <si>
    <t>2.2 Sampling Methods</t>
  </si>
  <si>
    <t xml:space="preserve">Respective field sample collection locations are provided in Table 1-2
Duplicate and blank sample collection information is provided in Section 2.1 </t>
  </si>
  <si>
    <t>2.1 Sampling Design</t>
  </si>
  <si>
    <t>The laboratory phone number is:</t>
  </si>
  <si>
    <t xml:space="preserve"> Contact Information</t>
  </si>
  <si>
    <t>Facility Address</t>
  </si>
  <si>
    <t xml:space="preserve">to determine concentrations of per- and polyfluoroalkyl substance (PFAS) compounds identified in Section 2.4. </t>
  </si>
  <si>
    <t>The following is a distribution list of personnel and respective affiliations that will receive a copy of the final SAP/QAPP for the</t>
  </si>
  <si>
    <t>Information Sources Used to Develop this SAP/QAPP:</t>
  </si>
  <si>
    <t xml:space="preserve">All sampling procedures will adhere to those outlined in this SAP/QAPP, the attached standard operating procedures (SOPs), and published or agency-accepted methods referenced herein. These procedures include, but are not limited to, following guidance provided in this SAP/QAPP, documenting guidance deviations, adhering to data and sample chain of custody (COC) procedures, and conducting analytical quality assurance/quality control (QA/QC) measures. All efforts will be made to process and analyze the samples using the most appropriate and skilled analytical services available. These procedures and requirements are enough to generate field and chemistry data of known quality and specificity needed to evaluate potential PFAS contamination at the site. </t>
  </si>
  <si>
    <t>This section describes data generation and acquisition activities associated with the sampling event, including process design, sampling and analytical methods, sample handling and custody, QA/QC, equipment, and data use and management.</t>
  </si>
  <si>
    <t>Contact Information
(email/phone)</t>
  </si>
  <si>
    <t>1.7.1 Objectives and Project Decisions</t>
  </si>
  <si>
    <t>1.7.2 Action Limits/Levels</t>
  </si>
  <si>
    <t>1.7.3 Measurement Performance Criteria/Acceptance Criteria</t>
  </si>
  <si>
    <t>Selected analytical laboratory:</t>
  </si>
  <si>
    <t>Water quality meters</t>
  </si>
  <si>
    <t>Requirements</t>
  </si>
  <si>
    <t>2.10.1 Field and Analytical Data Delivery to EPA</t>
  </si>
  <si>
    <t>2.4.1 Analytical Laboratory Section</t>
  </si>
  <si>
    <t>2.3.1 Sample Identification and Labeling</t>
  </si>
  <si>
    <t>2.3.2 Sample Custody, Shipping and Receiving</t>
  </si>
  <si>
    <t>2.3.3 Sample Preservation</t>
  </si>
  <si>
    <t>2.2.1 Equipment and Support Facilities</t>
  </si>
  <si>
    <t>2.1.1 Nature of Data Collected</t>
  </si>
  <si>
    <t>2.1.2 Data Variability</t>
  </si>
  <si>
    <t>Affiliation:</t>
  </si>
  <si>
    <t xml:space="preserve">Health and safety of field crew me members </t>
  </si>
  <si>
    <t>3.1.2 Laboratory Assessments</t>
  </si>
  <si>
    <t>3.1.1 Field Sampling Assessments</t>
  </si>
  <si>
    <t xml:space="preserve">This section describes assessment and oversight associated with these events, including field sampling assessments, laboratory assessments, field CAs, and reports to management. </t>
  </si>
  <si>
    <t>3.1.3 Response Actions</t>
  </si>
  <si>
    <t>3.1.4 Field Corrective Actions</t>
  </si>
  <si>
    <t xml:space="preserve">The results of all laboratory assessments will be submitted to the Project Manager. An external assessment of the designated laboratory may also be conducted at the Project Manager’s discretion at anytime throughout the planning and execution of this project. Personnel listed in Section 3.1 are authorized to write and record these assessments. Such reports should record the results of performance evaluations and system assessments, results of data quality evaluation and any QA/QC issues along with recommended solutions. </t>
  </si>
  <si>
    <t>UJ = Analyte not detected. Associated non-detect value may be inaccurate or imprecise.</t>
  </si>
  <si>
    <t>J- = Analyte present. Reported value is estimated and may be biased low.</t>
  </si>
  <si>
    <t>J+ = Analyte present. Reported value is estimated and may be biased high.</t>
  </si>
  <si>
    <t>J = Analyte present. Reported value may or may not be accurate or precise.</t>
  </si>
  <si>
    <t>R = Result rejected by project team. Result not reliable.</t>
  </si>
  <si>
    <t>4.3 Reconciliation with User Requirements</t>
  </si>
  <si>
    <t>SAP/QAPP Implementation</t>
  </si>
  <si>
    <t>Stakeholders</t>
  </si>
  <si>
    <t>Analytical Task Lead and Designee</t>
  </si>
  <si>
    <t>Field Team Lead and Designee</t>
  </si>
  <si>
    <t>Data Storage and Retrieval Lead and Designee</t>
  </si>
  <si>
    <t>Analytical Laboratory(s)</t>
  </si>
  <si>
    <t>Field Team</t>
  </si>
  <si>
    <t>N-methyl perfluorooctanesulfon- amidoacetic acid</t>
  </si>
  <si>
    <t>N-ethyl perfluorooctanesulfon- amidoacetic acid</t>
  </si>
  <si>
    <t>EPA = U.S. Environmental Protection Agency; CAS = chemical abstracts service; LCMRL = lowest concentration minimum reporting level; LC/MS/MS = liquid chromatography/tandem mass spectrometry; SPE = solid phase extraction; MRM = multiple reaction monitoring; HDPE = high density polyethylene; NA = not available; C = Celsius; ISO = International Organization for Standardization; ASTM = American Society for Testing and Materials</t>
  </si>
  <si>
    <t>Table 2-2</t>
  </si>
  <si>
    <t>Bolded analytes have screening criteria in Appendix A of this sampling and analysis plan/quality assurance project plan</t>
  </si>
  <si>
    <t>Ice</t>
  </si>
  <si>
    <t xml:space="preserve">Client:                   </t>
  </si>
  <si>
    <t>C H A I N   o f   C U S T O D Y</t>
  </si>
  <si>
    <t>Page ___ of ___</t>
  </si>
  <si>
    <r>
      <t xml:space="preserve">Project:  </t>
    </r>
    <r>
      <rPr>
        <sz val="10"/>
        <rFont val="Arial"/>
        <family val="2"/>
      </rPr>
      <t xml:space="preserve">  </t>
    </r>
    <r>
      <rPr>
        <sz val="9"/>
        <rFont val="Arial"/>
        <family val="2"/>
      </rPr>
      <t xml:space="preserve">            </t>
    </r>
  </si>
  <si>
    <t>Method of Shipment</t>
  </si>
  <si>
    <t>Telephone No.</t>
  </si>
  <si>
    <t>Fax No.</t>
  </si>
  <si>
    <t>Special Detection Limit/Reporting</t>
  </si>
  <si>
    <t xml:space="preserve">    Matrix</t>
  </si>
  <si>
    <t>Prsv.</t>
  </si>
  <si>
    <t>Sample I.D.</t>
  </si>
  <si>
    <t>Lab Sample No.</t>
  </si>
  <si>
    <t>No. of Containers</t>
  </si>
  <si>
    <t>Air</t>
  </si>
  <si>
    <t>Sampling Date</t>
  </si>
  <si>
    <t>Sampling Time</t>
  </si>
  <si>
    <t>Turn Around Time (working days)</t>
  </si>
  <si>
    <t>Sample Received Intact:           Yes            No</t>
  </si>
  <si>
    <t>Temperature received:</t>
  </si>
  <si>
    <t>No ice</t>
  </si>
  <si>
    <t>Relinq. by sampler (Sign &amp; Print Name)</t>
  </si>
  <si>
    <t>Time</t>
  </si>
  <si>
    <t>Received by (Sign &amp; Print Name)</t>
  </si>
  <si>
    <t>Lab Work No.</t>
  </si>
  <si>
    <t>Relinquished by</t>
  </si>
  <si>
    <t>Received by</t>
  </si>
  <si>
    <t>Received by laboratory</t>
  </si>
  <si>
    <t>Analysis (list by Method Name)</t>
  </si>
  <si>
    <t>Notes/Comments</t>
  </si>
  <si>
    <t>Project manager</t>
  </si>
  <si>
    <t>Laboratory Contact Information</t>
  </si>
  <si>
    <t>Attachment 1. Groundwater Well Sampling Datasheet</t>
  </si>
  <si>
    <t>If acceptance criteria are not met after the highest calibration standard, calibration must be performed using a lower concentration for the highest standard until acceptance criteria is met.
If sample concentrations exceed the highest allowed standard and the sample(s) following exceed this acceptance criteria (&gt;1/2 LOQ), they must be reanalyzed.</t>
  </si>
  <si>
    <t>1.0 PROJECT MANAGEMENT</t>
  </si>
  <si>
    <t>1.1 Title and Approval Page</t>
  </si>
  <si>
    <t>1.4 Project Organization</t>
  </si>
  <si>
    <t>1.5 Problem Definition/Background</t>
  </si>
  <si>
    <t>1.6 Project/Task Description and Schedule</t>
  </si>
  <si>
    <t>1.7 Quality Objectives and Criteria for Measurement Data</t>
  </si>
  <si>
    <t>1.8 Special Training Requirements/Certification</t>
  </si>
  <si>
    <t>1.9 Documents and Records</t>
  </si>
  <si>
    <t>2.0 DATA GENERATION AND ACQUISITION</t>
  </si>
  <si>
    <t>2.4 Analytical Methods</t>
  </si>
  <si>
    <t>2.5 Quality Control Requirements</t>
  </si>
  <si>
    <t>2.6 Instrument/Equipment Testing, Inspection, and Maintenance</t>
  </si>
  <si>
    <t>2.7 Instrument/Equipment Calibration and Frequency</t>
  </si>
  <si>
    <t>3.0 ASSESSMENT AND OVERSIGHT</t>
  </si>
  <si>
    <t>3.1 Assessments/Oversight and Response Actions</t>
  </si>
  <si>
    <t>3.2 Reports to Management</t>
  </si>
  <si>
    <t>4.0 DATA REVIEW AND USABILITY</t>
  </si>
  <si>
    <t>4.1 Data Review, Verification, and Validation Requirements</t>
  </si>
  <si>
    <t>4.2 Verification and Validation Methods</t>
  </si>
  <si>
    <t>5.0 REFERENCES</t>
  </si>
  <si>
    <t>List of Tables:</t>
  </si>
  <si>
    <t>Table 1-2</t>
  </si>
  <si>
    <t>Table 2-1</t>
  </si>
  <si>
    <t>Table 2-3</t>
  </si>
  <si>
    <t>Table 2-4</t>
  </si>
  <si>
    <t>Table 1-1</t>
  </si>
  <si>
    <t>Table 2-5</t>
  </si>
  <si>
    <t>List of Figures:</t>
  </si>
  <si>
    <t>Figure 1-1</t>
  </si>
  <si>
    <t>Figure 1-2</t>
  </si>
  <si>
    <t>List of Appendices:</t>
  </si>
  <si>
    <t>Appendix B</t>
  </si>
  <si>
    <t>List of Attachments:</t>
  </si>
  <si>
    <t>Attachment 4</t>
  </si>
  <si>
    <t>Example Chain of Custody Form</t>
  </si>
  <si>
    <t>List of Field Sampling Equipment That May be Useful During Field Sampling</t>
  </si>
  <si>
    <t>Table 2-1. Types and Numbers of Samples that Will be Collected at the Site.</t>
  </si>
  <si>
    <t xml:space="preserve">Table 2-2. Project-Specific Field Sampling Method(s), Analytes, Sampling Handling Methods, and Detection Limits. </t>
  </si>
  <si>
    <t>Types and Numbers of Samples that Will be Collected at the Site</t>
  </si>
  <si>
    <t>Project-Specific Field Sampling Method(s), Analytes, Sampling Handling Methods, and Detection Limits</t>
  </si>
  <si>
    <t>List of Materials that May Contain Per- and Polyfluoroalkyl Substances (PFAS) and Should be Avoided and Respective Replacements</t>
  </si>
  <si>
    <t>Questions that Should be Discussed with Analytical Laboratories When Selecting the Laboratory for this Project</t>
  </si>
  <si>
    <t>Figure 1-2. Site Map Showing Sampling Locations.</t>
  </si>
  <si>
    <t>Figure 1-1. Organizational Chart.</t>
  </si>
  <si>
    <t>Site Map Showing Sampling Locations</t>
  </si>
  <si>
    <t>Organizational Chart</t>
  </si>
  <si>
    <t>electronic data deliverable</t>
  </si>
  <si>
    <t>EDD</t>
  </si>
  <si>
    <t>sampling and analysis plan/quality assurance project plan</t>
  </si>
  <si>
    <t>SAP/QAPP</t>
  </si>
  <si>
    <t>quality assurance</t>
  </si>
  <si>
    <t>QA</t>
  </si>
  <si>
    <t>Bound field notebook</t>
  </si>
  <si>
    <t xml:space="preserve">Nitrile gloves </t>
  </si>
  <si>
    <t>Hand tools</t>
  </si>
  <si>
    <t>Sample labels</t>
  </si>
  <si>
    <t>Clear packaging tape</t>
  </si>
  <si>
    <t>Drop cloth/plastic sheeting</t>
  </si>
  <si>
    <t>Plastic trash bags</t>
  </si>
  <si>
    <t>First aid kit</t>
  </si>
  <si>
    <t>Hard hats</t>
  </si>
  <si>
    <t>Day-glow vests</t>
  </si>
  <si>
    <t>Hand soap</t>
  </si>
  <si>
    <t>Hard and soft brittle brushes</t>
  </si>
  <si>
    <t>PFAS sample containers</t>
  </si>
  <si>
    <t>Copy of the completed SAP/QAPP</t>
  </si>
  <si>
    <t>Appendix B. Data Management Checklist</t>
  </si>
  <si>
    <t xml:space="preserve">Extracted within 14 days, extracts analyzed within 28 days of extraction </t>
  </si>
  <si>
    <t>Extracted within 28 days, extracts analyzed within 28 days of extraction</t>
  </si>
  <si>
    <t>Extracted within 28 days, extracts analyzed within 30 days of extraction</t>
  </si>
  <si>
    <t xml:space="preserve">On ice in the field; do not exceed 6°C
</t>
  </si>
  <si>
    <t>Each field sample and QC sample must be collected in its own container, including field blanks, MS/MSDs, and duplicates.</t>
  </si>
  <si>
    <t>Field Team Lead:</t>
  </si>
  <si>
    <t>CAs may be required at two phases corresponding to the two activities of data generation: 1) field activities (data gathering phase); and 2) laboratory activities (data analysis phase). CAs required as a result of the data analysis phase are initiated by the QA Manager when analytical data are found to be outside the limits of acceptability, as specified in the laboratory SOPs.</t>
  </si>
  <si>
    <t>Numbers of Field Blanks</t>
  </si>
  <si>
    <r>
      <t xml:space="preserve">A measure of the overall agreement of a measurement to a known value. Accuracy includes a combination of random error (precision) and systematic error (bias) components that are due to sampling and analytical operations; EPA recommends using the terms </t>
    </r>
    <r>
      <rPr>
        <i/>
        <sz val="12"/>
        <rFont val="Times New Roman"/>
        <family val="1"/>
      </rPr>
      <t xml:space="preserve">“precision” </t>
    </r>
    <r>
      <rPr>
        <sz val="12"/>
        <rFont val="Times New Roman"/>
        <family val="1"/>
      </rPr>
      <t xml:space="preserve">and </t>
    </r>
    <r>
      <rPr>
        <i/>
        <sz val="12"/>
        <rFont val="Times New Roman"/>
        <family val="1"/>
      </rPr>
      <t>“bias</t>
    </r>
    <r>
      <rPr>
        <sz val="12"/>
        <rFont val="Times New Roman"/>
        <family val="1"/>
      </rPr>
      <t>,” rather than “accuracy,” to convey the information usually associated with accuracy.</t>
    </r>
  </si>
  <si>
    <t>Example Data management checklist</t>
  </si>
  <si>
    <t>EPA</t>
  </si>
  <si>
    <t>U.S. Environmental Protection Agency</t>
  </si>
  <si>
    <t>perfluorooctanoic acid</t>
  </si>
  <si>
    <t>perfluorooctanesulfonic acid</t>
  </si>
  <si>
    <t>This lists includes all persons who are responsible for project implementation, including project managers, quality assurance (QA) managers, and representatives of all groups/agencies involved.</t>
  </si>
  <si>
    <t>1.9.1 SAP/QAPP Maintenance and Distribution</t>
  </si>
  <si>
    <t>SAP/QAPP Development Including QA Reviewers</t>
  </si>
  <si>
    <t>10 to 40</t>
  </si>
  <si>
    <t>HDPE or polypropylene containers
One, 150 mL bottle</t>
  </si>
  <si>
    <t>On ice in the field; do not exceed 6°C
Do not freeze</t>
  </si>
  <si>
    <t>Note that this table does not specify any laboratory-specific matrix spikes/matrix spike duplicates (MS/MSD) or similar laboratory quality control (QC) samples.</t>
  </si>
  <si>
    <t xml:space="preserve">For drinking water samples that require preservation, the field blank is made from the chemically preserved reagent water </t>
  </si>
  <si>
    <t>Quality Control Acceptance Criteria and Corrective Actions Used by U.S. Department of Defense</t>
  </si>
  <si>
    <t>Analytical Equipment Calibration, Maintenance, Testing, and Inspection Methods Used by U.S. Department of Defense</t>
  </si>
  <si>
    <r>
      <t xml:space="preserve">ASTM D7968-17a. 2017. </t>
    </r>
    <r>
      <rPr>
        <i/>
        <sz val="12"/>
        <color theme="1"/>
        <rFont val="Times New Roman"/>
        <family val="1"/>
      </rPr>
      <t>Standard Test Method for Determination of Polyfluorinated Compounds in Soil by Liquid Chromatography Tandem Mass Spectrometry (LC/MS/MS)</t>
    </r>
    <r>
      <rPr>
        <sz val="12"/>
        <color theme="1"/>
        <rFont val="Times New Roman"/>
        <family val="1"/>
      </rPr>
      <t>, ASTM International, West Conshohocken, PA.</t>
    </r>
  </si>
  <si>
    <r>
      <t xml:space="preserve">ASTM D7979-15e1. 2017. </t>
    </r>
    <r>
      <rPr>
        <i/>
        <sz val="12"/>
        <color theme="1"/>
        <rFont val="Times New Roman"/>
        <family val="1"/>
      </rPr>
      <t>Standard Test Method for Determination of Perfluorinated Compounds in Water, Sludge, Influent, Effluent and Wastewater by Liquid Chromatography Tandem Mass Spectrometry (LC/MS/MS)</t>
    </r>
    <r>
      <rPr>
        <sz val="12"/>
        <color theme="1"/>
        <rFont val="Times New Roman"/>
        <family val="1"/>
      </rPr>
      <t>.</t>
    </r>
  </si>
  <si>
    <r>
      <t xml:space="preserve">Intergovernmental Data Quality Task Force. 2005. </t>
    </r>
    <r>
      <rPr>
        <i/>
        <sz val="12"/>
        <color theme="1"/>
        <rFont val="Times New Roman"/>
        <family val="1"/>
      </rPr>
      <t>Uniform Federal Policy for Quality Assurance Project Plans, Evaluating, Assessing, and Documenting Environmental Data Collection and Use Programs, Part 1: UFP-QAPP Manual</t>
    </r>
    <r>
      <rPr>
        <sz val="12"/>
        <color theme="1"/>
        <rFont val="Times New Roman"/>
        <family val="1"/>
      </rPr>
      <t>, Version 1, March.</t>
    </r>
  </si>
  <si>
    <r>
      <t xml:space="preserve">International Organization for Standardization. 2009. </t>
    </r>
    <r>
      <rPr>
        <i/>
        <sz val="12"/>
        <color theme="1"/>
        <rFont val="Times New Roman"/>
        <family val="1"/>
      </rPr>
      <t>Water quality — Determination of perfluorooctanesulfonate (PFOS) and perfluorooctanoate (PFOA) — Method for unfiltered samples using solid phase extraction and liquid chromatography/mass spectrometry.</t>
    </r>
  </si>
  <si>
    <r>
      <t xml:space="preserve">U.S. Environmental Protection Agency. 2000. </t>
    </r>
    <r>
      <rPr>
        <i/>
        <sz val="12"/>
        <color theme="1"/>
        <rFont val="Times New Roman"/>
        <family val="1"/>
      </rPr>
      <t>Guidance for the Data Quality Objective Process (EPA QA/G-4)</t>
    </r>
    <r>
      <rPr>
        <sz val="12"/>
        <color theme="1"/>
        <rFont val="Times New Roman"/>
        <family val="1"/>
      </rPr>
      <t>.</t>
    </r>
  </si>
  <si>
    <r>
      <t xml:space="preserve">U.S. Environmental Protection Agency 2000. </t>
    </r>
    <r>
      <rPr>
        <i/>
        <sz val="12"/>
        <color theme="1"/>
        <rFont val="Times New Roman"/>
        <family val="1"/>
      </rPr>
      <t>Guidance for Data Quality Assessment: Practical Methods for Data Analysis (EPA QA/G-9)</t>
    </r>
    <r>
      <rPr>
        <sz val="12"/>
        <color theme="1"/>
        <rFont val="Times New Roman"/>
        <family val="1"/>
      </rPr>
      <t>.</t>
    </r>
  </si>
  <si>
    <r>
      <t xml:space="preserve">U.S. Environmental Protection Agency. 1995. </t>
    </r>
    <r>
      <rPr>
        <i/>
        <sz val="12"/>
        <color theme="1"/>
        <rFont val="Times New Roman"/>
        <family val="1"/>
      </rPr>
      <t>Guidance for the Preparation of Standard Operating Procedures, (EPA QA/G-6)</t>
    </r>
    <r>
      <rPr>
        <sz val="12"/>
        <color theme="1"/>
        <rFont val="Times New Roman"/>
        <family val="1"/>
      </rPr>
      <t>.</t>
    </r>
  </si>
  <si>
    <r>
      <t xml:space="preserve">U.S. Environmental Protection Agency. 2018. </t>
    </r>
    <r>
      <rPr>
        <i/>
        <sz val="12"/>
        <color theme="1"/>
        <rFont val="Times New Roman"/>
        <family val="1"/>
      </rPr>
      <t>Method 537.1, Determination of Selected Per- and Polyfluorinated Alkyl Substances in Drinking Water by Solid Phase Extraction and Liquid Chromatography/Tandem Mass Spectrometry (LC/MS/MS)</t>
    </r>
    <r>
      <rPr>
        <sz val="12"/>
        <color theme="1"/>
        <rFont val="Times New Roman"/>
        <family val="1"/>
      </rPr>
      <t>, Version 1.0, November.</t>
    </r>
  </si>
  <si>
    <r>
      <t xml:space="preserve">U.S. Environmental Protection Agency. 2019. </t>
    </r>
    <r>
      <rPr>
        <i/>
        <sz val="12"/>
        <color theme="1"/>
        <rFont val="Times New Roman"/>
        <family val="1"/>
      </rPr>
      <t>Validated Test Method 8327: Per-and Polyfluoroalkyl Substances (PFAS) Using External Standard Calibration and Multiple Reaction Monitoring (MRM) Liquid Chromatography/Tandem Mass Spectrometry (LC/MS/MS).</t>
    </r>
  </si>
  <si>
    <t>Project Health and Safety Officer</t>
  </si>
  <si>
    <t>Value (mg/kg)</t>
  </si>
  <si>
    <t>Texas CED</t>
  </si>
  <si>
    <t>Protective Concentration Level</t>
  </si>
  <si>
    <t>Minnesota PCA</t>
  </si>
  <si>
    <t>Soil Reference Value</t>
  </si>
  <si>
    <t>Direct Contact Risk-Based concentration</t>
  </si>
  <si>
    <t>Human Health Protection</t>
  </si>
  <si>
    <t>Nebraska DEE</t>
  </si>
  <si>
    <t>Remediation Goal</t>
  </si>
  <si>
    <t>New Hampshire</t>
  </si>
  <si>
    <t>USEPA</t>
  </si>
  <si>
    <t>Wisconsin DNR</t>
  </si>
  <si>
    <t>Cleanup Level</t>
  </si>
  <si>
    <t>Florida DEP</t>
  </si>
  <si>
    <t>Provisional Soil Cleanup Target Level</t>
  </si>
  <si>
    <t>Basic Comparison Levels</t>
  </si>
  <si>
    <t>Remedial Action Goal</t>
  </si>
  <si>
    <t>Statewide Standard</t>
  </si>
  <si>
    <t>Generic Cleanup Criteria</t>
  </si>
  <si>
    <t>Delaware</t>
  </si>
  <si>
    <t>Preliminary Soil Remediation Goal</t>
  </si>
  <si>
    <t>Indiana EM</t>
  </si>
  <si>
    <t>Not Applicable</t>
  </si>
  <si>
    <t>Media</t>
  </si>
  <si>
    <t>Other equipment as needed:</t>
  </si>
  <si>
    <t xml:space="preserve">GW = </t>
  </si>
  <si>
    <t xml:space="preserve">SW = </t>
  </si>
  <si>
    <t xml:space="preserve">DW = </t>
  </si>
  <si>
    <t xml:space="preserve">Soil = </t>
  </si>
  <si>
    <t>&lt;month(s), year of planned sample collection&gt;</t>
  </si>
  <si>
    <t>Groundwater, drinking water, and soil</t>
  </si>
  <si>
    <t>Groundwater and drinking water</t>
  </si>
  <si>
    <r>
      <rPr>
        <sz val="12"/>
        <color theme="1"/>
        <rFont val="Calibri"/>
        <family val="2"/>
      </rPr>
      <t>−</t>
    </r>
    <r>
      <rPr>
        <sz val="12"/>
        <color theme="1"/>
        <rFont val="Times New Roman"/>
        <family val="1"/>
      </rPr>
      <t xml:space="preserve"> Concentrations of PFAS constituents in groundwater samples collected from wells within and just outside of the site;
− Concentrations of PFAS constituents in surface water samples collected from locations within and outside of the site;
− Depth to water and total depth of each well at time of groundwater sample collection;
− Water quality parameters measurements of groundwater and surface water at time of sample collection. Water quality parameters include temperature, pH, specific conductance, oxidation reduction potential, dissolved oxygen, and turbidity;</t>
    </r>
  </si>
  <si>
    <r>
      <rPr>
        <sz val="12"/>
        <color theme="1"/>
        <rFont val="Calibri"/>
        <family val="2"/>
      </rPr>
      <t>−</t>
    </r>
    <r>
      <rPr>
        <sz val="12"/>
        <color theme="1"/>
        <rFont val="Times New Roman"/>
        <family val="1"/>
      </rPr>
      <t xml:space="preserve"> Concentrations of PFAS constituents in groundwater samples collected from wells within and just outside of the site;
− Depth to water and total depth of each well at time of groundwater sample collection;
− Water quality parameters measurements of groundwater at time of sample collection. Water quality parameters include temperature, pH, specific conductance, oxidation reduction potential, dissolved oxygen, and turbidity;</t>
    </r>
  </si>
  <si>
    <t>Groundwater and soil</t>
  </si>
  <si>
    <t>Surface water and drinking water</t>
  </si>
  <si>
    <r>
      <rPr>
        <sz val="12"/>
        <color theme="1"/>
        <rFont val="Calibri"/>
        <family val="2"/>
      </rPr>
      <t>−</t>
    </r>
    <r>
      <rPr>
        <sz val="12"/>
        <color theme="1"/>
        <rFont val="Times New Roman"/>
        <family val="1"/>
      </rPr>
      <t xml:space="preserve"> Concentrations of PFAS constituents in groundwater samples collected from wells within and just outside of the site;
− Concentrations of PFAS constituents in surface water samples collected from locations within and outside of the site;
− Concentrations of PFAS constituents in drinking water samples collected from taps and faucets within and just outside of the site;
− Depth to water and total depth of each well at time of groundwater sample collection;
− Water quality parameters measurements of groundwater, surface water, and drinking water at time of sample collection. Water quality parameters include temperature, pH, specific conductance, oxidation reduction potential, dissolved oxygen, and turbidity;</t>
    </r>
  </si>
  <si>
    <t>− Concentrations of PFAS constituents in surface water samples collected from locations within and outside of the site;
− Concentrations of PFAS constituents in drinking water samples collected from taps and faucets within and just outside of the site;
− Water quality parameters measurements of surface and drinking water at time of sample collection. Water quality parameters include temperature, pH, specific conductance, oxidation reduction potential, dissolved oxygen, and turbidity;</t>
  </si>
  <si>
    <t>Surface water and soil</t>
  </si>
  <si>
    <t>− Concentrations of PFAS constituents in surface water samples collected from locations within and outside of the site;
− Concentrations of PFAS constituents in soil samples collected from locations within and just outside of the site;
− Water quality parameters measurements of surface water at time of sample collection. Water quality parameters include temperature, pH, specific conductance, oxidation reduction potential, dissolved oxygen, and turbidity;</t>
  </si>
  <si>
    <t>Drinking water and soil</t>
  </si>
  <si>
    <t>− Concentrations of PFAS constituents in drinking water samples collected from locations within and outside of the site;
− Concentrations of PFAS constituents in soil samples collected from locations within and just outside of the site;
− Water quality parameters measurements of drinking water at time of sample collection. Water quality parameters include temperature, pH, specific conductance, oxidation reduction potential, dissolved oxygen, and turbidity;</t>
  </si>
  <si>
    <t>Groundwater, surface water, and soil</t>
  </si>
  <si>
    <r>
      <rPr>
        <sz val="12"/>
        <color theme="1"/>
        <rFont val="Calibri"/>
        <family val="2"/>
      </rPr>
      <t>−</t>
    </r>
    <r>
      <rPr>
        <sz val="12"/>
        <color theme="1"/>
        <rFont val="Times New Roman"/>
        <family val="1"/>
      </rPr>
      <t xml:space="preserve"> Concentrations of PFAS constituents in groundwater samples collected from wells within and just outside of the site;
</t>
    </r>
    <r>
      <rPr>
        <sz val="12"/>
        <color theme="1"/>
        <rFont val="Times New Roman"/>
        <family val="2"/>
      </rPr>
      <t>− Concentrations of PFAS constituents in drinking water samples collected from taps and faucets within and just outside of the site;
− Depth to water and total depth of each well at time of groundwater sample collection;
− Water quality parameters measurements of groundwater and drinking water at time of sample collection. Water quality parameters include temperature, pH, specific conductance, oxidation reduction potential, dissolved oxygen, and turbidity;</t>
    </r>
  </si>
  <si>
    <t>− Concentrations of PFAS constituents in groundwater samples collected from locations within and outside of the site;
− Concentrations of PFAS constituents in surface water samples collected from locations within and outside of the site;
− Concentrations of PFAS constituents in soil samples collected from locations within and just outside of the site;
− Depth to water and total depth of each well at time of groundwater sample collection;
− Water quality parameters measurements of groundwater and surface water at time of sample collection. Water quality parameters include temperature, pH, specific conductance, oxidation reduction potential, dissolved oxygen, and turbidity;</t>
  </si>
  <si>
    <t>Surface water, drinking water, and soil</t>
  </si>
  <si>
    <t>Groundwater, surface water, drinking water, and soil</t>
  </si>
  <si>
    <t>− Concentrations of PFAS constituents in surface water samples collected from locations within and outside of the site;
− Concentrations of PFAS constituents in drinking water samples collected from locations within and outside of the site;
− Concentrations of PFAS constituents in soil samples collected from locations within and just outside of the site;
− Water quality parameters measurements of surface and drinking water and surface water at time of sample collection. Water quality parameters include temperature, pH, specific conductance, oxidation reduction potential, dissolved oxygen, and turbidity;</t>
  </si>
  <si>
    <t>− Concentrations of PFAS constituents in groundwater samples collected from locations within and outside of the site;
− Concentrations of PFAS constituents in surface water samples collected from locations within and outside of the site;
− Concentrations of PFAS constituents in drinking water samples collected from locations within and outside of the site;
− Concentrations of PFAS constituents in soil samples collected from locations within and just outside of the site;
− Depth to water and total depth of each well at time of groundwater sample collection;
− Water quality parameters measurements of groundwater, surface water, and drinking water at time of sample collection. Water quality parameters include temperature, pH, specific conductance, oxidation reduction potential, dissolved oxygen, and turbidity;</t>
  </si>
  <si>
    <r>
      <rPr>
        <sz val="12"/>
        <color theme="1"/>
        <rFont val="Calibri"/>
        <family val="2"/>
      </rPr>
      <t>−</t>
    </r>
    <r>
      <rPr>
        <sz val="12"/>
        <color theme="1"/>
        <rFont val="Times New Roman"/>
        <family val="1"/>
      </rPr>
      <t xml:space="preserve"> Concentrations of PFAS constituents in groundwater samples collected from wells within and just outside of the site;
− Concentrations of PFAS constituents in soil samples collected from locations within and just outside of the site;
− Depth to water and total depth of each well at time of groundwater sample collection;
− Water quality parameters measurements of groundwater at time of sample collection. Water quality parameters include temperature, pH, specific conductance, oxidation reduction potential, dissolved oxygen, and turbidity;</t>
    </r>
  </si>
  <si>
    <r>
      <rPr>
        <sz val="12"/>
        <color theme="1"/>
        <rFont val="Calibri"/>
        <family val="2"/>
      </rPr>
      <t>−</t>
    </r>
    <r>
      <rPr>
        <sz val="12"/>
        <color theme="1"/>
        <rFont val="Times New Roman"/>
        <family val="1"/>
      </rPr>
      <t xml:space="preserve"> Concentrations of PFAS constituents in groundwater samples collected from wells within and just outside of the site;
− Concentrations of PFAS constituents in drinking water samples collected from taps and faucets within and just outside of the site;
− Concentrations of PFAS constituents in soil samples collected from locations within and just outside of the site;
− Depth to water and total depth of each well at time of groundwater sample collection;
− Water quality parameters measurements of groundwater and drinking water at time of sample collection. Water quality parameters include temperature, pH, specific conductance, oxidation reduction potential, dissolved oxygen, and turbidity;</t>
    </r>
  </si>
  <si>
    <t>− Concentrations of PFAS constituents in drinking water samples collected from taps and faucets within and just outside of the site;
− Water quality parameters measurements of drinking water at time of sample collection. Water quality parameters include temperature, pH, specific conductance, oxidation reduction potential, dissolved oxygen, and turbidity;</t>
  </si>
  <si>
    <t>Media or sample type look up</t>
  </si>
  <si>
    <t>DQO Exports</t>
  </si>
  <si>
    <t>Endpoint Exports</t>
  </si>
  <si>
    <t xml:space="preserve">− What is the nature and extent of PFAS concentrations in groundwater in site wells?
Groundwater sampling and chemical analysis is needed to determine whether site groundwater is contaminated with PFAS compounds. Concentrations of PFAS compounds will be used to characterize the level and spatial extent of contamination in site groundwater wells. PFAS concentrations may also be compared to PFAS screening levels for groundwater remediation and protection of human health.
− What is the nature and extent of PFAS concentrations in surface water at the site?
Surface water sampling and chemical analysis is needed to determine whether site surface water is contaminated with PFAS compounds. Concentrations of PFAS compounds will be used to characterize the level and spatial extent of contamination in site surface water features. PFAS concentrations may also be compared to PFAS screening levels for protection of human health and ecologically important aquatic communities that may occur in site surface water features.   
− What is the nature and extent of PFAS concentrations in drinking water at the site?
Drinking water sampling and chemical analysis is needed to determine whether site drinking water is contaminated with PFAS compounds. Concentrations of PFAS compounds will be used to characterize the level and spatial extent of contamination in site drinking water sources. PFAS concentrations may also be compared to PFAS screening levels for protection of human health.     </t>
  </si>
  <si>
    <t xml:space="preserve">− What is the nature and extent of PFAS concentrations in groundwater in site wells?
Groundwater sampling and chemical analysis is needed to determine whether site groundwater is contaminated with PFAS compounds. Concentrations of PFAS compounds will be used to characterize the level and spatial extent of contamination in site groundwater wells. PFAS concentrations may also be compared to PFAS screening levels for groundwater remediation and protection of human health.
− What is the nature and extent of PFAS concentrations in surface water at the site?
Surface water sampling and chemical analysis is needed to determine whether site surface water is contaminated with PFAS compounds. Concentrations of PFAS compounds will be used to characterize the level and spatial extent of contamination in site surface water features. PFAS concentrations may also be compared to PFAS screening levels for protection of human health and ecologically important aquatic communities that may occur in site surface water features.   </t>
  </si>
  <si>
    <t xml:space="preserve">− What is the nature and extent of PFAS concentrations in soils at the site?
Soil sampling and chemical analysis is needed to determine whether site soils are contaminated with PFAS compounds. Concentrations of PFAS compounds will be used to characterize the level and spatial extent of contamination in site soils. PFAS concentrations may also be compared to PFAS screening levels for protection of human health.     </t>
  </si>
  <si>
    <t xml:space="preserve">− What is the nature and extent of PFAS concentrations in surface water at the site?
Surface water sampling and chemical analysis is needed to determine whether site surface water is contaminated with PFAS compounds. Concentrations of PFAS compounds will be used to characterize the level and spatial extent of contamination in site surface water features. PFAS concentrations may also be compared to PFAS screening levels for protection of human health and ecologically important aquatic communities that may occur in site surface water features.   </t>
  </si>
  <si>
    <t xml:space="preserve">− What is the nature and extent of PFAS concentrations in drinking water at the site?
Drinking water sampling and chemical analysis is needed to determine whether site drinking water is contaminated with PFAS compounds. Concentrations of PFAS compounds will be used to characterize the level and spatial extent of contamination in site drinking water sources. PFAS concentrations may also be compared to PFAS screening levels for protection of human health.     </t>
  </si>
  <si>
    <r>
      <rPr>
        <sz val="12"/>
        <color theme="1"/>
        <rFont val="Calibri"/>
        <family val="2"/>
      </rPr>
      <t>−</t>
    </r>
    <r>
      <rPr>
        <sz val="12"/>
        <color theme="1"/>
        <rFont val="Times New Roman"/>
        <family val="1"/>
      </rPr>
      <t xml:space="preserve"> What is the nature and extent of PFAS concentrations in groundwater in site wells</t>
    </r>
    <r>
      <rPr>
        <sz val="12"/>
        <color theme="1"/>
        <rFont val="Times New Roman"/>
        <family val="2"/>
      </rPr>
      <t xml:space="preserve">?
</t>
    </r>
    <r>
      <rPr>
        <sz val="12"/>
        <color theme="1"/>
        <rFont val="Times New Roman"/>
        <family val="1"/>
      </rPr>
      <t>Groundwater sampling and chemical analysis is needed to determine whether site groundwater is contaminated with PFAS compounds. Concentrations of PFAS compounds will be used to characterize the level and spatial extent of contamination in site groundwater wells. PFAS concentrations may also be compared to PFAS screening levels for groundwater remediation and protection of human health.</t>
    </r>
  </si>
  <si>
    <t>− What is the nature and extent of PFAS concentrations in groundwater in site wells?
Groundwater sampling and chemical analysis is needed to determine whether site groundwater is contaminated with PFAS compounds. Concentrations of PFAS compounds will be used to characterize the level and spatial extent of contamination in site groundwater wells. PFAS concentrations may also be compared to PFAS screening levels for groundwater remediation and protection of human health.
− What is the nature and extent of PFAS concentrations in drinking water at the site?
Drinking water sampling and chemical analysis is needed to determine whether site drinking water is contaminated with PFAS compounds. Concentrations of PFAS compounds will be used to characterize the level and spatial extent of contamination in site drinking water sources. PFAS concentrations may also be compared to PFAS screening levels for protection of human health.
− What is the nature and extent of PFAS concentrations in soils at the site?
Soil sampling and chemical analysis is needed to determine whether site soils are contaminated with PFAS compounds. Concentrations of PFAS compounds will be used to characterize the level and spatial extent of contamination in site soils. PFAS concentrations may also be compared to PFAS screening levels for protection of human health.</t>
  </si>
  <si>
    <t>− What is the nature and extent of PFAS concentrations in groundwater in site wells?
Groundwater sampling and chemical analysis is needed to determine whether site groundwater is contaminated with PFAS compounds. Concentrations of PFAS compounds will be used to characterize the level and spatial extent of contamination in site groundwater wells. PFAS concentrations may also be compared to PFAS screening levels for groundwater remediation and protection of human health.
− What is the nature and extent of PFAS concentrations in drinking water at the site?
Drinking water sampling and chemical analysis is needed to determine whether site drinking water is contaminated with PFAS compounds. Concentrations of PFAS compounds will be used to characterize the level and spatial extent of contamination in site drinking water sources. PFAS concentrations may also be compared to PFAS screening levels for protection of human health.</t>
  </si>
  <si>
    <t>− What is the nature and extent of PFAS concentrations in groundwater in site wells?
Groundwater sampling and chemical analysis is needed to determine whether site groundwater is contaminated with PFAS compounds. Concentrations of PFAS compounds will be used to characterize the level and spatial extent of contamination in site groundwater wells. PFAS concentrations may also be compared to PFAS screening levels for groundwater remediation and protection of human health.
− What is the nature and extent of PFAS concentrations in soils at the site?
Soil sampling and chemical analysis is needed to determine whether site soils are contaminated with PFAS compounds. Concentrations of PFAS compounds will be used to characterize the level and spatial extent of contamination in site soils. PFAS concentrations may also be compared to PFAS screening levels for protection of human health.</t>
  </si>
  <si>
    <t xml:space="preserve">− What is the nature and extent of PFAS concentrations in surface water at the site?
Surface water sampling and chemical analysis is needed to determine whether site surface water is contaminated with PFAS compounds. Concentrations of PFAS compounds will be used to characterize the level and spatial extent of contamination in site surface water features. PFAS concentrations may also be compared to PFAS screening levels for protection of human health and ecologically important aquatic communities that may occur in site surface water features.   
− What is the nature and extent of PFAS concentrations in drinking water at the site?
Drinking water sampling and chemical analysis is needed to determine whether site drinking water is contaminated with PFAS compounds. Concentrations of PFAS compounds will be used to characterize the level and spatial extent of contamination in site drinking water sources. PFAS concentrations may also be compared to PFAS screening levels for protection of human health.     </t>
  </si>
  <si>
    <t>− What is the nature and extent of PFAS concentrations in surface water at the site?
Surface water sampling and chemical analysis is needed to determine whether site surface water is contaminated with PFAS compounds. Concentrations of PFAS compounds will be used to characterize the level and spatial extent of contamination in site surface water features. PFAS concentrations may also be compared to PFAS screening levels for protection of human health and ecologically important aquatic communities that may occur in site surface water features.
− What is the nature and extent of PFAS concentrations in soils at the site?
Soil sampling and chemical analysis is needed to determine whether site soils are contaminated with PFAS compounds. Concentrations of PFAS compounds will be used to characterize the level and spatial extent of contamination in site soils. PFAS concentrations may also be compared to PFAS screening levels for protection of human health.</t>
  </si>
  <si>
    <t>− What is the nature and extent of PFAS concentrations in drinking water at the site?
Drinking water sampling and chemical analysis is needed to determine whether site drinking water is contaminated with PFAS compounds. Concentrations of PFAS compounds will be used to characterize the level and spatial extent of contamination in site drinking water sources. PFAS concentrations may also be compared to PFAS screening levels for protection of human health.
− What is the nature and extent of PFAS concentrations in soils at the site?
Soil sampling and chemical analysis is needed to determine whether site soils are contaminated with PFAS compounds. Concentrations of PFAS compounds will be used to characterize the level and spatial extent of contamination in site soils. PFAS concentrations may also be compared to PFAS screening levels for protection of human health.</t>
  </si>
  <si>
    <t>− What is the nature and extent of PFAS concentrations in groundwater in site wells?
Groundwater sampling and chemical analysis is needed to determine whether site groundwater is contaminated with PFAS compounds. Concentrations of PFAS compounds will be used to characterize the level and spatial extent of contamination in site groundwater wells. PFAS concentrations may also be compared to PFAS screening levels for groundwater remediation and protection of human health.
− What is the nature and extent of PFAS concentrations in surface water at the site?
Surface water sampling and chemical analysis is needed to determine whether site surface water is contaminated with PFAS compounds. Concentrations of PFAS compounds will be used to characterize the level and spatial extent of contamination in site surface water features. PFAS concentrations may also be compared to PFAS screening levels for protection of human health and ecologically important aquatic communities that may occur in site surface water features.   
− What is the nature and extent of PFAS concentrations in soils at the site?
Soil sampling and chemical analysis is needed to determine whether site soils are contaminated with PFAS compounds. Concentrations of PFAS compounds will be used to characterize the level and spatial extent of contamination in site soils. PFAS concentrations may also be compared to PFAS screening levels for protection of human health.</t>
  </si>
  <si>
    <t>− What is the nature and extent of PFAS concentrations in surface water at the site?
Surface water sampling and chemical analysis is needed to determine whether site surface water is contaminated with PFAS compounds. Concentrations of PFAS compounds will be used to characterize the level and spatial extent of contamination in site surface water features. PFAS concentrations may also be compared to PFAS screening levels for protection of human health and ecologically important aquatic communities that may occur in site surface water features.
 − What is the nature and extent of PFAS concentrations in drinking water at the site?
Drinking water sampling and chemical analysis is needed to determine whether site drinking water is contaminated with PFAS compounds. Concentrations of PFAS compounds will be used to characterize the level and spatial extent of contamination in site drinking water sources. PFAS concentrations may also be compared to PFAS screening levels for protection of human health.
− What is the nature and extent of PFAS concentrations in soils at the site?
Soil sampling and chemical analysis is needed to determine whether site soils are contaminated with PFAS compounds. Concentrations of PFAS compounds will be used to characterize the level and spatial extent of contamination in site soils. PFAS concentrations may also be compared to PFAS screening levels for protection of human health.</t>
  </si>
  <si>
    <t>− What is the nature and extent of PFAS concentrations in groundwater in site wells?
Groundwater sampling and chemical analysis is needed to determine whether site groundwater is contaminated with PFAS compounds. Concentrations of PFAS compounds will be used to characterize the level and spatial extent of contamination in site groundwater wells. PFAS concentrations may also be compared to PFAS screening levels for groundwater remediation and protection of human health.
− What is the nature and extent of PFAS concentrations in surface water at the site?
Surface water sampling and chemical analysis is needed to determine whether site surface water is contaminated with PFAS compounds. Concentrations of PFAS compounds will be used to characterize the level and spatial extent of contamination in site surface water features. PFAS concentrations may also be compared to PFAS screening levels for protection of human health and ecologically important aquatic communities that may occur in site surface water features. 
 − What is the nature and extent of PFAS concentrations in drinking water at the site?
Drinking water sampling and chemical analysis is needed to determine whether site drinking water is contaminated with PFAS compounds. Concentrations of PFAS compounds will be used to characterize the level and spatial extent of contamination in site drinking water sources. PFAS concentrations may also be compared to PFAS screening levels for protection of human health.
− What is the nature and extent of PFAS concentrations in soils at the site?
Soil sampling and chemical analysis is needed to determine whether site soils are contaminated with PFAS compounds. Concentrations of PFAS compounds will be used to characterize the level and spatial extent of contamination in site soils. PFAS concentrations may also be compared to PFAS screening levels for protection of human health.</t>
  </si>
  <si>
    <t>GPS unit</t>
  </si>
  <si>
    <t>Service</t>
  </si>
  <si>
    <t>As needed depending on equipment performance</t>
  </si>
  <si>
    <t>Flow meter</t>
  </si>
  <si>
    <t>Water level transducer</t>
  </si>
  <si>
    <t>Laboratory analytical instrumentation</t>
  </si>
  <si>
    <t>Groundwater
Surface water
Drinking water</t>
  </si>
  <si>
    <t>Groundwater
Surface water
Drinking water
Soil</t>
  </si>
  <si>
    <t>&lt;Note that this information may not be required when non-direct measurements information sources were not used for this SAP/QAPP development or project sampling activities&gt;</t>
  </si>
  <si>
    <r>
      <t xml:space="preserve">For Groundwater:
For surface water:
For drinking water:
For soil:
All samples:
</t>
    </r>
    <r>
      <rPr>
        <sz val="12"/>
        <color theme="1"/>
        <rFont val="Times New Roman"/>
        <family val="1"/>
      </rPr>
      <t>Do not freeze</t>
    </r>
  </si>
  <si>
    <r>
      <t xml:space="preserve">For Groundwater:
</t>
    </r>
    <r>
      <rPr>
        <sz val="12"/>
        <color theme="1"/>
        <rFont val="Times New Roman"/>
        <family val="1"/>
      </rPr>
      <t xml:space="preserve">________ days
</t>
    </r>
    <r>
      <rPr>
        <b/>
        <sz val="12"/>
        <color theme="1"/>
        <rFont val="Times New Roman"/>
        <family val="1"/>
      </rPr>
      <t xml:space="preserve">
For surface water:
</t>
    </r>
    <r>
      <rPr>
        <sz val="12"/>
        <color theme="1"/>
        <rFont val="Times New Roman"/>
        <family val="1"/>
      </rPr>
      <t>________ days</t>
    </r>
    <r>
      <rPr>
        <b/>
        <sz val="12"/>
        <color theme="1"/>
        <rFont val="Times New Roman"/>
        <family val="1"/>
      </rPr>
      <t xml:space="preserve">
For drinking water:
</t>
    </r>
    <r>
      <rPr>
        <sz val="12"/>
        <color theme="1"/>
        <rFont val="Times New Roman"/>
        <family val="1"/>
      </rPr>
      <t>________ days</t>
    </r>
    <r>
      <rPr>
        <b/>
        <sz val="12"/>
        <color theme="1"/>
        <rFont val="Times New Roman"/>
        <family val="1"/>
      </rPr>
      <t xml:space="preserve">
For soil:
</t>
    </r>
    <r>
      <rPr>
        <sz val="12"/>
        <color theme="1"/>
        <rFont val="Times New Roman"/>
        <family val="1"/>
      </rPr>
      <t xml:space="preserve">
________ days
</t>
    </r>
    <r>
      <rPr>
        <b/>
        <sz val="12"/>
        <color theme="1"/>
        <rFont val="Times New Roman"/>
        <family val="1"/>
      </rPr>
      <t xml:space="preserve">
</t>
    </r>
  </si>
  <si>
    <t>NA / NA / NA / NA</t>
  </si>
  <si>
    <t>EPA = U.S. Environmental Protection Agency; CAS = chemical abstracts service; PQL = practical quantification limit; MDL = minimum detection limit; LC/MS/MS = liquid chromatography/tandem mass spectrometry; SPE = solid phase extraction; MRM = multiple reaction monitoring; HDPE = high density polyethylene; NA = not applicable; C = Celsius; ISO = International Organization for Standardization; ASTM = American Society for Testing and Materials; GW = groundwater, SW = surface water; DW = drinking water</t>
  </si>
  <si>
    <t xml:space="preserve">Numbers of Lab-Specific QA/QC Samples </t>
  </si>
  <si>
    <t>Total QC/QC samples =</t>
  </si>
  <si>
    <r>
      <t>Lab-Specific QA/QC Sample Type(s)</t>
    </r>
    <r>
      <rPr>
        <b/>
        <vertAlign val="superscript"/>
        <sz val="12"/>
        <color theme="1"/>
        <rFont val="Times New Roman"/>
        <family val="1"/>
      </rPr>
      <t>1</t>
    </r>
  </si>
  <si>
    <t>Footnotes:</t>
  </si>
  <si>
    <t xml:space="preserve">Field sample totals = </t>
  </si>
  <si>
    <t>Underlined analyte names identify short chain PFAS compounds</t>
  </si>
  <si>
    <t>Italicized analyte names identify long chain PFAS compounds</t>
  </si>
  <si>
    <r>
      <t xml:space="preserve">For Groundwater
</t>
    </r>
    <r>
      <rPr>
        <sz val="12"/>
        <color theme="1"/>
        <rFont val="Times New Roman"/>
        <family val="1"/>
      </rPr>
      <t xml:space="preserve">Container volume:
</t>
    </r>
    <r>
      <rPr>
        <b/>
        <sz val="12"/>
        <color theme="1"/>
        <rFont val="Times New Roman"/>
        <family val="1"/>
      </rPr>
      <t xml:space="preserve">
</t>
    </r>
    <r>
      <rPr>
        <sz val="12"/>
        <color theme="1"/>
        <rFont val="Times New Roman"/>
        <family val="1"/>
      </rPr>
      <t>Container type:</t>
    </r>
    <r>
      <rPr>
        <b/>
        <sz val="12"/>
        <color theme="1"/>
        <rFont val="Times New Roman"/>
        <family val="1"/>
      </rPr>
      <t xml:space="preserve">
For surface water
</t>
    </r>
    <r>
      <rPr>
        <sz val="12"/>
        <color theme="1"/>
        <rFont val="Times New Roman"/>
        <family val="1"/>
      </rPr>
      <t xml:space="preserve">Container volume:
Container type:
</t>
    </r>
    <r>
      <rPr>
        <b/>
        <sz val="12"/>
        <color theme="1"/>
        <rFont val="Times New Roman"/>
        <family val="1"/>
      </rPr>
      <t xml:space="preserve">For drinking water
</t>
    </r>
    <r>
      <rPr>
        <sz val="12"/>
        <color theme="1"/>
        <rFont val="Times New Roman"/>
        <family val="1"/>
      </rPr>
      <t>Container volume:
Container type:</t>
    </r>
    <r>
      <rPr>
        <b/>
        <sz val="12"/>
        <color theme="1"/>
        <rFont val="Times New Roman"/>
        <family val="1"/>
      </rPr>
      <t xml:space="preserve">
For soil
</t>
    </r>
    <r>
      <rPr>
        <sz val="12"/>
        <color theme="1"/>
        <rFont val="Times New Roman"/>
        <family val="1"/>
      </rPr>
      <t>Container volume:
Container type:</t>
    </r>
  </si>
  <si>
    <t xml:space="preserve">This question should kick off the laboraotory interview so that they can recommend which method would be most relevant. It should follow into a discussion on whether standard or modified methods can or should be employed and the level of defensibility associated with such methods. It could also lead to a discussion regarding custom analyte lists and whether minimum detection limits are low enough for progect objectives.  </t>
  </si>
  <si>
    <t>1. Given the potential source(s) of PFAS contamination and most relevant chain length that could occur at my site and environmental media being samples, what is the most relevant analytical method available?</t>
  </si>
  <si>
    <t>2. If Method 537 Modified is being used as the analytical method, what aspects of the approved EPA Method 537 have you changed in your modified method?</t>
  </si>
  <si>
    <t>7. What regulatory agencies have you worked with related to PFAS analysis?</t>
  </si>
  <si>
    <t>https://www.epa.gov/quality/module-2-quality-assurance-project-plan-development-tool-qa-project-plan-template</t>
  </si>
  <si>
    <t>SECTION 1.0</t>
  </si>
  <si>
    <t>Relevant site reports and other planning documents used to prepare this SAP/QAPP:</t>
  </si>
  <si>
    <t xml:space="preserve">https://www.michigan.gov/documents/pfasresponse/Groundwater_PFAS_Sampling_Guidance_637871_7.pdf </t>
  </si>
  <si>
    <t>https://www.michigan.gov/documents/pfasresponse/Residential_Well_PFAS_Sampling_Guidance_634601_7.pdf</t>
  </si>
  <si>
    <t>https://www.michigan.gov/documents/pfasresponse/Soil_PFAS_Sampling_Guidance_639407_7.pdf</t>
  </si>
  <si>
    <t>Random, non-scheduled assessments of field activities may occur at any time and without prior notice by the Project Manager, their designee, or the Field Team Lead. These assessments will be documented in the field sampling notebook. Only authorized individuals may conduct the assessments and it is their role to issue any CA or response action to the situation. Minor problems will be addressed on-site prior to resuming work. Significant problems may result in a stop work order issued by the Project Manager or designee in order to resolve the problem.</t>
  </si>
  <si>
    <r>
      <t xml:space="preserve">U.S. Environmental Protection Agency. 2018. </t>
    </r>
    <r>
      <rPr>
        <i/>
        <sz val="12"/>
        <color theme="1"/>
        <rFont val="Times New Roman"/>
        <family val="1"/>
      </rPr>
      <t>Data Review and Validation Guidelines for Perfluoroalkyl Substances (PFASs) Analyzed Using EPA Method 537</t>
    </r>
    <r>
      <rPr>
        <sz val="12"/>
        <color theme="1"/>
        <rFont val="Times New Roman"/>
        <family val="1"/>
      </rPr>
      <t>. EPA 910-R-18-001. November.</t>
    </r>
  </si>
  <si>
    <t>For statistical comparisons, non-detect values should be represented by a concentration equal to one-half the sample reporting limit. For duplicate sample results, the most conservative value should be used for project decisions.</t>
  </si>
  <si>
    <t>If applicable, analytical data will be checked to ensure the values and any qualifiers are appropriately transferred to the electronic database. The checks include comparison of hardcopy data and qualifiers to the EDD. Once the data have been uploaded into the electronic database, another check will be performed to ensure all results were loaded accurately.
Field and laboratory duplicate precision will be compared as RPD between the two results.
Deviations from this SAP/QAPP will be reviewed to assess whether a CA is warranted and to assess impacts to achievement of project objectives. A detailed validation report would present a discussion of all QC parameters evaluated, the acceptance criteria used to evaluate each QC parameter, a list of all QC exceedances as well as the extent of the exceedance, the samples associated with each exceedance, and the qualifiers applied.</t>
  </si>
  <si>
    <r>
      <t>Where X</t>
    </r>
    <r>
      <rPr>
        <vertAlign val="subscript"/>
        <sz val="12"/>
        <color theme="1"/>
        <rFont val="Times New Roman"/>
        <family val="1"/>
      </rPr>
      <t>1</t>
    </r>
    <r>
      <rPr>
        <sz val="12"/>
        <color theme="1"/>
        <rFont val="Times New Roman"/>
        <family val="1"/>
      </rPr>
      <t xml:space="preserve"> (primary sample) and X</t>
    </r>
    <r>
      <rPr>
        <vertAlign val="subscript"/>
        <sz val="12"/>
        <color theme="1"/>
        <rFont val="Times New Roman"/>
        <family val="1"/>
      </rPr>
      <t>2</t>
    </r>
    <r>
      <rPr>
        <sz val="12"/>
        <color theme="1"/>
        <rFont val="Times New Roman"/>
        <family val="1"/>
      </rPr>
      <t xml:space="preserve"> (duplicate sample) are both measured values. RPD often has upper control limits for precision. </t>
    </r>
  </si>
  <si>
    <r>
      <t>Where X</t>
    </r>
    <r>
      <rPr>
        <vertAlign val="subscript"/>
        <sz val="12"/>
        <rFont val="Times New Roman"/>
        <family val="1"/>
      </rPr>
      <t>1</t>
    </r>
    <r>
      <rPr>
        <sz val="12"/>
        <rFont val="Times New Roman"/>
        <family val="1"/>
      </rPr>
      <t xml:space="preserve"> is the theoretical or expected concentration of the spiked chemical added to the sample matrix and X</t>
    </r>
    <r>
      <rPr>
        <vertAlign val="subscript"/>
        <sz val="12"/>
        <rFont val="Times New Roman"/>
        <family val="1"/>
      </rPr>
      <t>2</t>
    </r>
    <r>
      <rPr>
        <sz val="12"/>
        <rFont val="Times New Roman"/>
        <family val="1"/>
      </rPr>
      <t xml:space="preserve"> is the actual experimental value measured in the QC sample. These are both positive values because they are "amounts" or concentrations. </t>
    </r>
  </si>
  <si>
    <t>Completeness should calculated for the entire dataset, for each matrix, and for each combination of matrix and analysis group. If patterns of rejection are evident in the dataset, completeness may also be calculated for select combinations of matrix, analysis group, and analyte or other combinations as applicable for the data quality evaluation. To assess whether a sufficient quantity of acceptable data is available for decision making, the data will be compared to the 95 percent completeness goal and reconciled with measurement performance criteria following validation and review of the data quality indicators.</t>
  </si>
  <si>
    <t>Data Quality Indicators and Usability</t>
  </si>
  <si>
    <t>Data quality indicators are performance criteria/acceptance criteria metrics that should be calculated and used by the Project Manager or Data Validator/Reviewer when reviewing and validating analytical results. Respective metrics are used to assess how data compare to tolerable limits or decision errors, which are used to establish performance goals for the data collection and quality. For this project, the number of samples is based on the number of sampling locations that are sampled in the study area and required QA/QC samples that are used to assess variability, precision, and potential cross contamination of collected samples.</t>
  </si>
  <si>
    <r>
      <t>LCMRL</t>
    </r>
    <r>
      <rPr>
        <b/>
        <vertAlign val="superscript"/>
        <sz val="10"/>
        <color theme="1"/>
        <rFont val="Times New Roman"/>
        <family val="1"/>
      </rPr>
      <t>1</t>
    </r>
    <r>
      <rPr>
        <b/>
        <sz val="10"/>
        <color theme="1"/>
        <rFont val="Times New Roman"/>
        <family val="1"/>
      </rPr>
      <t xml:space="preserve"> (ng/L)</t>
    </r>
  </si>
  <si>
    <t>Table 1-1. Per- and Polyfluoroalkyl Substances (PFAS) - Analytical Methods, Analyte Lists, and Sample Collection Requirements.</t>
  </si>
  <si>
    <t>Per- and Polyfluoroalkyl Substances (PFAS) - Analytical Methods, Analyte Lists, and Sample Collection Requirements</t>
  </si>
  <si>
    <r>
      <t>Latitude</t>
    </r>
    <r>
      <rPr>
        <b/>
        <vertAlign val="superscript"/>
        <sz val="12"/>
        <color theme="1"/>
        <rFont val="Times New Roman"/>
        <family val="1"/>
      </rPr>
      <t>1</t>
    </r>
  </si>
  <si>
    <r>
      <t>Longitude</t>
    </r>
    <r>
      <rPr>
        <b/>
        <vertAlign val="superscript"/>
        <sz val="12"/>
        <color theme="1"/>
        <rFont val="Times New Roman"/>
        <family val="1"/>
      </rPr>
      <t>1</t>
    </r>
  </si>
  <si>
    <t>1 = The preferred coordinates system is North American Datum of 1983 (NAD 83) and format for entering latitude is decimal degrees to a minimum of four significant figures.</t>
  </si>
  <si>
    <t>1 = Analytical laboratories may require additional quality assurance and quality control (QA/QC) samples that should be listed and tallied in this table; see the "Instructions" worksheet of the SAP/QAPP template for additional details.</t>
  </si>
  <si>
    <r>
      <t>1 per day</t>
    </r>
    <r>
      <rPr>
        <vertAlign val="superscript"/>
        <sz val="12"/>
        <color theme="1"/>
        <rFont val="Times New Roman"/>
        <family val="1"/>
      </rPr>
      <t>2</t>
    </r>
  </si>
  <si>
    <t>2 = The reported field blank sample collection frequency (one per day) is the minimum recommended requirement. If resources are available, it is recommended that more are collected per day. This is especially important when field samplers have limited experience collecting PFAS samples, many samples are collected per day, more than one field sampling team is deployed, and PFAS concentrations in field samples are expected to be low.</t>
  </si>
  <si>
    <t xml:space="preserve">Table 1-2. Sampling Locations. </t>
  </si>
  <si>
    <t>Sampling Locations</t>
  </si>
  <si>
    <r>
      <t>Coordinates Type</t>
    </r>
    <r>
      <rPr>
        <b/>
        <vertAlign val="superscript"/>
        <sz val="12"/>
        <color theme="1"/>
        <rFont val="Times New Roman"/>
        <family val="1"/>
      </rPr>
      <t>2</t>
    </r>
  </si>
  <si>
    <t>2 = Coordinates Type entries are used to identify whether reported coordinates are approximate (pre-event and estimated using remote sensing) or actual sample location coordinates collected during reconnaissance or field sampling.</t>
  </si>
  <si>
    <t>Approximate</t>
  </si>
  <si>
    <t>Actual</t>
  </si>
  <si>
    <t xml:space="preserve">3. What is your standard PFAS analyte list(s) for method(s) of interest and respective quantification limits? </t>
  </si>
  <si>
    <t>4. Do you routinely include the QSM Table B-15 requirements in your analytical procedures for PFAS? If not, what QA/QC measures and performance criteria do you rely on for ensuring reliable PFAS results?</t>
  </si>
  <si>
    <t>5. What PFAS-related certifications or performance evaluations have you successfully achieved?</t>
  </si>
  <si>
    <t xml:space="preserve">6. How do you quantify compounds that contain branched and linear isomers? </t>
  </si>
  <si>
    <t xml:space="preserve">Although some methods explicitly state how this should be done, it may not be described in modified methods used by the laboratory. As such, it is important that the laboratory has protocols to address this question so that analytical results of the highest quality.  </t>
  </si>
  <si>
    <t xml:space="preserve">This question is asked to determine the breadth of modification. This is especially important when a drinking water method has been modified since EPA has approved a non-modified drinking method which likely should not be modified. The number or breadth of modification(s) should be weighed against project DQOs. For example, modified drinking water methods might not be as defensible in a litigation case as an EPA-approved method. </t>
  </si>
  <si>
    <r>
      <t xml:space="preserve">Appendix A. List of Federal and State Agency Screening Levels for Groundwater. </t>
    </r>
    <r>
      <rPr>
        <sz val="12"/>
        <color theme="1"/>
        <rFont val="Times New Roman"/>
        <family val="1"/>
      </rPr>
      <t xml:space="preserve">Note that this list was obtained from
the Interstate Technology &amp; Regulatory Council PFAS Fact Sheet in August 2020 (available at </t>
    </r>
    <r>
      <rPr>
        <u/>
        <sz val="12"/>
        <color theme="1"/>
        <rFont val="Times New Roman"/>
        <family val="1"/>
      </rPr>
      <t>https://pfas-1.itrcweb.org/fact-sheets/</t>
    </r>
    <r>
      <rPr>
        <sz val="12"/>
        <color theme="1"/>
        <rFont val="Times New Roman"/>
        <family val="1"/>
      </rPr>
      <t xml:space="preserve">). Since respective screening levels are subject to change at any time, it is advisable that users independently verify any values that are germane to project goals.   </t>
    </r>
  </si>
  <si>
    <r>
      <t xml:space="preserve">Appendix A. List of Federal and State Agency Screening Levels for Drinking Water. </t>
    </r>
    <r>
      <rPr>
        <sz val="12"/>
        <color theme="1"/>
        <rFont val="Times New Roman"/>
        <family val="1"/>
      </rPr>
      <t xml:space="preserve">Note that this list was obtained from the Interstate Technology &amp; Regulatory Council PFAS Fact Sheet in August 2020 (available at https://pfas-1.itrcweb.org/fact-sheets/). Since respective screening levels are subject to change at any time, it is advisable that users independently verify any values that are germane to project goals.   </t>
    </r>
  </si>
  <si>
    <r>
      <t>Appendix A. List of Federal and State Agency Screening Levels for Soil.</t>
    </r>
    <r>
      <rPr>
        <sz val="12"/>
        <color theme="1"/>
        <rFont val="Times New Roman"/>
        <family val="1"/>
      </rPr>
      <t xml:space="preserve"> Note that this list was obtained from the Interstate Technology &amp; Regulatory Council PFAS Fact Sheet in August 2020 (available at https://pfas-1.itrcweb.org/fact-sheets/). Since respective screening levels are subject to change at any time, it is advisable that users independently verify any values that are germane to project goals.</t>
    </r>
    <r>
      <rPr>
        <b/>
        <sz val="12"/>
        <color theme="1"/>
        <rFont val="Times New Roman"/>
        <family val="1"/>
      </rPr>
      <t xml:space="preserve">   </t>
    </r>
  </si>
  <si>
    <r>
      <t xml:space="preserve">Appendix A. List of Federal and State Agency Screening Levels for Surface Water. </t>
    </r>
    <r>
      <rPr>
        <sz val="12"/>
        <color theme="1"/>
        <rFont val="Times New Roman"/>
        <family val="1"/>
      </rPr>
      <t xml:space="preserve">Note that this list was obtained from the Interstate Technology &amp; Regulatory Council PFAS Fact Sheet in August 2020 (available at https://pfas-1.itrcweb.org/fact-sheets/). Since respective screening levels are subject to change at any time, it is advisable that users independently verify any values that are germane to project goals.   </t>
    </r>
  </si>
  <si>
    <t>Michigan DHHS</t>
  </si>
  <si>
    <t>Michigan EGLE</t>
  </si>
  <si>
    <t>Solicit and identify an analytical laboratory that will be used to analyze PFAS samples collected at the site:</t>
  </si>
  <si>
    <t xml:space="preserve">https://www.epa.gov/water-research/pfas-analytical-methods-development-and-sampling-research#:~:text=Method%20533%20measures%20a%20total%20of%2025%20PFAS.&amp;text=EPA%20develops%20methods%20for%20aqueous,and%20Recovery%20Act%20(RCRA) </t>
  </si>
  <si>
    <t>2.4.1 Analytical Laboratory Selection</t>
  </si>
  <si>
    <t>2. Use the arrow keys in the bottom left of the screen to scroll until the blue tabs are visible for printing.</t>
  </si>
  <si>
    <t>4. All of the blue print tabs should now be selected/highlighted.</t>
  </si>
  <si>
    <t>6. Make sure that all Settings are applicable and correct.</t>
  </si>
  <si>
    <t>Use the final SAP/QAPP to guide sample collection and analysis:</t>
  </si>
  <si>
    <t>Disclaimer:</t>
  </si>
  <si>
    <t>Steps</t>
  </si>
  <si>
    <t>5. Navigate to the Print function under File and scroll through the print preview to check that the SAP/QAPP will print as requested.</t>
  </si>
  <si>
    <t>NELAP</t>
  </si>
  <si>
    <t>National Environmental Laboratory Accreditation Program</t>
  </si>
  <si>
    <t>Lists of general standard operating procedures that may be relevant for this project:</t>
  </si>
  <si>
    <t>FIELD DATA CHECKLIST</t>
  </si>
  <si>
    <t>Field Data Completeness and Verification Process</t>
  </si>
  <si>
    <t>Correction Required?</t>
  </si>
  <si>
    <t>Data generated in the field (hard copy and electronic) have been scanned, entered in appropriate databases, and files saved to appropriate project folders</t>
  </si>
  <si>
    <t>Field staff conducted completeness and error checks on the field data. This includes correcting errors, finding and adding missing/expected data, and ensuring that sample location information is correct.</t>
  </si>
  <si>
    <t>All complete, checked, and QC'ed data files are saved in appropriate project folders.</t>
  </si>
  <si>
    <t>The Project Manager or there designee has been notified that field data verification and completeness checks are finished and field data are ready for use.</t>
  </si>
  <si>
    <t>Additional Tasks or Comments:</t>
  </si>
  <si>
    <t>GIS DATA CHECKLIST</t>
  </si>
  <si>
    <t>Geospatial Data Completeness and Verification Process</t>
  </si>
  <si>
    <t>All field data are required to provide vector data that is submitted in geographic coordinate system, decimal degree units, and NAD83 datum. Special considerations may be given for test blanks and laboratory QA/QC samples.</t>
  </si>
  <si>
    <t>The Project Manager or there designee has been notified that geospatial data are ready for use.</t>
  </si>
  <si>
    <t>SAMPLE CHAIN OF CUSTODY (COC) CHECKLIST</t>
  </si>
  <si>
    <t>Sample Intake and Laboratory Delivery Process</t>
  </si>
  <si>
    <t>Sample COC form information is complete and all requested analyses for all samples has been verified by someone other than the original COC form author.</t>
  </si>
  <si>
    <t xml:space="preserve">Samples have been preserved (when needed) and maintained at required storage temperature. </t>
  </si>
  <si>
    <t>Any sample or cooler custody seals are intact and do not appear tampered with.</t>
  </si>
  <si>
    <t>Samples are intact, not leaking, and stored at required storage temperature prior to being packaged for shipment to the analytical laboratory.</t>
  </si>
  <si>
    <t>Samples have been packaged for shipment to the analytical laboratory using correct storage and COC procedures.</t>
  </si>
  <si>
    <t>ANALYTICAL DATA CHECKLIST</t>
  </si>
  <si>
    <t>Analytical Data Completeness and Verification Process</t>
  </si>
  <si>
    <t>All analytical data provided by the laboratory matches field and QA/QC samples submitted for analysis.</t>
  </si>
  <si>
    <t>Analytical results are reported and provide in the format requested.</t>
  </si>
  <si>
    <t>All information (complete data reports) have been submitted to the Data Validator/Reviewer for validation.</t>
  </si>
  <si>
    <t>Analytical data have been validated at the level and percentage requested.</t>
  </si>
  <si>
    <t>All validated analytical data files have been saved in appropriate project folders.</t>
  </si>
  <si>
    <t>The Project Manager or there designee has been notified that analytical data are ready for use.</t>
  </si>
  <si>
    <t>All information on sample labels match respective COC forms.</t>
  </si>
  <si>
    <t>Laboratory has been notified of and is ready for sample shipment.</t>
  </si>
  <si>
    <t>All analyses match those requested for each sample (verified against COC forms).</t>
  </si>
  <si>
    <t>Miscellaneous:</t>
  </si>
  <si>
    <t>Safety glasses</t>
  </si>
  <si>
    <t>Batteries</t>
  </si>
  <si>
    <t>Spare car keys</t>
  </si>
  <si>
    <t>Scissors</t>
  </si>
  <si>
    <t>Waders</t>
  </si>
  <si>
    <t>Wading boots</t>
  </si>
  <si>
    <t>Backpacks</t>
  </si>
  <si>
    <t>Cooler</t>
  </si>
  <si>
    <t>Hiking boots</t>
  </si>
  <si>
    <t>Bucket</t>
  </si>
  <si>
    <t>Hat</t>
  </si>
  <si>
    <t>Meters:</t>
  </si>
  <si>
    <t>Layered clothing</t>
  </si>
  <si>
    <t>Tape measure</t>
  </si>
  <si>
    <t>AA batteries</t>
  </si>
  <si>
    <t>Rebar</t>
  </si>
  <si>
    <t>Sunscreen</t>
  </si>
  <si>
    <t>Flumes</t>
  </si>
  <si>
    <t xml:space="preserve">Bug spray </t>
  </si>
  <si>
    <t>Bubble level</t>
  </si>
  <si>
    <t>Shovel</t>
  </si>
  <si>
    <t>Food and water</t>
  </si>
  <si>
    <t>Calibration logbook</t>
  </si>
  <si>
    <t>Cage and calibration cup</t>
  </si>
  <si>
    <t>pH buffers</t>
  </si>
  <si>
    <t>Conductivity standard</t>
  </si>
  <si>
    <t>DI water</t>
  </si>
  <si>
    <t>Tap water</t>
  </si>
  <si>
    <t>Well Sampling:</t>
  </si>
  <si>
    <t xml:space="preserve">Pens </t>
  </si>
  <si>
    <t>Well keys</t>
  </si>
  <si>
    <t>with SOPs</t>
  </si>
  <si>
    <t>GPS unit with charging cords</t>
  </si>
  <si>
    <t>GPS batteries</t>
  </si>
  <si>
    <t>Property access agreements</t>
  </si>
  <si>
    <t>as needed</t>
  </si>
  <si>
    <t>QA/QC sample containers</t>
  </si>
  <si>
    <t>Sample Documentation and Collection:</t>
  </si>
  <si>
    <t>or other means to record field data</t>
  </si>
  <si>
    <t>Blank groundwater data sheets</t>
  </si>
  <si>
    <t>see Attachment 1</t>
  </si>
  <si>
    <t xml:space="preserve">Sample Preservative: </t>
  </si>
  <si>
    <t>Sodium thiosulfate pentahydrate</t>
  </si>
  <si>
    <r>
      <t>Trizma</t>
    </r>
    <r>
      <rPr>
        <sz val="11"/>
        <color theme="1"/>
        <rFont val="Calibri"/>
        <family val="2"/>
      </rPr>
      <t>®</t>
    </r>
  </si>
  <si>
    <t>Ammonium acetate</t>
  </si>
  <si>
    <t>Flow Tracker or similar</t>
  </si>
  <si>
    <t>Peristaltic pump or similar</t>
  </si>
  <si>
    <t xml:space="preserve">Soil Sampling: </t>
  </si>
  <si>
    <t>Solinst depth meter or similar</t>
  </si>
  <si>
    <t>Stainless steel scoops</t>
  </si>
  <si>
    <t>Stainless steel mixing bowls</t>
  </si>
  <si>
    <t>Stainless steel shovel and pick</t>
  </si>
  <si>
    <t>Meter stick or tape measure</t>
  </si>
  <si>
    <t>Drinking Water Sampling:</t>
  </si>
  <si>
    <t>Graduated container</t>
  </si>
  <si>
    <t>Flow cell</t>
  </si>
  <si>
    <t>Surface Water Sampling:</t>
  </si>
  <si>
    <t>HDPE syringes</t>
  </si>
  <si>
    <t>Stop watch</t>
  </si>
  <si>
    <t>Stainless steel or HDPE</t>
  </si>
  <si>
    <t>Sharpie permanent markers</t>
  </si>
  <si>
    <t>Decontamination Supplies</t>
  </si>
  <si>
    <t>Alconox detergent</t>
  </si>
  <si>
    <t>or Liquinox</t>
  </si>
  <si>
    <t xml:space="preserve">Carboy of tap water </t>
  </si>
  <si>
    <t>Carboy of RO or DI water</t>
  </si>
  <si>
    <t>Stainless, PVC, or HDPE</t>
  </si>
  <si>
    <t>5 gallon buckets with lids</t>
  </si>
  <si>
    <t>to collect wash water</t>
  </si>
  <si>
    <t>Soap bottles</t>
  </si>
  <si>
    <t>Chain of custody forms</t>
  </si>
  <si>
    <t>Sample Shipping:</t>
  </si>
  <si>
    <t>Custody seals</t>
  </si>
  <si>
    <t>Cooler with lid</t>
  </si>
  <si>
    <t>Shipping labels</t>
  </si>
  <si>
    <t>Cameras with batteries and data card</t>
  </si>
  <si>
    <t>to secure cooler lid</t>
  </si>
  <si>
    <t>Dippers (if needed)</t>
  </si>
  <si>
    <t>Health and Safety:</t>
  </si>
  <si>
    <t>Face masks</t>
  </si>
  <si>
    <t>Hand sanitizer</t>
  </si>
  <si>
    <t>Avoid paper towels</t>
  </si>
  <si>
    <t>Rain coat (PVC)</t>
  </si>
  <si>
    <t>Sun glasses</t>
  </si>
  <si>
    <t>Meters Continued:</t>
  </si>
  <si>
    <t xml:space="preserve">Laboratory contact </t>
  </si>
  <si>
    <t>information</t>
  </si>
  <si>
    <t>to wrap labels</t>
  </si>
  <si>
    <t>Heavy duty tape</t>
  </si>
  <si>
    <t>Sharpie markers</t>
  </si>
  <si>
    <t>If needed - see Table 2-2 req.</t>
  </si>
  <si>
    <t>Pens, paper clips, clipboards</t>
  </si>
  <si>
    <t>String chord - polypropylene</t>
  </si>
  <si>
    <t xml:space="preserve">Tubing - silicon </t>
  </si>
  <si>
    <t>Linen rags</t>
  </si>
  <si>
    <t>see Table 2-2 requirements</t>
  </si>
  <si>
    <t>see Table 2-1 for types and #'s</t>
  </si>
  <si>
    <t>see Table 2-2 for container req.</t>
  </si>
  <si>
    <t>see Attachment 4</t>
  </si>
  <si>
    <t>Ziploc® bags</t>
  </si>
  <si>
    <t>see Table A-2</t>
  </si>
  <si>
    <t>Bailors - see Table A-2</t>
  </si>
  <si>
    <t>2.2.2 Equipment Decontamination</t>
  </si>
  <si>
    <t>General and Per- and Polyfluoroalkyl Substances (PFAS)-Specific Field Standard Operating Procedures (SOPs)</t>
  </si>
  <si>
    <r>
      <rPr>
        <b/>
        <sz val="12"/>
        <color theme="1"/>
        <rFont val="Times New Roman"/>
        <family val="1"/>
      </rPr>
      <t>Table 2-3. Questions that Should be Discussed with Analytical Laboratories When Selecting the Laboratory for this Project</t>
    </r>
    <r>
      <rPr>
        <sz val="12"/>
        <color theme="1"/>
        <rFont val="Times New Roman"/>
        <family val="1"/>
      </rPr>
      <t xml:space="preserve">. Some of these questions were sourced and adapted from Turner (2020). </t>
    </r>
  </si>
  <si>
    <r>
      <t xml:space="preserve">Table 2-4. Quality Control Acceptance Criteria and Corrective Action Used by U.S. Department of Defense. </t>
    </r>
    <r>
      <rPr>
        <sz val="12"/>
        <color theme="1"/>
        <rFont val="Times New Roman"/>
        <family val="1"/>
      </rPr>
      <t>This table should be replaced or modified as needed to address project-specific requirements.</t>
    </r>
    <r>
      <rPr>
        <b/>
        <sz val="12"/>
        <color theme="1"/>
        <rFont val="Times New Roman"/>
        <family val="1"/>
      </rPr>
      <t xml:space="preserve"> </t>
    </r>
    <r>
      <rPr>
        <sz val="12"/>
        <color theme="1"/>
        <rFont val="Times New Roman"/>
        <family val="1"/>
      </rPr>
      <t xml:space="preserve"> </t>
    </r>
  </si>
  <si>
    <r>
      <t>Table 2-5. Analytical Equipment Calibration, Maintenance, Testing, and Inspection Methods Used by U.S. Department of Defense.</t>
    </r>
    <r>
      <rPr>
        <sz val="12"/>
        <rFont val="Times New Roman"/>
        <family val="1"/>
      </rPr>
      <t xml:space="preserve"> This table should be replaced or modified as needed to address project-specific requirements.</t>
    </r>
  </si>
  <si>
    <t>Document control or tracking number:</t>
  </si>
  <si>
    <t>It is anticipated or known if this SAP/QAPP will be updated for annual sampling events:</t>
  </si>
  <si>
    <t>Unknown</t>
  </si>
  <si>
    <t>Overall quality control (QC) manager that is independent from the unit generating data; Reports to the Project Manger regarding fiduciary roles, and subcontractor management</t>
  </si>
  <si>
    <t>1. Use the mouse/cursor to select the first blue tab (Section 1).</t>
  </si>
  <si>
    <t>method detection limit</t>
  </si>
  <si>
    <t>MDL</t>
  </si>
  <si>
    <t>This section discusses the DQO process and how it is applied to this project. Specific elements addressed in this section include identifying DQOs and the data quality parameters. Data collected during this sampling project are intended to determine concentrations of PFAS compounds in environmental samples collected from sampling locations. Concentrations of PFAS compounds may be compared to relevant regulatory standards or screening values. Sampling results may also be used to identify data gaps and evaluate the need for additional assessment and potential next steps. 
The DQO process specifies project decisions, the data quality required to support those decisions, specific data types needed, data collection requirements, and analytical techniques necessary to generate the specified data quality. The process also ensures that the resources required to generate the data are justified.</t>
  </si>
  <si>
    <r>
      <t>All critical field data will be recorded in the field at the time of data collection. If photos are taken a photo log should be maintained using a notebook or other data recording device and include the location it was taken and a description of the photograph. Project decimation and recording activities may generate hardcopy and electronic files that consist of, but not limited to</t>
    </r>
    <r>
      <rPr>
        <sz val="12"/>
        <rFont val="Times New Roman"/>
        <family val="1"/>
      </rPr>
      <t xml:space="preserve"> dedicated</t>
    </r>
    <r>
      <rPr>
        <sz val="12"/>
        <color theme="1"/>
        <rFont val="Times New Roman"/>
        <family val="1"/>
      </rPr>
      <t xml:space="preserve"> </t>
    </r>
    <r>
      <rPr>
        <sz val="12"/>
        <rFont val="Times New Roman"/>
        <family val="1"/>
      </rPr>
      <t>field notebooks,</t>
    </r>
    <r>
      <rPr>
        <sz val="12"/>
        <color theme="1"/>
        <rFont val="Times New Roman"/>
        <family val="1"/>
      </rPr>
      <t xml:space="preserve"> chain of custody (COC) forms, groundwater sampling data sheets, field bench sheets, photographs, and other files used and generated for site investigations. All documents and records associated with this project will be stored in a secure locked file cabinet or in dedicated file folders on a backed up computer drive. All data collected/analyzed during this field event should be stored in accordance with contract or organizational policies for records retention and storage. The following list identifies the types of documents and records that may be generated during field sampling when and where applicable:</t>
    </r>
  </si>
  <si>
    <t xml:space="preserve">This section summarizes the general objectives and overarching purpose for conducting this project. Provided examples may be sufficient in for determining the present/absence of PFAS for a one-time sampling event. Provided DQOs should be edited when project objectives are more specific to site characterization, regulatory, educational, research, risk, and trends or multiple sampling events. </t>
  </si>
  <si>
    <t>For laboratory analysis of samples, QA/QC steps (such as using laboratory controls, matrix spikes/matrix spike duplicates [MS/MSD], blanks, etc.) will be consistent with requirements set forth in this SAP/QAPP and internal analytical laboratory procedures. If possible, analytical results should undergo a minimum of ten percent data validation by a neutral third party. More details on field and laboratory QA/QC procedures are provided in Section 2 of this SAP/QAPP.</t>
  </si>
  <si>
    <t xml:space="preserve">Training and certifications are a standard requirement to ensure data collection activities are conducted safely and meet the DQOs outlined in the site-specific SAP/QAPP. All training requirements specified by a contract or agency should be reviewed and documented prior to the commencement of field activities. At a minimum, appropriate field staff should have specialized PFAS sampling or analysis training, as well as any QA training required by their corresponding agency. 
For example, EPA requires that all EPA field staff and contractors have completed the Occupational Safety and Health Administration (OSHA) 40-hour Health and Safety Course for Hazardous Waste Site Worker training in accordance with Sections e and p of OSHA, 29 Code of Federal Regulations (CFR) 1910.120 prior to conducting field activities. When the 40-hour course has been completed, staff are also required maintain certification with annual 8-hour Hazardous Waste Site Operations Refresher Training, as required by Sections e and q of OSHA, 29 CFR 1910.120. It is recommended that other non-EPA personnel field staff complete this training. Note that most hazardous waste sites require some level of hazardous waste site worker training.    
Some EPA regions also require other training to ensure the health and safety of field personnel during sampling events at hazardous waste sites. It is recommended that the field staff complete the American Red Cross standard first aid and adult cardiopulmonary resuscitation (CPR) training and maintain this certification annually for adult CPR and every two years for standard first aid prior to conducting field actives. It is the responsibility of the Health and Safety Manager and Project Manager to determine and enforce safety training requirements. It is the responsibility of individual staff to obtain and retain completed certifications. All field staff should be trained and be familiar with the safe operation of all required field equipment needed to collect and handle environmental samples. This includes, but is not limited to operating motor vehicles, sampling tools, field meters, and PFAS-specific sampling requirements described in this SAP/QAPP.    </t>
  </si>
  <si>
    <t>Surveillance (quality)</t>
  </si>
  <si>
    <t>The following chart includes the field equipment that will be used during execution of this SAP/QAPP that requires testing, inspection or maintenance. All maintenance/inspection and troubleshooting will be done before mobilizing for field work and user manuals can be found readily online for reference. Examples of a typical maintenance requirements and schedule is provided for reference. A list of common equipment and recommended requirements are also provided for reference. If needed, project-specific equipment should be added to this list.</t>
  </si>
  <si>
    <t xml:space="preserve">Information in this section identifies any type of data that was needed for project implementation or decision making that are obtained from non-direct measurement sources. Such sources includes existing data from another project, photographs and maps, literature files, and historical databases. This section should also identify the original purpose of respective data collection activities and relevance to this project. Descriptions of how the quality of cited information was assessed and any data quality limitations should also be discussed. </t>
  </si>
  <si>
    <t>System assessments or inspections of the designated laboratory may be performed by the Project Manager, the QA manager or their designees. At a minimum this should include confirmation that the laboratory has National Environmental Laboratory Accreditation Program (NELAP) accreditation. NELAP accredited laboratories are held to national standards representing the best professional practices in the industry. This includes adhering to established QA/QC requirements, inspection criteria, and documentation procedures that ensure that quality of all generated data.       
NELAP quality system standards include routine assessments of the analytical laboratory be conducted at least once a year to make sure that standards are being followed and met. They also include laboratory requirements that ensure proper execution of the laboratory documentation on sample receiving, sample log-in, sample storage, COC procedures, sample preparation and analysis, instrument operating records, etc. If called upon by the Project Manager, the QA Manager, or their designees, analytical laboratories should be able to provide documentation of these assessments. Such assessments analyses ensure that the laboratory maintains acceptable QC performance on par with industry practices and that data generated using this SAP/QAPP are universally acceptable.</t>
  </si>
  <si>
    <t>CAs required as a result of the field data collection phase are initiated by the Field Team Lead as deemed necessary from log reports or field assessments. QC needs to be implemented both during the development of the SAP/QAPP and during sampling activities to ensure CAs will not be required. CAs are initiated by the Field Task Lead if weaknesses or problems are uncovered as a result of field activities. CAs will depend on the nature or severity of the problem and the level at which the problem is detected, and may include, but shall not be limited to:
• Modifications to sampling or decontamination  procedures
• Recalibration (or replacement) of field instruments
• Additional training of field personnel
• Reassignment of staff personnel
• Resampling</t>
  </si>
  <si>
    <t xml:space="preserve">Detailed descriptions of precision, accuracy, representativeness, completeness, comparability, and sensitivity assessments and any issues identified during validation should be included in a data quality assessment (DQA) report. This report should contain sufficient information to support and document the data usability conclusions. The DQA process is described in the next Section 4.3 of this SAP/QAPP. Any identified issues and respective impacts to meeting project DQOs should discussed with the Project Manager as soon as they are discovered.  </t>
  </si>
  <si>
    <t>Develop a conceptual site model (CSM) to identify sources and media that may be impacted:</t>
  </si>
  <si>
    <t xml:space="preserve">https://www.epa.gov/sites/production/files/documents/r8_ra05-scms.pdf </t>
  </si>
  <si>
    <t>Identify environmental sampling locations and enter them in Table 1-2:</t>
  </si>
  <si>
    <t>Identify which environmental media will be collected at each sampling location and enter them in Table 1-2:</t>
  </si>
  <si>
    <t>Obtain project-specific sampling requirements from the selected analytical laboratory and enter them in Tables 2.1 and 2-2:</t>
  </si>
  <si>
    <t>Create and attach map location figures:</t>
  </si>
  <si>
    <t>Print and assemble the complete/final SAP/QAPP:</t>
  </si>
  <si>
    <t>3. Hold the "Shift" key down, and use your mouse/cursor to select the last blue tab (Attachment 4).</t>
  </si>
  <si>
    <t>7. Print the complete SAP/QAPP.</t>
  </si>
  <si>
    <t>This SAP/QAPP template contains grey and green shaded cells. Grey shaded cells identify project-specific user inputs. Green shaded cells automatically populate from user inputs in grey shaded cells or from pre-selected drop-down menus. Green shaded cells should not be used as inputs unless specific revisions are required.</t>
  </si>
  <si>
    <t>Complete user inputs for the remaining SAP/QAPP template sections:</t>
  </si>
  <si>
    <t>General and Per- and Polyfluoroalkyl Substances (PFAS)-Specific Sampling Precautions, Procedures, and Requirements</t>
  </si>
  <si>
    <t>Attachment 5</t>
  </si>
  <si>
    <t>The collection of environmental samples for PFAS analysis requires specific sampling considerations. Due to the ubiquitous nature of PFAS compounds that can occur in a wide variety of materials and very low, parts-per-trillion (ppt) screening levels, it is very important to follow sampling requirements listed in this section to reduce chances of external contamination sources, as well as preventing cross-contamination between sample locations which would jeopardize field sample results.</t>
  </si>
  <si>
    <t xml:space="preserve">It is highly recommended that the user of this SAP/QAPP determine if there are state-specific PFAS standard operating procedures, also known as “SOPs” in the specific state that sampling will be conducted. Some states, such as Michigan and California, have developed very detailed groundwater, soil, and drinking water sampling guidance documents that are specific to PFAS. State derived guidance documents, such as these, can be a useful resource for additional groundwater, soil, drinking water, and general PFAS sampling procedures and can complement the general SOPs outlined in this SAP/QAPP. </t>
  </si>
  <si>
    <t>As an example, Michigan guidance documents can be found at:</t>
  </si>
  <si>
    <t>https://www.waterboards.ca.gov/pfas/docs/sept_2020_pfas_sampling_guidelines.pdf</t>
  </si>
  <si>
    <t>The user of this template should verify with the selected analytical laboratories for the specific sample shipping guidelines for PFAS samples. Specifically, the following actions should be followed during sample shipping:</t>
  </si>
  <si>
    <t>Waterproof, water‐resistant, or stain‐resistant clothing/products (synthetic and leather); These garments a usually advertised as waterproof, water-repellant, or dirt and/or stain-resistant characteristics; This also includes any spray coatings (i.e. Scotchgard™) that are applied to any garments or shoes/boots</t>
  </si>
  <si>
    <t>Regular loose-leaf paper (non-waterproof) with little to no post-consumer content
Laundered cloth rags (no fabric softener)</t>
  </si>
  <si>
    <t>Aluminum foil</t>
  </si>
  <si>
    <t>Table A-1, below, provides a list of potential materials that could contain PFAS compounds. Note that it may not be possible to avoid all "do not use" materials listed in Table A-1. In these cases, field blank sampling can be focused on materials and equipment when its use cannot be avoided. As such, field blank samples should be used to assess the relative impact to field samples and will assist in determining if field materials and equipment contain measurable PFAS compounds.</t>
  </si>
  <si>
    <t>Attachment 2. PFAS-Specific Sampling Precautions, Procedures, and Requirements</t>
  </si>
  <si>
    <r>
      <t>• Regular wet-ice should be used to cool and maintain the samples to the appropriate temperature requirements;
• Double bag ice in low density polyethylene (LDPE) resealable storage bags if needed; 
• Samples should be bagged in Ziploc</t>
    </r>
    <r>
      <rPr>
        <vertAlign val="superscript"/>
        <sz val="12"/>
        <color theme="1"/>
        <rFont val="Times New Roman"/>
        <family val="1"/>
      </rPr>
      <t>®</t>
    </r>
    <r>
      <rPr>
        <sz val="12"/>
        <color theme="1"/>
        <rFont val="Times New Roman"/>
        <family val="1"/>
      </rPr>
      <t xml:space="preserve"> (or similar bags) to organize them and keep them dry from melting ice; 
• Chain of custody (COC) forms should be bagged in Ziploc</t>
    </r>
    <r>
      <rPr>
        <vertAlign val="superscript"/>
        <sz val="12"/>
        <color theme="1"/>
        <rFont val="Times New Roman"/>
        <family val="1"/>
      </rPr>
      <t>®</t>
    </r>
    <r>
      <rPr>
        <sz val="12"/>
        <color theme="1"/>
        <rFont val="Times New Roman"/>
        <family val="1"/>
      </rPr>
      <t xml:space="preserve"> (or similar bags) so the forms do not directly touch ice or melted water;
• Bagged COC and other forms should be taped to the inside of the cooler lid;
• A clearly labeled temperature blank sample (high density polyethylene [HDPE] or polypropylene bottle filled with tap water) will be placed in each sample cooler;
• The cooler with ice, samples, and forms should be taped closed with a custody seal and shipped by overnight courier; and
• Sample cooler should be shipped as soon as possible (e.g., overnight) to ensure the samples arrive within the analytical holding time specified by the lab. </t>
    </r>
  </si>
  <si>
    <r>
      <t xml:space="preserve">Attachment 3. General and Per- and Polyfluoroalkyl Substances (PFAS)-Specific Field Standard Operating Procedures (SOPs). </t>
    </r>
    <r>
      <rPr>
        <sz val="12"/>
        <color theme="1"/>
        <rFont val="Times New Roman"/>
        <family val="1"/>
      </rPr>
      <t>General SOPs are provided in an attached PDF.</t>
    </r>
  </si>
  <si>
    <r>
      <t>Attachment 4. List of Field Sampling Equipment That May be Useful During Field Sampling.</t>
    </r>
    <r>
      <rPr>
        <sz val="12"/>
        <color theme="1"/>
        <rFont val="Times New Roman"/>
        <family val="1"/>
      </rPr>
      <t xml:space="preserve"> Note that this list may not be all inclusive and should be modified by user-based project needs. Check all applicable sampling equipment and supplies.</t>
    </r>
  </si>
  <si>
    <t>Table A-1</t>
  </si>
  <si>
    <t>ITRC</t>
  </si>
  <si>
    <t xml:space="preserve">Interstate Technology and Regulatory Council </t>
  </si>
  <si>
    <t>Completeness is a measure of the amount of valid data obtained from a measurement system and is helpful when determining how well DQOs are met; specifically, how the actual number of samples proposed compare to the planned number of samples. The Project Manager or Data Validator/Reviewer is responsible for this evaluation. This metric is calculated by taking the number of available results divided by the total number of planned results, expressed as:</t>
  </si>
  <si>
    <t>Representativeness refers to the measure or the degree to which data accurately and precisely represent a characteristic of a population parameter, variations at a sampling point, a process condition, or an environmental condition. The data quality indicator for representativeness is qualitative and is assessed by verifying that the samples were collected and analyzed according to this SAP/QAPP and supporting SOPs. The Project Manager or Data Validator/Reviewer is responsible for this evaluation. This should include cross checking sampling and sample handling procedures against respective requirements presented in this SAP/QAPP. This also includes making sure that COC forms are complete and that any field QC samples, such as field blanks are free of contaminants.</t>
  </si>
  <si>
    <t xml:space="preserve">Comparability expresses the confidence that two data sets can contribute to common interpolation and analysis. It is used to describe how well samples within a data set, as well as two independent data sets, are interchangeable. The data quality indicator for comparability is qualitative and is assessed by examining data with respect to expected results. This might require discussing unusually low or high results with the laboratory or comparing them to those obtained from similar PFAS analytical methods at the site or similar sites. The Project Manager or Data Validator/Reviewer is responsible for this evaluation.  </t>
  </si>
  <si>
    <t xml:space="preserve">Sensitivity refers to the ability to discriminate between small differences in analyte concentrations in relation to the rate of change in response when there is a small change in stimulus. It is assessed by comparing actual reporting limits to planned MDL and/or PQLs. This is particularly important when assessing sensitivity of PFAS analytical methods since data may be compared to regulatory standards or screening values that are often at very low concentrations. It is also important when investigating whether PFAS contamination is present at the site when type 2 (false negative) errors may put public health at risk. The Project Manager or Data Validator/Reviewer is responsible for this evaluation. </t>
  </si>
  <si>
    <t xml:space="preserve">https://nepis.epa.gov/Exe/ZyPDF.cgi/P100VW12.PDF?Dockey=P100VW12.PDF </t>
  </si>
  <si>
    <t>SOPs</t>
  </si>
  <si>
    <t>For additional resources on developing a SAP/QAPP, click on or copy and paste the web addresses below into your browser.</t>
  </si>
  <si>
    <t>EPA 2001:</t>
  </si>
  <si>
    <t>EPA 2002:</t>
  </si>
  <si>
    <t>EPA 2020:</t>
  </si>
  <si>
    <r>
      <t xml:space="preserve">DoD. 2019. </t>
    </r>
    <r>
      <rPr>
        <i/>
        <sz val="12"/>
        <color theme="1"/>
        <rFont val="Times New Roman"/>
        <family val="1"/>
      </rPr>
      <t>General Data Validation Guidelines. Environmental Data Quality Workgroup</t>
    </r>
    <r>
      <rPr>
        <sz val="12"/>
        <color theme="1"/>
        <rFont val="Times New Roman"/>
        <family val="1"/>
      </rPr>
      <t xml:space="preserve">. November 4. Available at: </t>
    </r>
    <r>
      <rPr>
        <u/>
        <sz val="12"/>
        <color theme="1"/>
        <rFont val="Times New Roman"/>
        <family val="1"/>
      </rPr>
      <t>https://www.denix.osd.mil/edqw/documents/</t>
    </r>
    <r>
      <rPr>
        <sz val="12"/>
        <color theme="1"/>
        <rFont val="Times New Roman"/>
        <family val="1"/>
      </rPr>
      <t xml:space="preserve"> (last accessed 12/28/2020)</t>
    </r>
  </si>
  <si>
    <r>
      <t xml:space="preserve">Turner, C. 2020. </t>
    </r>
    <r>
      <rPr>
        <i/>
        <sz val="12"/>
        <color theme="1"/>
        <rFont val="Times New Roman"/>
        <family val="1"/>
      </rPr>
      <t>PFAS Analysis – The New Wild West</t>
    </r>
    <r>
      <rPr>
        <sz val="12"/>
        <color theme="1"/>
        <rFont val="Times New Roman"/>
        <family val="1"/>
      </rPr>
      <t xml:space="preserve">. LimnoTech. Available at: </t>
    </r>
    <r>
      <rPr>
        <u/>
        <sz val="12"/>
        <color theme="1"/>
        <rFont val="Times New Roman"/>
        <family val="1"/>
      </rPr>
      <t>https://www.limno.com/pfas-analysis-the-new-wild-west/</t>
    </r>
    <r>
      <rPr>
        <sz val="12"/>
        <color theme="1"/>
        <rFont val="Times New Roman"/>
        <family val="1"/>
      </rPr>
      <t xml:space="preserve"> (last accessed 12/28/2020)</t>
    </r>
  </si>
  <si>
    <r>
      <t xml:space="preserve">U.S. Environmental Protection Agency. 2001. </t>
    </r>
    <r>
      <rPr>
        <i/>
        <sz val="12"/>
        <color theme="1"/>
        <rFont val="Times New Roman"/>
        <family val="1"/>
      </rPr>
      <t>EPA Requirements for Quality Assurance Project Plans</t>
    </r>
    <r>
      <rPr>
        <sz val="12"/>
        <color theme="1"/>
        <rFont val="Times New Roman"/>
        <family val="1"/>
      </rPr>
      <t xml:space="preserve"> (EPA QA/R-5), EPA/240/B-01/003, March. Available at: </t>
    </r>
    <r>
      <rPr>
        <u/>
        <sz val="12"/>
        <color theme="1"/>
        <rFont val="Times New Roman"/>
        <family val="1"/>
      </rPr>
      <t>https://www.epa.gov/sites/production/files/2016-06/documents/r5-final_0.pdf</t>
    </r>
    <r>
      <rPr>
        <sz val="12"/>
        <color theme="1"/>
        <rFont val="Times New Roman"/>
        <family val="1"/>
      </rPr>
      <t xml:space="preserve"> (last accessed 12/28/2020)</t>
    </r>
  </si>
  <si>
    <r>
      <t xml:space="preserve">U.S. Environmental Protection Agency. 2002. </t>
    </r>
    <r>
      <rPr>
        <i/>
        <sz val="12"/>
        <color theme="1"/>
        <rFont val="Times New Roman"/>
        <family val="1"/>
      </rPr>
      <t>Guidance for Quality Assurance Project Plans</t>
    </r>
    <r>
      <rPr>
        <sz val="12"/>
        <color theme="1"/>
        <rFont val="Times New Roman"/>
        <family val="1"/>
      </rPr>
      <t xml:space="preserve">, (EPA QA/G-5), EPA/240/R-02/009, December. Available at: </t>
    </r>
    <r>
      <rPr>
        <u/>
        <sz val="12"/>
        <color theme="1"/>
        <rFont val="Times New Roman"/>
        <family val="1"/>
      </rPr>
      <t>https://www.epa.gov/sites/production/files/2015-06/documents/g5-final.pdf</t>
    </r>
    <r>
      <rPr>
        <sz val="12"/>
        <color theme="1"/>
        <rFont val="Times New Roman"/>
        <family val="1"/>
      </rPr>
      <t xml:space="preserve"> (last accessed 12/28/2020)</t>
    </r>
  </si>
  <si>
    <r>
      <t xml:space="preserve">U.S. Environmental Protection Agency. 2016. </t>
    </r>
    <r>
      <rPr>
        <i/>
        <sz val="12"/>
        <color theme="1"/>
        <rFont val="Times New Roman"/>
        <family val="1"/>
      </rPr>
      <t>Module 2 of Quality Assurance Project Plan Development Tool, QA Project Plan Template</t>
    </r>
    <r>
      <rPr>
        <sz val="12"/>
        <color theme="1"/>
        <rFont val="Times New Roman"/>
        <family val="1"/>
      </rPr>
      <t xml:space="preserve">. July. Available at: </t>
    </r>
    <r>
      <rPr>
        <u/>
        <sz val="12"/>
        <color theme="1"/>
        <rFont val="Times New Roman"/>
        <family val="1"/>
      </rPr>
      <t>https://www.epa.gov/quality/module-2-quality-assurance-project-plan-development-tool-qa-project-plan-template</t>
    </r>
    <r>
      <rPr>
        <sz val="12"/>
        <color theme="1"/>
        <rFont val="Times New Roman"/>
        <family val="1"/>
      </rPr>
      <t xml:space="preserve"> (last accessed 12/28/2020)</t>
    </r>
  </si>
  <si>
    <r>
      <t xml:space="preserve">U.S. Environmental Protection Agency. 2020. </t>
    </r>
    <r>
      <rPr>
        <i/>
        <sz val="12"/>
        <color theme="1"/>
        <rFont val="Times New Roman"/>
        <family val="1"/>
      </rPr>
      <t>Quality Assurance Project Plan Development Tool.</t>
    </r>
    <r>
      <rPr>
        <sz val="12"/>
        <color theme="1"/>
        <rFont val="Times New Roman"/>
        <family val="1"/>
      </rPr>
      <t xml:space="preserve"> October. Available at: </t>
    </r>
    <r>
      <rPr>
        <u/>
        <sz val="12"/>
        <color theme="1"/>
        <rFont val="Times New Roman"/>
        <family val="1"/>
      </rPr>
      <t>https://www.epa.gov/quality/quality-assurance-project-plan-development-tool</t>
    </r>
    <r>
      <rPr>
        <sz val="12"/>
        <color theme="1"/>
        <rFont val="Times New Roman"/>
        <family val="1"/>
      </rPr>
      <t xml:space="preserve"> (last accessed 12/28/2020)</t>
    </r>
  </si>
  <si>
    <r>
      <t xml:space="preserve">California State Water Quality Control Board. 2020. </t>
    </r>
    <r>
      <rPr>
        <i/>
        <sz val="12"/>
        <color theme="1"/>
        <rFont val="Times New Roman"/>
        <family val="1"/>
      </rPr>
      <t>Per- and Polyfluoroalkyl Substances (PFAS) Sampling Guidelines for Non-Drinking Water</t>
    </r>
    <r>
      <rPr>
        <sz val="12"/>
        <color theme="1"/>
        <rFont val="Times New Roman"/>
        <family val="1"/>
      </rPr>
      <t xml:space="preserve">. September. Available at: </t>
    </r>
    <r>
      <rPr>
        <u/>
        <sz val="12"/>
        <color theme="1"/>
        <rFont val="Times New Roman"/>
        <family val="1"/>
      </rPr>
      <t>https://www.waterboards.ca.gov/pfas/docs/sept_2020_pfas_sampling_guidelines.pdf</t>
    </r>
    <r>
      <rPr>
        <sz val="12"/>
        <color theme="1"/>
        <rFont val="Times New Roman"/>
        <family val="1"/>
      </rPr>
      <t xml:space="preserve"> (last accessed 12/28/2020)</t>
    </r>
  </si>
  <si>
    <r>
      <t xml:space="preserve">Interstate Technology &amp; Regulatory Council. 2020. </t>
    </r>
    <r>
      <rPr>
        <i/>
        <sz val="12"/>
        <color theme="1"/>
        <rFont val="Times New Roman"/>
        <family val="1"/>
      </rPr>
      <t>PFAS Fact Sheets</t>
    </r>
    <r>
      <rPr>
        <sz val="12"/>
        <color theme="1"/>
        <rFont val="Times New Roman"/>
        <family val="1"/>
      </rPr>
      <t xml:space="preserve">. August. Available at: </t>
    </r>
    <r>
      <rPr>
        <u/>
        <sz val="12"/>
        <color theme="1"/>
        <rFont val="Times New Roman"/>
        <family val="1"/>
      </rPr>
      <t>https://pfas-1.itrcweb.org/fact-sheets/</t>
    </r>
    <r>
      <rPr>
        <sz val="12"/>
        <color theme="1"/>
        <rFont val="Times New Roman"/>
        <family val="1"/>
      </rPr>
      <t xml:space="preserve"> (last accessed 12/28/2020)</t>
    </r>
  </si>
  <si>
    <r>
      <t xml:space="preserve">U.S. Environmental Protection Agency. 2019. </t>
    </r>
    <r>
      <rPr>
        <i/>
        <sz val="12"/>
        <color theme="1"/>
        <rFont val="Times New Roman"/>
        <family val="1"/>
      </rPr>
      <t>Method 533: Determination of Per- and Polyfluoroalkyl Substances in Drinking Water by Isotope Dilution Anion Exchange Solid Phase Extraction and Liquid Chromatography/Tandem Mass Spectrometry.</t>
    </r>
  </si>
  <si>
    <r>
      <t xml:space="preserve">Michigan Department of Environment, Great Lakes, and Energy. 2019. </t>
    </r>
    <r>
      <rPr>
        <i/>
        <sz val="12"/>
        <color theme="1"/>
        <rFont val="Times New Roman"/>
        <family val="1"/>
      </rPr>
      <t>PFAS Residential Well Sampling Guidance for Staff</t>
    </r>
    <r>
      <rPr>
        <sz val="12"/>
        <color theme="1"/>
        <rFont val="Times New Roman"/>
        <family val="1"/>
      </rPr>
      <t xml:space="preserve">. December. Available at: </t>
    </r>
    <r>
      <rPr>
        <u/>
        <sz val="12"/>
        <color theme="1"/>
        <rFont val="Times New Roman"/>
        <family val="1"/>
      </rPr>
      <t>https://www.michigan.gov/documents/pfasresponse/Residential_Well_PFAS_Sampling_Guidance_634601_7.pdf</t>
    </r>
    <r>
      <rPr>
        <sz val="12"/>
        <color theme="1"/>
        <rFont val="Times New Roman"/>
        <family val="1"/>
      </rPr>
      <t xml:space="preserve"> (last accessed 12/28/2020)</t>
    </r>
  </si>
  <si>
    <r>
      <t xml:space="preserve">Michigan Department of Environmental Quality. 2018. </t>
    </r>
    <r>
      <rPr>
        <i/>
        <sz val="12"/>
        <color theme="1"/>
        <rFont val="Times New Roman"/>
        <family val="1"/>
      </rPr>
      <t>Soil PFAS Sampling Guidance</t>
    </r>
    <r>
      <rPr>
        <sz val="12"/>
        <color theme="1"/>
        <rFont val="Times New Roman"/>
        <family val="1"/>
      </rPr>
      <t xml:space="preserve">. November. Available at: </t>
    </r>
    <r>
      <rPr>
        <u/>
        <sz val="12"/>
        <color theme="1"/>
        <rFont val="Times New Roman"/>
        <family val="1"/>
      </rPr>
      <t>https://www.michigan.gov/documents/pfasresponse/Soil_PFAS_Sampling_Guidance_639407_7.pdf</t>
    </r>
    <r>
      <rPr>
        <sz val="12"/>
        <color theme="1"/>
        <rFont val="Times New Roman"/>
        <family val="1"/>
      </rPr>
      <t xml:space="preserve"> (last accessed 12/28/2020)</t>
    </r>
  </si>
  <si>
    <r>
      <t xml:space="preserve">Michigan Department of Environmental Quality. 2018. </t>
    </r>
    <r>
      <rPr>
        <i/>
        <sz val="12"/>
        <color theme="1"/>
        <rFont val="Times New Roman"/>
        <family val="1"/>
      </rPr>
      <t>Groundwater PFAS Sampling Guidance</t>
    </r>
    <r>
      <rPr>
        <sz val="12"/>
        <color theme="1"/>
        <rFont val="Times New Roman"/>
        <family val="1"/>
      </rPr>
      <t xml:space="preserve">. October. Available at: </t>
    </r>
    <r>
      <rPr>
        <u/>
        <sz val="12"/>
        <color theme="1"/>
        <rFont val="Times New Roman"/>
        <family val="1"/>
      </rPr>
      <t>https://www.michigan.gov/documents/pfasresponse/Groundwater_PFAS_Sampling_Guidance_637871_7.pdf</t>
    </r>
    <r>
      <rPr>
        <sz val="12"/>
        <color theme="1"/>
        <rFont val="Times New Roman"/>
        <family val="1"/>
      </rPr>
      <t xml:space="preserve"> (last accessed 12/28/2020)</t>
    </r>
  </si>
  <si>
    <r>
      <t xml:space="preserve">U.S. Environmental Protection Agency. 1994. </t>
    </r>
    <r>
      <rPr>
        <i/>
        <sz val="12"/>
        <color theme="1"/>
        <rFont val="Times New Roman"/>
        <family val="1"/>
      </rPr>
      <t>Model Site Conceptual Model for RI//FS Baseline Risk Assessments of Human and Ecological Health</t>
    </r>
    <r>
      <rPr>
        <sz val="12"/>
        <color theme="1"/>
        <rFont val="Times New Roman"/>
        <family val="1"/>
      </rPr>
      <t xml:space="preserve">. Region 8 Technical Guidance. December. Available at: </t>
    </r>
    <r>
      <rPr>
        <u/>
        <sz val="12"/>
        <color theme="1"/>
        <rFont val="Times New Roman"/>
        <family val="1"/>
      </rPr>
      <t>https://www.epa.gov/sites/production/files/documents/r8_ra05-scms.pdf</t>
    </r>
    <r>
      <rPr>
        <sz val="12"/>
        <color theme="1"/>
        <rFont val="Times New Roman"/>
        <family val="1"/>
      </rPr>
      <t xml:space="preserve"> (last accessed 12/28/2020)</t>
    </r>
  </si>
  <si>
    <r>
      <t xml:space="preserve">U.S. Environmental Protection Agency. 2019. </t>
    </r>
    <r>
      <rPr>
        <i/>
        <sz val="12"/>
        <color theme="1"/>
        <rFont val="Times New Roman"/>
        <family val="1"/>
      </rPr>
      <t>Technical BRIEF. Per- and Polyfluoroalkyl Substances (PFAS): Reviewing Analytical Methods Data for Environmental Samples</t>
    </r>
    <r>
      <rPr>
        <sz val="12"/>
        <color theme="1"/>
        <rFont val="Times New Roman"/>
        <family val="1"/>
      </rPr>
      <t>. EPA/600/F-19/056. April.</t>
    </r>
  </si>
  <si>
    <r>
      <t xml:space="preserve">Table 1-1. Per- and Polyfluoroalkyl Substances (PFAS) - Analytical Methods, Analyte Lists, and Sample Collection Requirements. </t>
    </r>
    <r>
      <rPr>
        <sz val="12"/>
        <color theme="1"/>
        <rFont val="Times New Roman"/>
        <family val="1"/>
      </rPr>
      <t>Continued</t>
    </r>
  </si>
  <si>
    <r>
      <t>Table 1-1 lists the laboratory lowest concentration minimum reporting levels (LCMRLs) for each PFAS compound as reported in currently available standard methods development reports. LCMRLs represent minimum reporting levels that are typically achieved by an analytical laboratory for a given method. LCMRLs can be used to generally assess commercial laboratory analytical capabilities and select the best method to characterize site-specific contamination as some methods perform better for select suites of PFAS compounds that may be relevant for the site. Further guidance on analytical method selection is provided in Section</t>
    </r>
    <r>
      <rPr>
        <sz val="12"/>
        <rFont val="Times New Roman"/>
        <family val="1"/>
      </rPr>
      <t xml:space="preserve"> 2.4</t>
    </r>
    <r>
      <rPr>
        <sz val="12"/>
        <color theme="1"/>
        <rFont val="Times New Roman"/>
        <family val="1"/>
      </rPr>
      <t xml:space="preserve"> of this SAP/QAPP. LCMRLs can be compared to commercial analytical laboratory reported practical quantification limits (PQLs) to assess whether laboratory PQLs are low enough and analytical sensitivity is high enough to be comparable to industry standards. Similarly, it is also important to assess whether commercial laboratories can produce results that are useful in assessing exceedances of applicable media-specific screening levels. </t>
    </r>
    <r>
      <rPr>
        <sz val="12"/>
        <rFont val="Times New Roman"/>
        <family val="1"/>
      </rPr>
      <t>Section 2.4</t>
    </r>
    <r>
      <rPr>
        <sz val="12"/>
        <color theme="1"/>
        <rFont val="Times New Roman"/>
        <family val="1"/>
      </rPr>
      <t xml:space="preserve"> of this SAP/QAPP assess laboratory PQLs with respect to applicable screening levels. It is the responsibility of the Project Manager or their designee to make sure that analytical laboratory PQLs are sensitive enough to be useful in satisfying project objectives. Potentially useful PFAS screening levels are provided in Appendix A. These screening levels were compiled primarily from state agencies.  </t>
    </r>
  </si>
  <si>
    <t>1 = LCMRLs represent minimum reporting levels that are typically achieved by an analytical laboratory for a given method. LCMRLs are instrument and analyst specific; LCMRLs reported in this table are examples from available method validation reports and are provided as reasonable examples that can be achieved by commercial analytical laboratories; actual reporting limits will be determined by the analytical laboratory used to analyzed project samples; these limits will be documented in Table 2-2 of this Sampling and Analysis Plan/Quality Assurance Project Plan</t>
  </si>
  <si>
    <t>Sampling media (fill out all that apply):</t>
  </si>
  <si>
    <r>
      <t>Analytical method(s)</t>
    </r>
    <r>
      <rPr>
        <b/>
        <vertAlign val="superscript"/>
        <sz val="8.5"/>
        <color theme="1"/>
        <rFont val="Times New Roman"/>
        <family val="1"/>
      </rPr>
      <t>1</t>
    </r>
    <r>
      <rPr>
        <b/>
        <sz val="8.5"/>
        <color theme="1"/>
        <rFont val="Times New Roman"/>
        <family val="1"/>
      </rPr>
      <t>:</t>
    </r>
  </si>
  <si>
    <r>
      <t>Instrument</t>
    </r>
    <r>
      <rPr>
        <b/>
        <vertAlign val="superscript"/>
        <sz val="8.5"/>
        <color theme="1"/>
        <rFont val="Times New Roman"/>
        <family val="1"/>
      </rPr>
      <t>2</t>
    </r>
    <r>
      <rPr>
        <b/>
        <sz val="8.5"/>
        <color theme="1"/>
        <rFont val="Times New Roman"/>
        <family val="1"/>
      </rPr>
      <t>:</t>
    </r>
  </si>
  <si>
    <r>
      <t>Sample Container(s)</t>
    </r>
    <r>
      <rPr>
        <b/>
        <vertAlign val="superscript"/>
        <sz val="10"/>
        <color theme="1"/>
        <rFont val="Times New Roman"/>
        <family val="1"/>
      </rPr>
      <t>3</t>
    </r>
  </si>
  <si>
    <r>
      <t>Preservation</t>
    </r>
    <r>
      <rPr>
        <b/>
        <vertAlign val="superscript"/>
        <sz val="10"/>
        <color theme="1"/>
        <rFont val="Times New Roman"/>
        <family val="1"/>
      </rPr>
      <t>4</t>
    </r>
  </si>
  <si>
    <r>
      <t>Maximum Holding Time</t>
    </r>
    <r>
      <rPr>
        <b/>
        <vertAlign val="superscript"/>
        <sz val="10"/>
        <color theme="1"/>
        <rFont val="Times New Roman"/>
        <family val="1"/>
      </rPr>
      <t>5</t>
    </r>
  </si>
  <si>
    <r>
      <t>PQL or MDL</t>
    </r>
    <r>
      <rPr>
        <b/>
        <vertAlign val="superscript"/>
        <sz val="10"/>
        <color theme="1"/>
        <rFont val="Times New Roman"/>
        <family val="1"/>
      </rPr>
      <t>6</t>
    </r>
    <r>
      <rPr>
        <b/>
        <sz val="10"/>
        <color theme="1"/>
        <rFont val="Times New Roman"/>
        <family val="1"/>
      </rPr>
      <t xml:space="preserve"> 
(ng/L of ug/Kg)
(GW / SW / DW / Soil)</t>
    </r>
  </si>
  <si>
    <t xml:space="preserve">1 =Analytical methods refer to the laboratory method that will be used to analyzed respective samples; examples include EPA Method 537.1 for potable drinking water and Method 8327 for surface water; methods will be specific to the analytical laboratory and sample type; users will enter this information directly into this table. </t>
  </si>
  <si>
    <t>5 = The maximum number of days from sample collection to sample extraction will be provided by the laboratory and entered by the user directly into this table.</t>
  </si>
  <si>
    <t>6 = Users will replace "NA" with actual PQL or MDL values for each analyte and sample type/media; PQLs or MDLs will be provided by the laboratory and entered by the user directly into this table.</t>
  </si>
  <si>
    <t xml:space="preserve">3 = Sample container volume and construction type (HDPE) information will be entered by the user directly into this table. </t>
  </si>
  <si>
    <t xml:space="preserve">4 = Sample preservation information will be provided by the laboratory and be entered by the user directly into this table. </t>
  </si>
  <si>
    <t xml:space="preserve">2 = Instruments refer to the instrumentation used to analyze samples; examples include LC/MS/MS, SPE, and MRM; this information is available from the laboratory; users will enter this information directly into this table.  </t>
  </si>
  <si>
    <r>
      <t xml:space="preserve">Analytical method selection should consider availability of EPA validated analytical methods and intended uses for PFAS data generated during this project. Sources of suspected or know PFAS contamination can also be an important consideration. Table 1-1 provides a list of standard PFAS methods that are have been finalized or currently being finalized by respective agencies including, but not limited to, EPA and U.S. Department of Defense. At this point in time, standard finalized methods that have been validated by EPA are the gold standard in measuring PFAS compounds in various environmental media and should be used for analyzing respective sample types. They have been rigorously tested and provide the most defensible data available. As of October 2020, EPA has validated three analytical methods for potable drinking water (Methods 537.1, 537, and 533) and one method for non-potable drinking water and surface water (Method 8327). As such, final standardized and EPA validated methods may not be available for all sample types/media, contain PFAS compounds relevant to your site, or be available for use at all analytical laboratories. In fact, for most sample types, most commercial analytical laboratories only offer modified standard methods. In light of the defensibility and availability issues associated validated analytical methods, method selection should consider how data will be used. It is recommended that method selection is made relative to the goals for the data and data quality objectives (DQOs) provided in </t>
    </r>
    <r>
      <rPr>
        <sz val="12"/>
        <color theme="4" tint="-0.249977111117893"/>
        <rFont val="Times New Roman"/>
        <family val="1"/>
      </rPr>
      <t>Section 1.7</t>
    </r>
    <r>
      <rPr>
        <sz val="12"/>
        <rFont val="Times New Roman"/>
        <family val="1"/>
      </rPr>
      <t xml:space="preserve"> of this SAP/QAPP. For example, modified or non-validated methods might be sufficient for screening-level assessments but more defensible methods might be needed for litigation cases, regulatory compliance, or site decision making purposes. Lastly, the list of PFAS analytes can vary among methods and laboratories. Some laboratories can also tailor the types of PFAS analytes to meet customer needs. As such, method selection could also consider which PFAS compounds are available. This might be important when site PFAS contamination information is known (depending on project objectives) or when sampling results are being compared to a specific suite of PFAS regulatory or risk benchmark values.         </t>
    </r>
  </si>
  <si>
    <r>
      <t xml:space="preserve">In addition to field-based activities, analytical laboratories will generate their own suite of documents and records. This will include a report that provides concentrations of requested compounds in submitted samples. Commercial analytical laboratories reports typically contain a case narrative that briefly describes the number of samples, analyses, and any analytical difficulties or QA/QC issues associated with the samples. The data report should also include signed COC forms, analytical data, a QA/QC package, and raw data. Although not necessary for every sampling project, peer review of the data package, at a 100% frequency of reported versus raw data, should be performed by the analytical laboratory. When conducted, the documentation of the data evaluation efforts will be in the form of the worksheets prepared during validation. 
The analytical laboratory should submit a data report containing all analytical results for this sampling effort to the Project Manager. 
Additional data management requirements and requests are provided in </t>
    </r>
    <r>
      <rPr>
        <sz val="12"/>
        <color theme="4" tint="-0.249977111117893"/>
        <rFont val="Times New Roman"/>
        <family val="1"/>
      </rPr>
      <t>Section 2.10</t>
    </r>
    <r>
      <rPr>
        <sz val="12"/>
        <color theme="1"/>
        <rFont val="Times New Roman"/>
        <family val="1"/>
      </rPr>
      <t xml:space="preserve"> of this SAP/QAPP.</t>
    </r>
  </si>
  <si>
    <r>
      <t>U.S. Environmental Protection Agency. 1996.</t>
    </r>
    <r>
      <rPr>
        <i/>
        <sz val="12"/>
        <color theme="1"/>
        <rFont val="Times New Roman"/>
        <family val="1"/>
      </rPr>
      <t xml:space="preserve"> Low-Flow (Minimal Drawdown) Ground-Water Sampling Procedures</t>
    </r>
    <r>
      <rPr>
        <sz val="12"/>
        <color theme="1"/>
        <rFont val="Times New Roman"/>
        <family val="1"/>
      </rPr>
      <t xml:space="preserve">. EPA/540/S-95/504. April. Available at: </t>
    </r>
    <r>
      <rPr>
        <u/>
        <sz val="12"/>
        <color theme="1"/>
        <rFont val="Times New Roman"/>
        <family val="1"/>
      </rPr>
      <t>https://www.epa.gov/sites/production/files/2015-06/documents/lwflw2a.pdf</t>
    </r>
    <r>
      <rPr>
        <sz val="12"/>
        <color theme="1"/>
        <rFont val="Times New Roman"/>
        <family val="1"/>
      </rPr>
      <t xml:space="preserve"> (last accessed 12/28/2020)</t>
    </r>
  </si>
  <si>
    <r>
      <t xml:space="preserve">Table A-1. List of Materials that May Contain Per- and Polyfluoroalkyl Substances (PFAS) and Should be Avoided and Respective Replacements. </t>
    </r>
    <r>
      <rPr>
        <sz val="12"/>
        <color theme="1"/>
        <rFont val="Times New Roman"/>
        <family val="1"/>
      </rPr>
      <t>Compiled from information provided by Michigan Department of Environmental Quality (2018) and ITRC (2020)</t>
    </r>
    <r>
      <rPr>
        <b/>
        <sz val="12"/>
        <color theme="1"/>
        <rFont val="Times New Roman"/>
        <family val="1"/>
      </rPr>
      <t>.</t>
    </r>
  </si>
  <si>
    <t xml:space="preserve">    Project data collection activities should have a SAP/QAPP finalized before sampling begins to ensure that data will meet project requirements. A universally acceptable SAP/QAPP helps ensure that project data can be used to address data quality objectives. Up-front planning can also increase QC/QC. </t>
  </si>
  <si>
    <r>
      <t xml:space="preserve">    A Sampling and Analysis Plan/Quality Assurance Project Plan (SAP/QAPP) documents the necessary</t>
    </r>
    <r>
      <rPr>
        <b/>
        <sz val="12"/>
        <color theme="1"/>
        <rFont val="Times New Roman"/>
        <family val="1"/>
      </rPr>
      <t xml:space="preserve"> </t>
    </r>
    <r>
      <rPr>
        <sz val="12"/>
        <color theme="1"/>
        <rFont val="Times New Roman"/>
        <family val="1"/>
      </rPr>
      <t>data collection quality assurance (QA), quality control (QC), and technical activities to be</t>
    </r>
    <r>
      <rPr>
        <sz val="12"/>
        <rFont val="Times New Roman"/>
        <family val="1"/>
      </rPr>
      <t xml:space="preserve"> implemented so that study results will meet the project data quality objectives</t>
    </r>
    <r>
      <rPr>
        <sz val="12"/>
        <color theme="1"/>
        <rFont val="Times New Roman"/>
        <family val="1"/>
      </rPr>
      <t>. This planning and operating tool describes collection and documentation of environmental samples, field data, and analytical results respective to per- and polyfluoroalkyl substances (PFAS).</t>
    </r>
  </si>
  <si>
    <t xml:space="preserve">    The U.S. Environmental Protection Agency (EPA) developed this SAP/QAPP tool to guide collection of field samples and data related to PFAS sampling. </t>
  </si>
  <si>
    <t xml:space="preserve">    This SAP/QAPP guidance document and template provides information needed to guide a site-specific PFAS sampling and analysis. When this guidance is followed, the SAP/QAPP should fulfill necessary requirements needed to document PFAS sampling and data analysis activities. This SAP/QAPP template can be configured for user-specific project objectives; however, it is primarily designed for determining the presence/absence of PFAS in environmental samples.     </t>
  </si>
  <si>
    <t xml:space="preserve">    The CSM is the first step in determining a) where is the expected source of PFAS located; b) what is the primary media that has likely been impacted by the release/expected release of PFAS; c) what is the expected or known transport pathway and secondary media expected to have been impacted from the transport of PFAS through migration. A CSM diagram should be developed as a thought exercise to assist in determining and documenting impacted media that will be sampled. More information on developing a CSM can be found here (EPA, 1994): </t>
  </si>
  <si>
    <t xml:space="preserve">    At this step, users should know how many environmental samples will be collected, respective media (groundwater, surface water, drinking water, or soil) and, if known, the source of PFAS contamination most relevant to the site (e.g., firefighting foam, manufacturer-related discharge, etc.). This is the minimum amount of information needed to start the process of identifying analytical laboratories. However, the laboratory solicitation and interview process can be improved with additional information identified in this step.  </t>
  </si>
  <si>
    <t xml:space="preserve">    There are thousands of different types of PFAS compounds that might exist in the environment. However, less than 100 can be measured with confidence using currently available analytical technology. Most analytical methods cover a range of common PFAS compounds for any given sample media type. There are several different analytical methods available and it is important to work with the laboratory to select the most appropriate method. Selection should be based on how data is used to address the specific project objectives. </t>
  </si>
  <si>
    <t xml:space="preserve">    This SAP/QAPP template provides information that can be used to identify an analytical laboratory and help select the most appropriate analytical methods that should be used to analyze project samples. Selection of analytical laboratories and respective methods should consider the level of defensibility of collected data, whether finalized standard methods are available for planned sample types, available methods offered by analytical laboratories, and whether respective methods contain PFAS compounds of interest. All of these attributes should be considered when determining whether samples will be analyzed using standard methods or modified methods. A reputable analytical laboratory that has experience and accreditations in analyzing PFAS samples can help navigate and select the most appropriate analytical methods.  </t>
  </si>
  <si>
    <t xml:space="preserve">    At the time of the development of this SAP/QAPP template, the EPA has two validated drinking water methods and one draft EPA non-potable water method. Again, it is recommended that EPA validated analytical methods be used over modified methods when available and appropriate. Validated methods will produce the most defensible data available. EPA is aware of some laboratories that are offering analysis for PFAS by techniques described as “modified” (e.g., Modified Method 537). These modified methods are sometimes offered by laboratories to assess samples of drinking water and other environmental media (e.g., soils, ambient water) and to measure PFAS analytes not currently addressed by EPA’s methods. EPA is not aware of a standardized description of modified methods, nor is the Agency aware of studies that have validated the performance of these modified methods across multiple laboratories. Therefore, EPA cannot address the performance of “modified methods” in a general manner. If users are considering a modified method to analyze a sample, EPA recommends that its appropriateness be evaluated with respect to goals for the data and data quality objectives. Modified methods can still be useful in answering study questions in some situations. These situations may include performing screening level investigations and when analyzing sample types/media that are not supported using current EPA validated methods. Note that EPA is working on validating additional PFAS analytical methods and the state of science is continuously evolving. As such, new methods are being regularly validated. All EPA validated methods are summarized and described at the following website:</t>
  </si>
  <si>
    <t xml:space="preserve">    At the completion of this step, SAP/QAPP users should have selected an analytical laboratory, respective analytical methods, and analyte lists that will be used to analyze project samples. </t>
  </si>
  <si>
    <r>
      <t xml:space="preserve">    The final laboratory-specific information input identifies what types of QA/QC requirements are needed for a given analytical method and/or sample type/media. While the template calculates the recommended numbers of field duplicate and field blank samples that should be collected (</t>
    </r>
    <r>
      <rPr>
        <sz val="12"/>
        <color theme="4" tint="-0.499984740745262"/>
        <rFont val="Times New Roman"/>
        <family val="1"/>
      </rPr>
      <t>Table 2-1</t>
    </r>
    <r>
      <rPr>
        <sz val="12"/>
        <color theme="1"/>
        <rFont val="Times New Roman"/>
        <family val="1"/>
      </rPr>
      <t>) the laboratory may require additional laboratory-specific QA/QC samples. Such samples might include matrix spikes/matrix spike duplicates (MS/MSD) or field blank samples with specific handling procedures. MS/MSD samples are used to test for and measure recovery of analytes from sample matrices. Also, for drinking water samples that require preservation, the field blank may consist of chemically preserved reagent water (reagent blank). This would be provided by the laboratory, kept with field samples in the field and when stored, and then be submitted by the sampler for analysis. Using Table 2.1, enter any additional laboratory QA/QC samples that are required by the laboratory in the grey shaded cells.</t>
    </r>
  </si>
  <si>
    <t xml:space="preserve">    Following completion of Steps 1-5, users can begin filling in the grey shaded cells of the remaining SAP/QAPP sections. It is recommended that users proceed in sequential order, beginning with Section 1. Project Management. </t>
  </si>
  <si>
    <t xml:space="preserve">    If users need additional instruction to complete inputs, the example text embedded in the SAP/QAPP template may provide additional context. As such, it is advisable for users to read the template and respective example inputs for additional guidance. Since this SAP/QAPP template follows the EPA Quality Assurance Project Plan, Module 2 guidance, that document can also be a source of additional context and provide details on what is required for each section. This guidance document can be found at (EPA, 2016):  </t>
  </si>
  <si>
    <t xml:space="preserve">    Although, the template should provide a reasonable number and size of entry cells, the number of entry cells may not be sufficient to document site-specific inputs. In some of these cases, adding more rows may corrupt internal functions in this template and it is advisable that someone that is proficient in Excel make any necessary adjustments to respective, embedded formulas. However, simply expanding the existing rows will not likely disturbed embedded functions.     </t>
  </si>
  <si>
    <t xml:space="preserve">    Lastly, integrated "look-up" tables are located in the final worksheet tabs of this template. The tabs of these worksheets are shaded orange. These worksheets should not be altered. Tampering with these worksheets may result in loss in function of embedded equations and look up functions. </t>
  </si>
  <si>
    <t xml:space="preserve">    It is recommended that you print single-sided, rather than double-sided, so the SAP/QAPP is easier to use.</t>
  </si>
  <si>
    <t xml:space="preserve">     Note that the SAP/QAPP can also be printed as a PDF using the same print instructions but requires the user to select "Print to PDF" function using the drop down menu under the Printer tab.</t>
  </si>
  <si>
    <t xml:space="preserve">    Once the final SAP/QAPP is completely assembled, make sure all project personnel read and understand the content prior to any sample collection activities. Ensure that a hard copy of the entire final SAP/QAPP, including SOPs, is available for reference while in the field when collecting samples, sending samples to the laboratory, and handling project data.</t>
  </si>
  <si>
    <t xml:space="preserve">    </t>
  </si>
  <si>
    <t xml:space="preserve">All groundwater samples will be discrete grabs samples collected from a properly purged well. Prior to sampling, depth to water measurements will then be taken using a newly decontaminated water interface probe according to the manufactures operating instructions. Depth to water measurements and total depth measurements will be recorded on a hardcopy well-specific Groundwater Sampling Data Sheet (Attachment 1). Next use the formula on the Groundwater Sampling Data Sheet to calculate the well casing water volume using the field collected static water level and total well depth. Then calculate and transcribe the volume of water to be purged (3 times the casing water volume), and all other relevant pre sampling entries on the Groundwater Sampling Data Sheet prior to sampling.
</t>
  </si>
  <si>
    <t xml:space="preserve">Next newly decontaminated pumps will be assembled. The inlet side of the peristaltic or bladder pump will be positioned as close to the center of the screened interval as possible. If screened interval depths are not known, then the pump will be positioned in the approximate midpoint between the water level height and the total well depth. Once the pumps are in position and secured, the casing water will be purged from the well. Purging should be conducted until water quality measurements have stabilized or three casing volumes have been removed from the well. The flow rate should start at 0.2 to 0.5 liters per minute and slowly increased so the drawdown is less than 0.33 feet. If possible, water depth should be monitored with the interface probe during the purging process. Pump discharge rates will be measured using a calibrated collection bucket and a stopwatch and recorded on the Groundwater Sampling Data Sheet (Attachment 1). All purged water will be collected in five-gallon buckets. 
</t>
  </si>
  <si>
    <r>
      <rPr>
        <i/>
        <sz val="12"/>
        <rFont val="Times New Roman"/>
        <family val="1"/>
      </rPr>
      <t>Sample Collection:</t>
    </r>
    <r>
      <rPr>
        <sz val="12"/>
        <rFont val="Times New Roman"/>
        <family val="1"/>
      </rPr>
      <t xml:space="preserve">
Low flow well purging and sample collection should be practiced so that samples are representative of the mobile load of contaminants present in the sampled aquifer groundwater near each sampled well (EPA, 1996). Low flow purging and sampling methodology refers to the low velocity of water as it enters the pump intake. Lower flows reduce well drawdown stress, general well disturbance, sampling of suspended sediments, and volume of purge water for waste disposal. Low-flow sampling can be conducted using a peristaltic or non-contact stainless steel gas bladder pump. Peristaltic pumps are used for shallow wells less than 2 inches in diameter and bladder pumps are used for deep wells with a diameter equal to or larger than 2 inches. Alternatively, a bailer can be used to purge wells and collect samples. However, bailers can only be effectively used in shallow wells with relatively low casing volumes. When used, care should be taken not to purge the well too quickly and not allow the bottom of the bailer to contact the bottom of the well. Lastly, it may be difficult to find a bailer and tie line that are made of PFAS-free materials.
</t>
    </r>
  </si>
  <si>
    <r>
      <rPr>
        <i/>
        <sz val="12"/>
        <rFont val="Times New Roman"/>
        <family val="1"/>
      </rPr>
      <t>Field Measurements:</t>
    </r>
    <r>
      <rPr>
        <sz val="12"/>
        <rFont val="Times New Roman"/>
        <family val="1"/>
      </rPr>
      <t xml:space="preserve">
Groundwater quality measurements should be monitored while purging the well. This may require a water quality meter probe flow cell or pooling purge water into a bucket. These measurements will be recorded on the Groundwater Sampling Data Sheet (Attachment 1). Water quality meters should be calibrated according to the manufacturer’s instructions, on-site at the beginning of each sampling day (pre-calibration). Water quality meters should also be calibrated at the end of each sampling day (post-calibration) and any substantial shifts in water quality measurements from the final pre-calibration results should be noted and remedied before collecting more measurements.          
</t>
    </r>
  </si>
  <si>
    <r>
      <rPr>
        <i/>
        <sz val="12"/>
        <rFont val="Times New Roman"/>
        <family val="1"/>
      </rPr>
      <t>Decontamination:</t>
    </r>
    <r>
      <rPr>
        <sz val="12"/>
        <rFont val="Times New Roman"/>
        <family val="1"/>
      </rPr>
      <t xml:space="preserve">
All groundwater sampling equipment should be decontaminated before being used to collect samples at the next location. Decontamination is not necessary when collecting multiple samples (field and duplicates) at the same location. Any tubing or other sampling equipment that cannot be decontaminated should be thrown out after each sample and not reused. This includes the airline tube that is used for bladder pumps. Similarly, bailers and respected tie lines should not be reused and thrown out between sampling locations.   
</t>
    </r>
  </si>
  <si>
    <t xml:space="preserve">If the surface water sampling location is in flowing water, a discharge measurement should be taken. Discharge is estimated from stream flow measurements. Flow can be measured using a Flow Tracker® flow meter, prefabricated flumes, or a similar method according to manufactures instructions. All flow measurements and respective discharge calculations will be recorded in a dedicated field notebook and saved to the flow meter when possible. As a safety precaution, flow measurements will only be collected provided conditions are deemed safe based on observed stream/river conditions. 
</t>
  </si>
  <si>
    <r>
      <rPr>
        <i/>
        <sz val="12"/>
        <rFont val="Times New Roman"/>
        <family val="1"/>
      </rPr>
      <t>Decontamination:</t>
    </r>
    <r>
      <rPr>
        <sz val="12"/>
        <rFont val="Times New Roman"/>
        <family val="1"/>
      </rPr>
      <t xml:space="preserve">
Any reusable sampling equipment that comes in contact with sampled surface water should be decontaminated before use. Decontamination is not necessary when collecting multiple samples (field and duplicates) at the same location.  
</t>
    </r>
  </si>
  <si>
    <r>
      <rPr>
        <i/>
        <sz val="12"/>
        <rFont val="Times New Roman"/>
        <family val="1"/>
      </rPr>
      <t>Field Measurements:</t>
    </r>
    <r>
      <rPr>
        <sz val="12"/>
        <rFont val="Times New Roman"/>
        <family val="1"/>
      </rPr>
      <t xml:space="preserve">
Drinking water, water quality parameters will be measured immediately after samples are collected. If the water quality probe cannot be fully submerged in the stream of running water, a sampling cup will be filled with water directly from the sampling point and water quality measured according to the manufactures guidelines and results recorded. Water quality meters should be calibrated according to the manufacturer’s instructions, on-site at the beginning of each sampling day (pre-calibration). Water quality meters should also be calibrated at the end of each sampling day (post-calibration) and any substantial shifts in water quality measurements from the final pre-calibration results should be noted and remedied before collecting more measurements.
</t>
    </r>
  </si>
  <si>
    <r>
      <rPr>
        <i/>
        <sz val="12"/>
        <rFont val="Times New Roman"/>
        <family val="1"/>
      </rPr>
      <t>Decontamination:</t>
    </r>
    <r>
      <rPr>
        <sz val="12"/>
        <rFont val="Times New Roman"/>
        <family val="1"/>
      </rPr>
      <t xml:space="preserve">
Decontamination of drinking water sampling equipment is not likely necessary since sample bottles are fill directly from the source or distribution point. The water quality meter probe does not need to be decontaminated since it does not contact any sampled drinking water.   
</t>
    </r>
  </si>
  <si>
    <r>
      <rPr>
        <i/>
        <sz val="12"/>
        <rFont val="Times New Roman"/>
        <family val="1"/>
      </rPr>
      <t>Decontamination:</t>
    </r>
    <r>
      <rPr>
        <sz val="12"/>
        <rFont val="Times New Roman"/>
        <family val="1"/>
      </rPr>
      <t xml:space="preserve">
Sampled soil should not come into contact with any sampling tool or mixing container that has not been thoroughly decontaminated. All reusable sampling equipment should be decontaminated after being used. Disposable sampling equipment should not need to be decontaminated when new and certified clean of any contamination. Disposable sampling equipment should be disposed of before moving to the next sampling location. Decontamination is not needed when collecting multiple subsamples for a single composite or when collecting and processing duplicate samples. 
</t>
    </r>
  </si>
  <si>
    <t xml:space="preserve">Field QC samples are collected to help assess data variability associated with field samples. Examples of field QC samples include field duplicates, field blanks, and equipment blanks. Attributes and uses for each of these QC sample types are summarized below.  
</t>
  </si>
  <si>
    <t xml:space="preserve">Field duplicates are used to evaluate precision in sampling, handling, shipping, storage, preparation, and analysis. Field duplicate samples are prepared concurrently and using the same methods as corresponding field samples. For aqueous samples, this consists of serial filling sample bottles where one field sample bottle is filled followed by the duplicate sample bottle, until both field and duplicate bottles are filled. Selection of field duplicate sampling locations should consider the likelihood of contamination. Specifically, duplicate samples should be taken at the most contaminated location opposed to background locations. The utility of duplicate sampling is reduced when analytical results end up low or below laboratory detection limits.      
</t>
  </si>
  <si>
    <t xml:space="preserve">Field blank samples are used to assess whether external contamination of the samples occurred during sampling, during sample handling, or while being stored or when travelling to the analytical laboratory from accompanying field collected samples. Field blank samples are prepared by pouring laboratory grade deionized (DI) or reagent water into new analytical field sample containers at the site and a sampling location each day field samples are collected. Once prepared, the field blank sample set will be labeled, placed in the cooler where field samples are stored while in the field. Field blank samples will accompany the days field samples in coolers and/or refrigerators until delivery to the laboratory and analysis. Commercial analytical laboratories can usually supply laboratory grade DI or reagent water for use in making blank samples. Otherwise, there are commercial sources of DI water that are certified to be free of contamination. Equipment blank samples are used to assess the effectiveness of decontamination procedures and check for potential cross-contamination of field samples. 
</t>
  </si>
  <si>
    <t xml:space="preserve">Equipment blank samples are collected by pouring laboratory grade DI water through decontaminated sampling equipment into new analytical field sample containers. Ideally, equipment blank samples will be collected as if they were being taken with the decontaminated sampling equipment. For example, pouring DI water through a well sampling bladder pump assembly with a new sections of tubing. For soil sampling events, equipment blanks can be made by pouring DI water over decontaminated scoops, shovels, and mixing bowls while directing the water directly into the sample container. Equipment blanks may not be needed for surface water samples unless a reusable syringe or other tool is used to transfer surface water into a sample bottle.         
</t>
  </si>
  <si>
    <t xml:space="preserve">The data generated from field activities should be managed in accordance with the EPA (2016) Ecosystems Protection and Remediation Data Management Plan and the Data Management Checklist (Appendix B). These guidance documents and information summarized in this section should satisfy most data management activities/requirements. This SAP/QAPP also provides specific and usable documentation for field personnel to ensure that the field collection activity and data management expectations are met. Specific management processes will be followed for data likely to be collected during field activities; specifically for field equipment calibration and maintenance entries, field logbook entries, COC forms, electronically entered and logged data (such as GPS locations, flow measurements, etc.), and analytical data. Each of these data types are summarized below:
</t>
  </si>
  <si>
    <t xml:space="preserve">Field equipment calibration and maintenance logs – All field equipment calibration and maintenance activities will be documented in a project dedicated maintenance logbook dedicated to each piece of equipment. The top of each page containing maintenance logbook entries will be signed and dated by the individual performing calibration or maintenance, or the individual responsible for coordination (such as the field task lead) if equipment is shipped to a manufacturer for repair or maintenance. Maintenance logbooks will be stored with the appropriate piece of equipment. Respective maintenance logbooks should be stored in a central location so they are not misplaced and can be retrieved as needed. If possible, all maintenance logbook entries associated with this project should be scanned into PDFs and saved in a dedicated and backed up project file folder.
</t>
  </si>
  <si>
    <t xml:space="preserve">Field logbook and datasheet entries – All field measurements, such as water quality measurements and sample location coordinates, and field observations will be recorded in a bound notebook. In the case of groundwater well sampling, well sampling worksheets should be used and completely filled out by field personnel at the time of sampling. Corrections to logbook and well datasheet entries will be made by drawing a single line through the error accompanied by the date and the initials of the person performing the correction, followed by the proper entry. Original field notebooks and data sheets should be stored in a central location so they are not misplaced and can be retrieved as needed. If possible, all logbook and datasheet entries associated with this project should be scanned into PDFs and saved in a dedicated and backed up project file folder. Note that critical field data that is recorded in logbooks and datasheets may need to be transcribed into an Excel spreadsheet so that it can be sent to EPA. Therefore, all hardcopy data entries should be neat and legible to everyone.
</t>
  </si>
  <si>
    <t>Electronically entered or logged data – Field data may be recorded in the field directly on electronic data collection devices such as GPS instrumentation or multi-probe data loggers. In these cases, upon return from the field, all electronic data logs will be downloaded directly to a spreadsheet (or alternate electronic media depending on specific instrument software requirements) and verified against any hand-written documentation if such records were kept (such as field logs and/or field data sheets). Electronic field forms and/or data logs will be maintained in a project dedicated and back up file folder. In cases where information must be manually entered into a spread sheet, personnel will perform 100% verification between electronic documents and/or data logs and data manually entered.</t>
  </si>
  <si>
    <t>Analytical data – Analytical data will be generated by the commercial analytical laboratory. The analytical laboratory will deliver data to the Project Manger as requested in the analytical services agreement. There are a few types of standard data delivery formats that can be requested. These formats are specific to different regulatory or data validation processes and specify how QC information and raw date are provided. The Project Manager should consult with the analytical laboratory to decide which format is best for the desired use of the analytical data that is generated. At a minimum, Project Managers should request a narrative report that describes any issues or laboratory QC excursions that may have occurred. An addition to the narrative report, the laboratory should submit an electronic data deliverable (EDD) that provides analytical results for all submitted samples with standard reporting information. EDDs should be in Microsoft Word Excel format. This will facilitate data inspection and analysis. It is also comparable with EPA's electronic data storage and archiving programs. In that case that hard copy analytical reports are requested and received, they should be stored in a central location so they are not misplaced and can be retrieved as needed.</t>
  </si>
  <si>
    <t xml:space="preserve">Data review, verification, and validation requirements are specific to the analytical laboratory, the Project Manager, or the QA Manager. Such requirements ensure that the data is of sufficient quality to achieve project objectives.
</t>
  </si>
  <si>
    <t xml:space="preserve">Laboratory data validation should begin at the sample log-in stage where a sample custodian or chemist will compare received samples against COC forms and document sample condition (e.g., damage, cooler temperature). Peer review of the data package, at a 100% frequency of reported versus raw data, should be performed by the analytical laboratory prior to releasing a final report. The Project Manager should coordinate with the analytical laboratory to ensure that this occurs. Sample data deemed outside the expected range will be investigated, communicated to the Project Manager and analytical chemistry staff, flagged (if needed) and potentially resampled to verify or discredit the data. Data that have proven to be incorrect may be flagged, further reviewed, invalidated, or rejected. The cause of incorrect data should be investigated by the laboratory and appropriate response actions taken, including communication of any issues to the Project Manager and QA Manager in the data report. As standard practice, any issues and response actions should be documented in the data report and summarized in the report narrative.  
</t>
  </si>
  <si>
    <t xml:space="preserve">Data verification and validation methods are specific to the analytical laboratory or the Data Validator/Reviewer. The analytical laboratory should adhere to EPA standard analytical methods (when used) or internal laboratory SOPs for modified methods. As discussed above, 100% of the reported analytical data and respective methods should be verified against standard methodology or SOPs by the analytical laboratory. This is standard practice for NELAP accredited laboratories and respective documentation should be available to the Project Manager (if requested). The remainder of this section describes verification and validation methods that are specific to Data Validator/Reviewer activities.    
</t>
  </si>
  <si>
    <t xml:space="preserve">The analytical data should be validated by the Data Validator/Reviewer who has previous PFAS validation experience. Data validation should use standard data qualifiers as described below. At a minimum, the following elements should be reviewed for compliance to method-specific and QA/QC requirements in this SAP/QAPP as part of the data validation process: 
• Holding Times
• Calibration
• Blanks
• Spikes
• Duplicates
• LCSs
• MS/MSDs
• Surrogate Recoveries
• Internal Standards
• Reporting Limits
• Analyte Identification
• Analyte Quantification
• Comparison of hard-copy results to the EDD package
</t>
  </si>
  <si>
    <t xml:space="preserve">If necessary, the analytical data will be qualified in order to convey the outcome of the data validation process to the end users to help them determine how the data may be applied in subsequent interpretations. The laboratory will qualify analytical data that is generated (when needed) before reporting results to the Project Manager. The laboratory should use standard, commonly used qualifiers. If additional qualifiers are needed by the laboratory or the Data Validator/Reviewer, then a complete explanation of those other qualifiers will be included in the data review. The Data Validator/Reviewer will draft data tables for the DQA report that reflect detected and non-detected site analytes. Data qualifiers will be reflected in the tables and discussed in the DQA report. 
</t>
  </si>
  <si>
    <t xml:space="preserve">Information obtained from this project should be evaluated through DQA process to determine if the data obtained are of adequate quality and quantity to support their intended use. The DQA process consists of five steps adopted from (EPA, 2006), as summarized below:
</t>
  </si>
  <si>
    <t>Uncertainty of validated data should be evaluated by the Project Manger to determine whether the DQOs were met. In the event that the DQOs were not met, they should be reviewed to determine if they are achievable and may be revised if necessary, and the data may be further evaluated to determine the impact to the project. Data usability, limitations, and inherent biases should also be evaluated by the Project Manager.</t>
  </si>
  <si>
    <r>
      <t xml:space="preserve">1.) </t>
    </r>
    <r>
      <rPr>
        <i/>
        <sz val="12"/>
        <rFont val="Times New Roman"/>
        <family val="1"/>
      </rPr>
      <t>Review the project’s objectives and sampling design:</t>
    </r>
    <r>
      <rPr>
        <sz val="12"/>
        <rFont val="Times New Roman"/>
        <family val="1"/>
      </rPr>
      <t xml:space="preserve"> Review the objectives defined during the systematic planning to assure that they are still applicable. If objectives have not been deployed, specify them before evaluating the data for the project objectives. Review the sampling design and data collection documentation for consistency with the project objectives observing any potential discrepancies.
</t>
    </r>
  </si>
  <si>
    <r>
      <t xml:space="preserve">2.) </t>
    </r>
    <r>
      <rPr>
        <i/>
        <sz val="12"/>
        <rFont val="Times New Roman"/>
        <family val="1"/>
      </rPr>
      <t>Conduct a preliminary data review:</t>
    </r>
    <r>
      <rPr>
        <sz val="12"/>
        <rFont val="Times New Roman"/>
        <family val="1"/>
      </rPr>
      <t xml:space="preserve"> When applicable, review QA reports (when possible) for the validation of data, calculate basic statistics, and generate graphs of the data. Use this information to learn about the structures of the data and identify patterns, relationships, or potential anomalies. If significant biases are detected with laboratory QA/QC samples, they will be evaluated to assess impact on decision making. Low biases will be described in greater detail as they represent a possible inability to detect compounds that may be present at the site. If significant deviations are noted between laboratory and field precision, the cause will be further evaluated to assess impact on decision making. Basic statistics might include calculating the data quality indicators described in Section 4.2 or any other helpful metrics (means, standard deviations, etc.) that can be used to quantitatively inspect the data. 
</t>
    </r>
  </si>
  <si>
    <r>
      <t>3.)</t>
    </r>
    <r>
      <rPr>
        <i/>
        <sz val="12"/>
        <rFont val="Times New Roman"/>
        <family val="1"/>
      </rPr>
      <t xml:space="preserve"> Select the statistical method:</t>
    </r>
    <r>
      <rPr>
        <sz val="12"/>
        <rFont val="Times New Roman"/>
        <family val="1"/>
      </rPr>
      <t xml:space="preserve"> When applicable, select the appropriate procedures for summarizing and analyzing the data based on the review of the performance and acceptance criteria associated with the project objectives, DQOs, the sampling design, and the preliminary data review. Identify the key underlying assumptions associated with the statistical tests. This step can include hypothesis testing to compare results to PFAS screening levels, regulatory standards, or health risk benchmarks. It can also include statistically comparing results obtained from the site to previous sampling results or data from other sites using parametric or non parametric testing methods.
</t>
    </r>
  </si>
  <si>
    <r>
      <t xml:space="preserve">4.) </t>
    </r>
    <r>
      <rPr>
        <i/>
        <sz val="12"/>
        <rFont val="Times New Roman"/>
        <family val="1"/>
      </rPr>
      <t>Verify the assumptions of the statistical method:</t>
    </r>
    <r>
      <rPr>
        <sz val="12"/>
        <rFont val="Times New Roman"/>
        <family val="1"/>
      </rPr>
      <t xml:space="preserve"> Evaluate whether the underlying assumptions hold, or whether departures are acceptable given the actual data and other information about the study.
</t>
    </r>
  </si>
  <si>
    <r>
      <t>5.)</t>
    </r>
    <r>
      <rPr>
        <i/>
        <sz val="12"/>
        <rFont val="Times New Roman"/>
        <family val="1"/>
      </rPr>
      <t xml:space="preserve"> Draw conclusion from the data:</t>
    </r>
    <r>
      <rPr>
        <sz val="12"/>
        <rFont val="Times New Roman"/>
        <family val="1"/>
      </rPr>
      <t xml:space="preserve"> Perform the calculations necessary to draw reasonable conclusions from the data. If the design is to be used again, evaluate the performance of the sampling design.
</t>
    </r>
  </si>
  <si>
    <t xml:space="preserve">Upon receipt of analytical data packages, a data review and verification should be performed to ensure that data was produced in accordance with procedures outlined in this SAP/QAPP and commercial laboratory statement of work and internal procedures. This should be initiated by the Project Manager or QA Manager. It is recommended that data verification be completed on all (100%) of the analytical results for data that is generated by the analytical laboratory; although, 10% may be sufficient in some cases. Alternatively, the Project Manager may use a staged approach where additional validation would occur when issues are found after an initial, 10% validation of the analytical results. The determination to conduct and level of verification should consider the intended use of collected data and apparent quality of the analytical laboratory. A higher level of analytical data validation is recommended when data is being used for decision making at the site. 
</t>
  </si>
  <si>
    <t xml:space="preserve">Validation should be completed by project chemist or an independent/3rd party, not the same laboratory that performed chemical analysis and generated the analytical data report. While many of the data review and verification elements can be conducted by a non-specialist, data validation requires specialized experience. The Data Validator/Reviewer should be identified in Section 1.4 of this SAP/QAPP. There are many commercial data validation consulting firms that can assist in this matter. Analytical laboratories should provide data package reports containing information that data validators can use to perform data validation activities. Note that the Project Manager may have to request a more detailed report format to obtain all information needed for an independent/3rd party validation. At a minimum, the following elements should be reviewed by the data validator for compliance as part of data validation:
• Holding times
• Calibration
• Blanks
• Spikes
• Duplicates
• LCS/LCSDs
• Surrogate Recoveries 
• Reporting limits 
</t>
  </si>
  <si>
    <t>Precision refers to the agreement among repeated measurements of the same property under identical, or substantially similar, conditions. The Project Manager or Data Validator/Reviewer is responsible for this evaluation. Precision is assessed via RPDs. RPD is calculated by taking the absolute value of the difference divided by the mean, expressed as:</t>
  </si>
  <si>
    <t>Accuracy/Bias</t>
  </si>
  <si>
    <t xml:space="preserve">Percent recovery often has upper and lower control limits for bias determination. A recovery criteria of 50% is common for many analytical methods; however, lower recovery rates may be warranted. Nevertheless, this metric is helpful in characterizing accuracy of analytical methods and can be used to identify sample media/types that are difficult to accurately analyze.    </t>
  </si>
  <si>
    <t>This section provides a summary of the work to be detailed in the remaining sections of this SAP/QAPP and the schedule for implementation. It includes a general overview of the various pertinent work activities (such as: field activities &amp; sampling, types and locations of samples to be collected, measurements/analyses, data evaluation, etc.), products/reports to be generated, and a targeted schedule for each activity/report (including a timeline from SAP/QAPP development through final report writing). This should also discusses resource and potential time constraints.</t>
  </si>
  <si>
    <t xml:space="preserve">EPA's Data Review and Validation Guidelines for PFAS Analyzed Using EPA Method 537 guidance document provides additional information on determining the usability of analytical data generated for PFAS. While this guidance is specific to analytical data generated using Method 537, it can also be useful when evaluating usability of PFAS data generated by other methods. Respective guidance can be accessed at the following web address (EPA, 2018): </t>
  </si>
  <si>
    <r>
      <rPr>
        <i/>
        <sz val="12"/>
        <rFont val="Times New Roman"/>
        <family val="1"/>
      </rPr>
      <t>Field Measurements:</t>
    </r>
    <r>
      <rPr>
        <sz val="12"/>
        <rFont val="Times New Roman"/>
        <family val="1"/>
      </rPr>
      <t xml:space="preserve">
The pH, conductivity, temperature, and DO measurements should be obtained on a real-time basis in the field from each sample location immediately after surface water samples (including duplicates) are collected. These field measurements should be taken at each sampling location using a water quality multi-meter according to the manufacturer’s instructions. In cases in which there is not enough water to submerse the probe, the sample cup will be filled with water from the station and readings will be collected soon thereafter. All water quality measurements should be recorded in a dedicated field notebook so that they can be easily distinguished for each sampling location. Water quality meters should be calibrated according to the manufacturer’s instructions, on-site at the beginning of each sampling day (pre-calibration). Water quality meters should also be calibrated at the end of each sampling day (post-calibration) and any substantial shifts in water quality measurements from the final pre-calibration results should be noted and remedied before collecting more measurements.
</t>
    </r>
  </si>
  <si>
    <t>− Photo log: site photographs will be taken for all sampling location and field activities</t>
  </si>
  <si>
    <t>•	Date of sample collection 
•	Time of survey initiation and sample collection
•	Sample location name or sample ID and coordinates
•	Sampler/Scribe name or initials
•	Field sampling team members names or initials
•	Weather conditions
•	Water quality measurements (for groundwater, surface water)
•	Measurement/sample collection identification and method
•	Well depth, screened interval, static water level, and depth sample was taken (for groundwater sampling)
•	Equipment that was used to collect samples/measurements
•	Physical description of sample matrix (soil sampling)
•	Sample type(s) collected (grabs or composites) and analytical request/assignments for each sample
•	Completed COC forms that document sample collection and analysis information, analytical assignments and laboratory, and  name/signature of person relinquishing samples to the analytical laboratory 
•	Camera and photo details to be used in the photo log
•	Conditions that may adversely impact the quality of measurements/samples
•	Deviations from the SAP/QAPP</t>
  </si>
  <si>
    <t>Provide specific information of the site-specific environmental problems to be investigated. Specific details regarding historical and scientific perspective related to PFAS discharge and any knowledge of potential contaminant migration should be included. The description should include any available information regarding the type of PFAS source, any specific information as to the types of PFAS known to be present or expected based on source type, type of release that occurred/is occurring, types of media that are/may have been impacted, and a description of the potentially impacted area including residential or sensitive environmental attributes.</t>
  </si>
  <si>
    <t xml:space="preserve">     Selection of sampling locations should be based on a CSM that summarizes sources, fate, and transport of PFAS contamination. Select sampling locations and enter the corresponding geospatial coordinates (latitude and longitude) in Table 1-2.  </t>
  </si>
  <si>
    <t xml:space="preserve">    Environmental media supported by this template include groundwater, surface water, drinking water, and soil. Using the drop-down menu in Table 1-2, select the desired sample-specific environmental media for each location.
    Note that Table 1-2 does not include user inputs for field duplicate, blank, or laboratory quality assurance/quality control (QA/QC) samples. QA/QC samples are automatically populated in Table 2-1 based on the recommended QA/QC sample quantities and media types as entered by the user on Table 1-2.  </t>
  </si>
  <si>
    <t xml:space="preserve">    Users should first familiarize themselves with Section 2.4.1 Analytical Laboratory Selection, Table 1-1, and Table 2-3. Section 2.4.1 provides instructions on how laboratory and methods selections are incorporated into this SAP/QAPP. Table 1-1 provides a list of standard PFAS methods that have been finalized or are currently being finalized by respective agencies including, but not limited to, EPA and U.S. Department of Defense. At this point in time, standard finalized methods are the gold standard in measuring PFAS compounds in various environmental media, especially when sampling drinking water, and should be selected whenever possible for analyzing respective sample types. These methods have been rigorously tested and validated and provide the most defensible data available. However, final standardized methods may not be available for all sample types/media, contain the PFAS compounds relevant to your site, or be available for use at all analytical laboratories. In fact, for most sample types, most commercial analytical laboratories only offer modified standard methods. All of these attributes should be considered and discussed when selecting analytical laboratories and methods used for your project. Table 2-3 provides a list of recommended questions that can be used to vet analytical laboratories. They are designed to identify the best laboratory for use in analyzing PFAS samples that will be generated for this project.</t>
  </si>
  <si>
    <t xml:space="preserve">    Note: Attachment 3 of the SAP/QAPP template is a placeholder for SOPs which will ultimately be printed by the user and included as Attachment 3 upon completion of the template. EPA SOPs are provided in a PDF file that was provided with this template. Provided SOPs may not cover all project-specific sampling protocols or be specific to user requirements. In these cases, the provided SOPs should be replaced by project-specific SOPs. Additionally, Attachment 2 of the SAP/QAPP provides PFAS-specific sampling recommendation that should be practiced in addition to methods outlined in relevant SOPs. Section 2.1 of the SAP/QAPP template also provides general sampling requirements and guidelines that should be followed when conducting sampling activities and collecting field data. Similar to SOPs, the information provided in Section 2.1 text may not reflect project-specific methods. Users should revise respective text to best reflect project-specific methods.    </t>
  </si>
  <si>
    <t xml:space="preserve">    Users will also need to create map figure(s) showing the general area where sampling activities will occur and sample collection locations. Map figures should be created using readily available online or software-based mapping tools such as ArcGIS, Google Earth, etc. At a minimum, figures should show all sample collection locations with enough detail to direct field samplers to the physical location of the site and respective sample locations. This might include two different figures including: 1) site location which would include overview of site location depicting roads, major water features, or other attributes unique to the site/sampling area; and, 2) the proposed sample collection locations (approximated based on source and project objectives). The figures should be presented as Figure 2-1 in the final SAP/QAPP.</t>
  </si>
  <si>
    <t xml:space="preserve">    Next, the SOPs need to be printed and added to Attachment 2 of the final SAP/QAPP. A series of EPA-approved SOPs are provided with the SAP/QAPP template in a separate PDF document. Attachment 2 should only contain SOPs that are relevant to the activities described in the SAP/QAPP. These activities are specifically listed in Section 2.2 (as entered by the user) and are based on the types of media/samples that will be collected (Table 1-2). Note that other relevant, site- or agency-specific SOPs available to the user should be considered and replace EPA SOPs or be added to Attachment 2, when appropriate.</t>
  </si>
  <si>
    <t>In addition to the above information inputs, historical site data and other information sources may be used to support SAP/QAPP development, determine sample locations, comparative purposes, general background, and detect contamination trends. With respect to analytical chemistry inputs, concentrations of PFAS in environmental samples will be used to characterize potential PFAS contamination at the site. Table 1-1 provides a list of current standard analytical methods for PFAS chemicals of concern. This table also summarizes the analytical methodologies, required sample volume, sample preservation, and holding times for these standard methods. Note that not all of the standard methods on this table have been finalized. Also note that most commercial analytical laboratories are currently offering modified methods are may be different that standard methods. Therefore, the final list of PFAS compounds and respective analytical methodology will be determined when the commercial laboratory is chosen. Respective analytical methods will be documented later in this SAP/QAPP (Section 2.4).</t>
  </si>
  <si>
    <t>Data and sample collection activities described in this SAP/QAPP will occur in specific areas throughout the site. All work will be conducted within or just outside of the site boundaries. Sampling locations are identified in Table 1-2 and shown in Figure 1-2.</t>
  </si>
  <si>
    <t>Time constraints for collecting data include the following: 1) sampling will only be conducted during daylight hours; and 2) sampling will be conducted only when weather and site conditions are deemed safe for field personnel. Additionally, no data collection activities will occur until this SAP/QAPP is finalized and the Section 1.1 approval sheet is signed.</t>
  </si>
  <si>
    <t xml:space="preserve">Chemical analyses of field samples will occur soon after they are collected and received by the analytical laboratory within the required analytical/sample holding times indicated on in Section 2.4. Data reporting will occur when final analytical data become available as described in SAP/QAPP Section 2.10. It is recommended that data reviews and data validation should be conducted prior to distributing sampling results. This is especially important when results are being used for decision making.  </t>
  </si>
  <si>
    <t xml:space="preserve">The Documentation Manager or there designee will be responsible for the maintained of a final, completed version of this SAP/QAPP. An electronic version of this SAP/QAPP should be maintained in a project-specific file that is regularly back up. It will be retained for the entirety of all project activities including data generation and use.
This SAP/QAPP will be provided to all individuals list in Section 1.3 prior to the start of any data collection activities described herein. Distribution should occur so that listed individuals have ample time to read and understand the contents of this SAP/QAPP and relevant SOPs (Section 2.2 and Attachment 3). It should be delivered via email so that there's a record of distribution.  </t>
  </si>
  <si>
    <t>This SAP/QAPP section summarizes the overall design of the project’s data collection activities. This information is tied to DQOs identified in Section 1.7 and provides supporting information that forms rationale for the sampling processes. This includes collection of field samples, QA/QC samples, and field data. 
All work will be carried out as described herein. However, with most field sampling events situations arise that may warrant modifications to identified methods and SOPs. These modifications or deviations from the SAP/QAPP may require identification and implementation of corrective actions (CAs). The Project Manager or their designee will be responsible for directing CAs if problems are encountered in the field which would impact the way this SAP/QAPP is implemented, or if sampling locations are unable to be sampled. Any problems encountered and actions taken or deviations from this SAP/QAPP will be documented in the field when they occur in a dedicated field notebook or other record keeping device. Data generated from this investigation will be used in accordance with the provisions outlined in the DQOs.
Table 1-1 lists all sampling locations and a map figure showing sampling location is provided Figure 1-1. Table 2-1 summarizes the types and numbers of field and QA/QC samples that will be collected.</t>
  </si>
  <si>
    <t xml:space="preserve">The following subsections provide general sampling designs and recommendations for collection of groundwater, surface water, drinking water, and soil samples. Specific sampling methods for sample media, specific to this project are provided in the next Section 2.2. Note that general sampling design information is provided for all environmental media/sample types that could be covered in this SAP/QAPP. Not all environmental media/sample types may be relevant for this project. Irrelevant sampling information should be deleted from this section before the SAP/QAPP is finalized. Any project-specific methods not described herein should be added and respective entries revised as necessary. </t>
  </si>
  <si>
    <t>PFAS sampling requires special attention to ensure proper collection and avoid cross contamination. Sampling procedures that are specifically related to collection of PFAS samples are provided in Attachment 2. While this SAP/QAPP outlines protocols for collection of PFAS samples, many state environmental departments or programs have developed PFAS-specific policies, rules and requirements. It is recommended that the user of this template access and review PFAS-related sampling requirements for the state that the work is being conducted.</t>
  </si>
  <si>
    <r>
      <rPr>
        <i/>
        <sz val="12"/>
        <rFont val="Times New Roman"/>
        <family val="1"/>
      </rPr>
      <t xml:space="preserve">Sample Locations: </t>
    </r>
    <r>
      <rPr>
        <sz val="12"/>
        <rFont val="Times New Roman"/>
        <family val="1"/>
      </rPr>
      <t xml:space="preserve">
Information on locations and types of sources areas, previous groundwater sampling and analysis studies, and contaminants of interest fate and transport characteristics were all considered when designing the groundwater sampling activities described in this SAP/QAPP. Specifically, when determining which wells will be sampled and respective PFAS analytical methods. All wells that will be sampled are identified in Table 1-2. In order to limit potential cross-contamination between samples, sampling will begin at wells furthest from source areas and continue to wells that are closer to source areas. Wells will be identified in the field using a portable GPS device and coordinates provided in Table 1-2. The timeframe when these wells will be sampled is described in Section 1.6. These spatial and temporal boundaries are sufficient in characterizing groundwater conditions and PFAS contamination at the site. It is anticipated that all field sampling activities will be conducted in one event; however, more sampling events will be conducted when needed. At least one groundwater sample will be collected from each well and be submitted for chemical analysis. Numbers of groundwater, field duplicate, and field blank samples are summarized in Table 2-1.            
</t>
    </r>
  </si>
  <si>
    <t xml:space="preserve">Groundwater analytical samples will be collected directly from the peristaltic or low-flow bladder pump outflow after purging casing water and recording water quality measurement following manufacture instructions. Sample bottles will be filled in succession, including field and duplicate samples) directly from the pump outflow. Table 2-2 summarizes the required sample bottles and respective volumes that are needed by the analytical laboratory. Groundwater samples will not be filtered but analyzed as collected. The field scribe will record all information that is requested on the Groundwater Sampling Data Sheet. Other pertinent observations such as groundwater smell, color, and turbidity should also be recorded in the field for each sample. 
</t>
  </si>
  <si>
    <r>
      <rPr>
        <i/>
        <sz val="12"/>
        <rFont val="Times New Roman"/>
        <family val="1"/>
      </rPr>
      <t xml:space="preserve">Sample Handling and Analysis: </t>
    </r>
    <r>
      <rPr>
        <sz val="12"/>
        <rFont val="Times New Roman"/>
        <family val="1"/>
      </rPr>
      <t xml:space="preserve">
All samples should be delivered or shipped to the analytical laboratory as soon after collection as possible before respective maximum hold times (Table 2-2). Sample handling, storage, and shipping procedures will adhere to chain of custody requirements detailed in Section 2.3 of this SAP/QAPP. Respective analytical methods are detailed in Section 2.4 of this SAP/QAPP.</t>
    </r>
  </si>
  <si>
    <r>
      <rPr>
        <i/>
        <sz val="12"/>
        <rFont val="Times New Roman"/>
        <family val="1"/>
      </rPr>
      <t xml:space="preserve">Sample Locations: </t>
    </r>
    <r>
      <rPr>
        <sz val="12"/>
        <rFont val="Times New Roman"/>
        <family val="1"/>
      </rPr>
      <t xml:space="preserve">
Information on locations and types of sources areas, previous surface water sampling and analysis studies, and contaminants of interest fate and transport characteristics were all considered when designing surface water sampling activities described in this SAP/QAPP. Specifically, when determining which locations will be sampled and respective PFAS analytical methods. All surface water sampling locations that will be sampled are identified in Table 1-2. In order to limit potential cross-contamination between samples, sampling will begin at sampling locations furthest from source areas and continue to locations that are closer to source areas. When sampling from shore or by wading, care should be taken not to disturb the substrate so that it does not enter the sample. When sampling by boat, care should be taken to not collect water that is near or potentially contaminated by emissions from the boat motor. This may require turning off the boat motor and drifting into clean water. When collecting multiple samples in lotic systems (streams, rivers, canals, etc.) sampling should be conducted in an down to upstream direction (most downgradient sample first) to avoid impacting samples with stirred up bottom materials.   
</t>
    </r>
  </si>
  <si>
    <t xml:space="preserve">Surface water sampling locations will be identified in the field using a portable GPS device and coordinates provided in Table 1-2. The timeframe when these locations will be sampled is described in Section 1.6. These spatial and temporal boundaries are sufficient in characterizing surface water conditions and PFAS contamination at the site. It is anticipated that all field sampling activities will be conducted in one event; however, more sampling events will be conducted when needed. At least one sample will be collected from each surface water sampling location and be submitted for chemical analysis.
</t>
  </si>
  <si>
    <r>
      <rPr>
        <i/>
        <sz val="12"/>
        <rFont val="Times New Roman"/>
        <family val="1"/>
      </rPr>
      <t>Sample Collection:</t>
    </r>
    <r>
      <rPr>
        <sz val="12"/>
        <rFont val="Times New Roman"/>
        <family val="1"/>
      </rPr>
      <t xml:space="preserve">
All surface water samples will be discrete grabs samples. If the location is deep enough to submerge water analytical sample bottles, samples will be collected directly into the sample bottle(s). If the surface water location is not deep enough to submerge sample bottles, a new certified clean syringe may be used to transfer surface water into the sample bottles. Dippers can be useful when sampling surface water from shore or a boat. If used, dippers are used to transfer surface water into the sample bottles. Per standard PFAS sampling guidance, surface water samples should not be filtered but analyzed as collected. Numbers of surface water, field duplicate, and field blank samples are summarized in Table 2-1. 
</t>
    </r>
  </si>
  <si>
    <t>Sample Handling and Analysis: 
Samples should be delivered or shipped to the analytical laboratory as soon after collection as possible before respective maximum hold times (Table 2-2). Sample handling, storage, and shipping procedures will adhere to chain of custody requirements detailed in Section 2.3 of this SAP/QAPP. Respective analytical methods are detailed in Section 2.4 of this SAP/QAPP.</t>
  </si>
  <si>
    <r>
      <rPr>
        <b/>
        <sz val="12"/>
        <rFont val="Times New Roman"/>
        <family val="1"/>
      </rPr>
      <t>Drinking Water Sampling</t>
    </r>
    <r>
      <rPr>
        <sz val="12"/>
        <rFont val="Times New Roman"/>
        <family val="1"/>
      </rPr>
      <t xml:space="preserve">
Drinking water samples will be collected in the field at the site to address DQOs outlined in Section 1.7 of this SAP/QAPP. PFAS-specific sampling protocols are summarized in Attachment 2. Detailed drinking water sample collection methods are detailed in in SOPs in Attachment 3 of this SAP/QAPP. PFAS-specific sampling protocols should augment SOPs when applicable.
</t>
    </r>
  </si>
  <si>
    <r>
      <rPr>
        <i/>
        <sz val="12"/>
        <rFont val="Times New Roman"/>
        <family val="1"/>
      </rPr>
      <t xml:space="preserve">Sample Locations: </t>
    </r>
    <r>
      <rPr>
        <sz val="12"/>
        <rFont val="Times New Roman"/>
        <family val="1"/>
      </rPr>
      <t xml:space="preserve">
Information on locations and types of sources areas, previous drinking water sampling and analysis studies, and contaminants of interest fate and transport characteristics were all considered when designing this drinking water sampling activities described in this SAP/QAPP. Specifically, when determining which locations will be sampled and respective PFAS analytical methods. All drinking water samples will be collected at locations identified in Table 1-2. At least one sample will be collected from each drinking water sampling location and be submitted for chemical analysis. Sampling locations will be identified in the field using a portable GPS devise and coordinates provided in Table 1-2. The timeframe when these locations will be sampled is described in Section 1.6. These spatial and temporal boundaries are sufficient in characterizing drinking water conditions and PFAS contamination at the site. It is anticipated that all field sampling activities will be conducted in one event; however, more sampling events will be conducted when needed. 
</t>
    </r>
  </si>
  <si>
    <r>
      <rPr>
        <i/>
        <sz val="12"/>
        <rFont val="Times New Roman"/>
        <family val="1"/>
      </rPr>
      <t>Sample Collection:</t>
    </r>
    <r>
      <rPr>
        <sz val="12"/>
        <rFont val="Times New Roman"/>
        <family val="1"/>
      </rPr>
      <t xml:space="preserve">
Drinking water samples can be collected with or without first flushing the water system at the point of sample collection. Flushing should be used when the goal is to obtain representative samples of the potable water supply. Flushing should not be used when the goal of sampling is to collect samples representative of the potable water supply with contributions from the distribution system. When flushing, samples should be collected after purging for a minimum of five minutes. However, 15-minutes is recommended. Flushing consists of letting the water run without turning off the tap, faucet, or other distribution point. In some cases, the water can be allowed to wash down and drain into a sink or outside onto the ground surface. After 5- to 15-minutes of flushing the system, drinking water grab samples will be collected directly from the sampling point and required sample bottles filled in immediate succession. When flushing is not required, samples should be collected in immediate succession as soon as the tap is first opened. Table 2-2 summarizes the required sample bottles and respective volumes that are needed by the analytical laboratory. Numbers of drinking water field, duplicate, and blank samples are summarized in Table 2-1. 
</t>
    </r>
  </si>
  <si>
    <r>
      <rPr>
        <i/>
        <sz val="12"/>
        <rFont val="Times New Roman"/>
        <family val="1"/>
      </rPr>
      <t xml:space="preserve">Sample Handling and Analysis: </t>
    </r>
    <r>
      <rPr>
        <sz val="12"/>
        <rFont val="Times New Roman"/>
        <family val="1"/>
      </rPr>
      <t xml:space="preserve">
All samples should be delivered or shipped to the analytical laboratory as soon after collection as possible before respective maximum hold times (Table 2-2). Sample handling, storage, and shipping procedures will adhere to chain of custody requirements detailed in Section 2.3 of this SAP/QAPP. Respective analytical methods are detailed in Section 2.4.</t>
    </r>
  </si>
  <si>
    <r>
      <rPr>
        <b/>
        <sz val="12"/>
        <rFont val="Times New Roman"/>
        <family val="1"/>
      </rPr>
      <t>Soil Sampling</t>
    </r>
    <r>
      <rPr>
        <sz val="12"/>
        <rFont val="Times New Roman"/>
        <family val="1"/>
      </rPr>
      <t xml:space="preserve">
Soil samples will be collected in the field at the site to address DQOs outlined in Section 1.7 of this SAP/QAPP. PFAS-specific sampling protocols are summarized in Attachment 2. Detailed soil sample collection methods are detailed in in SOPs in Attachment 3 of this SAP/QAPP. PFAS-specific sampling protocols should augment SOPs when applicable.
</t>
    </r>
  </si>
  <si>
    <r>
      <rPr>
        <i/>
        <sz val="12"/>
        <rFont val="Times New Roman"/>
        <family val="1"/>
      </rPr>
      <t xml:space="preserve">Sample Locations: </t>
    </r>
    <r>
      <rPr>
        <sz val="12"/>
        <rFont val="Times New Roman"/>
        <family val="1"/>
      </rPr>
      <t xml:space="preserve">
Information on locations and types of sources areas, previous sampling and analysis studies, and contaminants of interest fate and transport characteristics were all considered when designing soil sampling activities described in this SAP/QAPP. Specifically, when determining which locations will be sampled and respective PFAS analytical methods. All soil sampling locations that will be sampled are identified in Table 1-2. In order to limit potential cross-contamination between samples, sampling will begin at locations furthest from source areas and continue to those that are closer to source areas. Sampling locations will be identified in the field using a portable GPS device and coordinates provided in Table 1-2. At least one soil sample will be collected from each location and be submitted for chemical analysis. The timeframe when samples will be collected is described in Section 1.6. These spatial and temporal boundaries are sufficient in characterizing soil conditions and PFAS contamination at the site. It is anticipated that all field sampling activities will be conducted in one event; however, more sampling events will be conducted when needed.
</t>
    </r>
  </si>
  <si>
    <t xml:space="preserve">The following is a list of involved personnel, respective affiliation, and general responsibilities. Figure 1-1 shows the relationships and lines of authority/communication for all named people and organizations. Note that the level of detail and types of personnel to be included should be based on project funding mechanisms and reflect any contractual or agency requirements which may include a document control or tracking number, contract managers, or other entities that are funding or otherwise involved in the data collection activities. The user should also complete the footnote to this list that identifies whether the SAP/QAPP will be updated for annual sampling events. Ensure that all responsibilities for each role are provided.    </t>
  </si>
  <si>
    <t>PFAS are a group of man-made chemicals that includes perfluorooctanoic acid (PFOA), perfluorooctanesulfonic acid (PFOS), GenX, and many other fluorinated chemicals. PFAS have been manufactured and used in a variety of industries and consumer products around the globe, including in the United States since the 1940s. PFOA and PFOS have been the most extensively produced and studied of these chemicals. Both chemicals are very persistent in the environment and in the human body – meaning they don’t break down and they can accumulate over time. There is evidence that exposure to PFAS can lead to adverse human health effects. Due to persistent and mobile nature, PFAS have been detected in groundwater, drinking water, surface water, and soil at and many miles downstream of locations in which the chemical was historically used or disposed.
Currently, there is a limited amount of analytical data to be able to assess the threat of PFAS, if any, to human health and the environment associated with the site. PFAS-related products may have been used and be present which potentially resulted in the release of PFAS into the surrounding environment. To better understand the potential threat that these chemicals pose, the collection of samples and analytical data are needed to determine if PFAS are present in the environment and, if so, at what concentrations.</t>
  </si>
  <si>
    <t>The purpose of this step is to specify the tolerable limits on decision errors, which are used to establish performance goals for the data collection design. For this project, the number of samples is based on the number of sampling locations that are sampled in the study area and required QA/QC samples that are used to assess variability, precision, and potential cross contamination of collected samples. This information is detailed in Section 4.2 of this SAP/QAPP. 
Sample collection processes will be consistent with established SOPs and quality assurance procedures to minimize the potential for false positive or false negative errors associated with field sampling. This effort includes consistency in the way data are collected in the field and laboratory, collecting duplicate samples (and subsequent analyses using relative percent difference [RPD] statistics), implementing a decontamination procedures, and using field blanks or field reagent blanks.
Field duplicate samples will be collected to determine field sampling precision and analytical results will be compared to estimate this precision through the calculation of an RPD. A control limit of 20% RPD for water and a 35% RPD for solid matrix samples will be used for comparison of the analytical results of a sample and its duplicate given that the results are greater than five times the PQL. These requirements are laboratory guidelines which may not apply to all field situations. More information on performance evaluations is provided in Section 4.2 of this SAP/QAPP.</t>
  </si>
  <si>
    <r>
      <rPr>
        <b/>
        <sz val="12"/>
        <rFont val="Times New Roman"/>
        <family val="1"/>
      </rPr>
      <t>Groundwater Sampling</t>
    </r>
    <r>
      <rPr>
        <sz val="12"/>
        <rFont val="Times New Roman"/>
        <family val="1"/>
      </rPr>
      <t xml:space="preserve">
Groundwater samples will be collected in the field at the site to address DQOs outlined in Section 1.7 of this SAP/QAPP. PFAS-specific sampling protocols are summarized in Attachment 2. Detailed groundwater sample collection methods are detailed in in SOPs in Attachment 3 of this SAP/QAPP. PFAS-specific sampling protocols should augment SOPs when applicable.
</t>
    </r>
  </si>
  <si>
    <r>
      <rPr>
        <b/>
        <sz val="12"/>
        <rFont val="Times New Roman"/>
        <family val="1"/>
      </rPr>
      <t>Surface Water Sampling</t>
    </r>
    <r>
      <rPr>
        <sz val="12"/>
        <rFont val="Times New Roman"/>
        <family val="1"/>
      </rPr>
      <t xml:space="preserve">
Surface water samples will be collected in the field at the site to address DQOs outlined in Section 1.7 of this SAP/QAPP. PFAS-specific sampling protocols are summarized in Attachment 2. Detailed surface water sample collection methods are detailed in in SOPs in Attachment 3 of this SAP/QAPP. PFAS-specific sampling protocols should augment SOPs when applicable.
</t>
    </r>
  </si>
  <si>
    <r>
      <rPr>
        <i/>
        <sz val="12"/>
        <rFont val="Times New Roman"/>
        <family val="1"/>
      </rPr>
      <t>Sample Collection:</t>
    </r>
    <r>
      <rPr>
        <sz val="12"/>
        <rFont val="Times New Roman"/>
        <family val="1"/>
      </rPr>
      <t xml:space="preserve">
Soil samples can be discrete grabs made from soil collected from a single sampling point or composites made from collection soil from more than one sampling point which are then mixed before filling sample containers. Grab samples are useful when targeting small areas of contamination. Composite samples are useful when characterizing PFAS concentrations over a representative area. Ideally composite samples are composed of 30 subsamples of equal volumes from the representative sampling area. The subsamples should be thoroughly mixed in a PFAS-free bowl or similar container then transferred directly into sample containers. Numbers of field and duplicate samples are summarized in Table 2-1. Regardless of sample type, it is advisable that fine grain soils (clays, silts, and sands less than 2 mm in diameter) be collected from the sampling area. Fine grain soils have the highest likelihood of being contaminated due to their high surface area to size ratio that provides more area for contaminants to adhere. If field duplicate samples are required, they should be made by filling primary and duplicate sample containers with alternating scoops of soil from the same sampling point (grabs) or the mixing bowl (composites).
Soil samples may be collected at different depth intervals from the ground surface. Surface soil sampling can be used to characterize exposure to humans, plants, soil invertebrates, and wildlife that have a greater risks of surface soil exposure. Soil samples collected at depth can also be used to assess exposure in humans (trench or construction workers) or burrowing wildlife. They can also be used to investigate subsurface PFAS contamination sources that may impact shallow groundwater. Soil sample taken at the same location but at different depth intervals can also be useful for these types of source and site characterization investigations. 
</t>
    </r>
  </si>
  <si>
    <r>
      <rPr>
        <i/>
        <sz val="12"/>
        <rFont val="Times New Roman"/>
        <family val="1"/>
      </rPr>
      <t>Field Measurements:</t>
    </r>
    <r>
      <rPr>
        <sz val="12"/>
        <rFont val="Times New Roman"/>
        <family val="1"/>
      </rPr>
      <t xml:space="preserve">
Field scribes should document which type of soil sample is being collected (grab or composite) and physical attributes of the sampling location such as the depth or depth interval in which each sample is collected with respect to ground surface. For composite samples, the number of subsamples that made up the composite and the approximate size of the area where subsamples were collected should also be collected. Additional details on recording field data are provided in Section 2.10 of this SAP/QAPP. 
</t>
    </r>
  </si>
  <si>
    <r>
      <rPr>
        <i/>
        <sz val="12"/>
        <rFont val="Times New Roman"/>
        <family val="1"/>
      </rPr>
      <t>Sample Handling and Analysis:</t>
    </r>
    <r>
      <rPr>
        <sz val="12"/>
        <rFont val="Times New Roman"/>
        <family val="1"/>
      </rPr>
      <t xml:space="preserve">
All samples should be delivered or shipped to the analytical laboratory as soon after collection as possible before respective maximum hold times (Table 2-2). Sample handling, storage, and shipping procedures will adhere to chain of custody requirements detailed in Section 2.3 of this SAP/QAPP. Respective analytical methods are detailed in Section 2.4.</t>
    </r>
  </si>
  <si>
    <t>As indicated in Section 1.7, a variety of data will be collected during the course of this project, some of which are critical to achieve the established DQOs and project objectives, and some of which are primarily for informational purposes or used to supplement critical data. The following chart specifies the nature and purpose of each major data type:</t>
  </si>
  <si>
    <t xml:space="preserve">This section describes the procedures for collecting field and associated QC samples during the project as well as necessary equipment and support facilities. Sampling methods will follow those outlined in the following SOPs with any necessary modification required for PFAS sampling that are also described in Attachment 2 PFAS-Specific Sampling Precautions, Procedures, and Requirements section and corresponding Table A-1.  </t>
  </si>
  <si>
    <t xml:space="preserve">A list of specific field equipment necessary for execution of the SAP/QAPP is included in Attachment 4. It is recommended that all materials be identified, gathered, and inventoried prior to field deployment. The following are support facilities, including the analytical laboratory name and address, that will be utilized for this project:   </t>
  </si>
  <si>
    <t xml:space="preserve">It is the responsibility of the Project Manager or their designee to select the analytical laboratory and respective methods that will be used to chemically analyze samples collected at the site for this project. This SAP/QAPP provides information that should be used when selecting laboratories, analytical methods, and respective analyte lists. Table 1-1 provides a list of common available standard analytical methods that can be used to analyze PFAS samples for each environmental media. Note that most of the methods in Table 1-1 have not been finalized/approved by EPA. EPA is currently in the process of conducting studies to finalize more analytical methods so EPA-approved methods could be finalized at any time. 
</t>
  </si>
  <si>
    <t xml:space="preserve">Table 1-1 provides the most relevant standard analytical methods that should be considered when selecting an analytical laboratory. Section 1.6 of this SAP/QAPP discusses analytical methods selection criteria that include availability of EPA validated and standard methods and uses of PFAS data generated during by this project. Sources of suspected or know PFAS contamination can also be an important consideration. This information, along with the methods listed in Table 1-1 should be discussed when vetting analytical laboratory methods. It is important to note that most analytical laboratories only offer modified methods. The use of modified methods are not endorsed by EPA. However, modified methods may be the only methods available for certain media such as surface water and soil. Laboratories usually modify methods so they can handle unique media such as waste water effluents or difficult solid matrices and achieve the lowest detection/reporting limits possible. It is recommended that the Project Manager or their designee to discuss these issues when interviewing analytical methods. Table 2-3 provides a list of potential questions that can be used to vet analytical laboratories. They are designed to identify the best laboratory for use in analyzing PFAS samples that will be generated for this project. The selection should also consider how laboratory analyte-specific quantitation limits compare to respective screening levels. 
</t>
  </si>
  <si>
    <t>Table 2-4 and 2-5 provides examples of laboratory QC criteria used by the U.S. Department of Defense (DoD) when conducting PFAS analyses. These criteria can be followed for this project or revised to fit project-specific requirements. Laboratory QC criteria includes the QC checks, the run frequency, the acceptance criteria, and the CA. The effectiveness of CAs will be documented in the analytical laboratory data package narrative or report. MS/MSD recoveries are not applicable when the parent sample concentration is greater than four times the spike values; therefore, CA is not required in this situation. Information contained in project-specific QC criteria can be used when data are validated by a third party or someone that is not directly associated with generation of laboratory data.  
The water quality meters will be calibrated at the beginning (pre calibration) and end (post calibration) of each day samples are collected according to the manufacturer’s specifications. The SOPs and procedures appended to this document detail the associated QA/QC criteria for the field analyses and equipment.
Field QC samples will be collected on the following basis: 
• Duplicates (collocated) – minimum of one duplicate per ten samples collected
• Field Blanks – one field or field reagent blank per day per sampling team.   
• Equipment Blanks – one blank per 20 samples collected or minimum of one equipment blank per day.</t>
  </si>
  <si>
    <t>Attachment 4 provides a list of supplies that should be considered when assembling supplies before the start of the field data and sample collection efforts described in this document. The provided list of supplies are examples and may not be project specific. As such, the Field Manager is responsible for making any changes or additions to the Attachment 4 list of supplies. 
All non perishable supplies should be purchased or rented then inventoried the week before the start of the sampling event. The inventory should be independently verified by another sampling team member. Any supplies and consumables that are ordered, should be inspected upon receipt, accepted, tracked, and inventoried. Acceptance of supplies and consumables are based on the requirements of the end user. Table 2-2 should be helpful in this process and be used to estimate the numbers and types of sampling equipment and bottles need to conduct sampling. Note that most commercial analytical laboratories can provide sample containers, any needed preservatives, DI water for making blank samples, COC forms, shipping forms, sample packaging materials, and shipping coolers. It is recommended that extra bottles and supplies are requested to account for any resampling or opportunistic sampling that my occur when in the field.</t>
  </si>
  <si>
    <t>Any information on PFAS contamination in EPA region states or the sovereign tribal nations, could potentially be used to guide future EPA directed investigations. As such, any field and analytical data produced from PFAS sampling described in this SAP/QAPP could be useful to EPA in prioritizing future PFAS investigations. 
If the Project Manager decides that field and analytical data generated using this SAP/QAPP can be shared with EPA, the agency will kindly accept it. In such cases, it would be helpful to also provide EPA a final version of this SAP/QAPP and any deviations from prescribed activities so that EPA has a complete record and context of site characteristics and sampling activities. All field and laboratory data, including deviations from this SAP/QAPP and the final SAP/QAPP be sent to the EPA point of contact who supplied you with the QAPP/SAP template or who is providing you with technical assistance. If needed, your EPA point of contact can provide further assistance regarding the best way to transfer such information. Also, this individual and their agency affiliation should be included in Section 1.3 of this SAP/QAPP.</t>
  </si>
  <si>
    <t>During verification and validation steps, data may be qualified as estimated with the following qualifiers:  J or UJ. Most qualifiers represent minor QC deficiencies, which should not affect the usability of the data. When a major QC deficiency is encountered, data may be rejected with an R and is not considered usable for project decisions. Note that the analytical laboratory should qualify analytical results per NELAP requirements or as indicated and defined by the QAPP (see Table 2-4).  Additional data qualification is often conducted by the Data Validator/Reviewer during their independent/3rd party review. The following is a list of common data qualifiers that may be generated by the analytical laboratory or independent/3rd party validator:</t>
  </si>
  <si>
    <t>Control limits of 20% RPD for water and 35% RPD for solid matrix samples are common and should be used for comparison of the analytical results of a sample and its duplicate given that the results are greater than five times the PQL or reporting limit. These requirements guidelines may not apply to all field situations and sample media/types but do provide a means to objectively assess precision. Note that analytical laboratories may also assess precision with their internal precision criteria using laboratory QC samples (MS/MSDs). If significant deviations are found with field and laboratory precision, the cause will be further evaluated to assess impact on decision making. Note that for results greater than the PQL but less than five times the PQL/RL, precision can be evaluated using the difference between the sample and duplicate results.  Control limit of difference greater that the PQL for waters or two times the PQL for soils.</t>
  </si>
  <si>
    <t>https://pfas-dev.itrcweb.org/wp-content/uploads/2020/10/sampling_analytical_508_2020Aug_Final.pdf</t>
  </si>
  <si>
    <r>
      <t>PFAS compounds can be found in many different materials that are commonly used or worn by field samplers. The most notable PFAS containing material is Teflon</t>
    </r>
    <r>
      <rPr>
        <vertAlign val="superscript"/>
        <sz val="12"/>
        <color theme="1"/>
        <rFont val="Times New Roman"/>
        <family val="1"/>
      </rPr>
      <t>®</t>
    </r>
    <r>
      <rPr>
        <sz val="12"/>
        <color theme="1"/>
        <rFont val="Times New Roman"/>
        <family val="1"/>
      </rPr>
      <t xml:space="preserve"> that can be found in a variety of textiles and sampling equipment components. For example, polytetrafluoroethylene products (tubing, sample containers, and sampling tools) are often used in sampling; however, since these products can contain PFAS, they cannot be used in sampling for PFAS. In addition, many consumer goods brought to a sampling site may contain PFAS that can contaminate samples. Field sampling and laboratory hygiene protocols are critical to ensuring that testing results reflect actual PFAS levels in the analyzed media. The Interstate Technology and Regulatory Council (ITRC) has summarized site characterization, sampling precautions, and analytical method issues and options through their fact sheet series:</t>
    </r>
  </si>
  <si>
    <r>
      <t>Where X</t>
    </r>
    <r>
      <rPr>
        <vertAlign val="subscript"/>
        <sz val="12"/>
        <color theme="1"/>
        <rFont val="Times New Roman"/>
        <family val="1"/>
      </rPr>
      <t>2</t>
    </r>
    <r>
      <rPr>
        <sz val="12"/>
        <color theme="1"/>
        <rFont val="Times New Roman"/>
        <family val="1"/>
      </rPr>
      <t xml:space="preserve"> is the number of distinct results deemed available for use (not rejected), and X</t>
    </r>
    <r>
      <rPr>
        <vertAlign val="subscript"/>
        <sz val="12"/>
        <color theme="1"/>
        <rFont val="Times New Roman"/>
        <family val="1"/>
      </rPr>
      <t>1</t>
    </r>
    <r>
      <rPr>
        <sz val="12"/>
        <color theme="1"/>
        <rFont val="Times New Roman"/>
        <family val="1"/>
      </rPr>
      <t xml:space="preserve"> is the total number of results that were planned for collection. For any instances where samples that could not be analyzed (holding time violations, samples spilled or broken, etc.), X</t>
    </r>
    <r>
      <rPr>
        <vertAlign val="subscript"/>
        <sz val="12"/>
        <color theme="1"/>
        <rFont val="Times New Roman"/>
        <family val="1"/>
      </rPr>
      <t>1</t>
    </r>
    <r>
      <rPr>
        <sz val="12"/>
        <color theme="1"/>
        <rFont val="Times New Roman"/>
        <family val="1"/>
      </rPr>
      <t xml:space="preserve"> will be the number of valid results minus the number of possible results not reported. </t>
    </r>
  </si>
  <si>
    <t>Accuracy is assessed via percent recovery. The Project Manager or Data Validator/Reviewer is responsible for this evaluation. The accuracy data quality indicator metric is calculated by taking the measured value divided by the theoretical value (often assumed 100% of the chemical added to the MS/MSD samples), expressed as:</t>
  </si>
  <si>
    <t xml:space="preserve">    Each analytical laboratory will have their own requirements regarding the types and volumes of sample containers or bottles, preservation of collected samples, maximum sample hold times, practical quantification limits/method detection limits (PQLs/MDLs), and numbers and types of QA/QC samples, and shipping requirements. Information on these requirements are inputs and needed to complete a final SAP/QAPP. Sample container types and volumes will likely be sample type/media specific. The user should confirm this information as most analytical laboratories will provide the required number and type(s) of sample containers. Preservation requirements might be as simple as cooling and storing samples at 4° Celsius or addition of chemical preservative such as Trizma® which is common for drinking water samples undergoing EPA Method 537.1. Maximum hold times identify the maximum length of time from sample collection to sample extraction by the laboratory that will not jeopardize the integrity of a given sample. This is important information to consider when planning shipment of samples to a laboratory. Note that specific methods may have two hold times; one time for sampling to extraction that is completed by the laboratory prior to analyses, another for the extraction. Using Table 2.2, enter the laboratory requirements in the grey shaded cells. This includes bottle types/volumes, preservation, hold times, and laboratory-specific PQLs/MDLs for each PFAS analyte being requested for each method and media type. Laboratories will provide these concentrations upon request.</t>
  </si>
  <si>
    <t xml:space="preserve">This sampling and analysis plan/quality assurance project plan (SAP/QAPP) was prepared in accordance with U.S. Environmental Protection Agency (EPA) Requirements for Quality Assurance Project Plans (EPA QA/R-5), EPA/240/B-01/003, March 2001 and Guidance for Quality Assurance Project Plans, (EPA QA/G-5), EPA/240/R-02/009, December 2002. Content is organized using the EPA agency-wide Module 2 format.   </t>
  </si>
  <si>
    <t xml:space="preserve">The field blank sample results shall be free of contamination (analytes not measured above laboratory detections limits). For duplicate samples, a control limit of 20% for water and 35% for solid matrices RPDs shall be used to assess the limits of variability between field and field duplicate sample values when results are greater than or equal to five times the PQL. Deviations from these control limits question the ability of field samples to characterize variability in sampled media. This is especially important when composite samples are collected. RPD variability estimates should be evaluated by the Project Manager to assess respective impacts on project objectives. Section 4 of this SAP/QAPP describes additional actions that may be taken regarding any RPD control limit exceedances. </t>
  </si>
  <si>
    <t xml:space="preserve">A summary and numbers of all sample types, including QC samples, that will be collected are provided in Table 2-1. </t>
  </si>
  <si>
    <t xml:space="preserve">All of the listed SOPs listed above are provided in Attachment 3 of this SAP/QAPP. Attachment 2  summarizes PFAS-specific sampling precautions, procedures, and requirements. If water quality measurements are needed, the water quality meter-specific operating instructions should be attached to the final SAP/QAPP so they are readily available for use in the field. Note that any other relevant project-specific SOPs that could replace or supplement provided SOPs should be included in Attachment 2 and used accordingly. </t>
  </si>
  <si>
    <t xml:space="preserve">All reusable sample collection and preparation equipment will be decontaminated prior to collecting samples between each sampling location. Equipment does not need to decontaminated between filling separate bottles or field duplicates collected from the same location. Water quality meter probes do not need to be fully decontaminated but should be rinsed with clean deionized water between sampled wells or surface water sample collection locations since they are used after samples are taken and/or do not contact sample media. Decontamination should follow the requirements and procedures described in ERT-PROC-2006-20-R1.1 Sample Equipment Decontamination (Attachment 3). The types of soaps, washwater, and materials used to store decontamination liquids and materials used should follow PFAS-specific sampling guidance described in the Attachment 2 and corresponding Table A-1. 
A generalized list of sampling materials and equipment that will be needed to collect environmental field and QC samples, collect and document field data, and decontaminate sampling equipment is provided in Attachment 4. </t>
  </si>
  <si>
    <t xml:space="preserve">All field and QC samples will be labeled with the sample ID, date and time of collection, analysis to be performed, and sampler’s name or initials. Sample labeling will occur at the time of sample collection. Sample ID and labeling will follow the procedures described in the ERT-PROC-2002-20-R1 Sample Documentation and 4005-r20 Chain of Custody Procedures SOPs (Attachment 3) and this SAP/QAPP section. Field sample IDs are provided in Table 1-2. Sample labels should be filled out using a fine-tip Sharpie. If sample bottles are pre-weighed (requirement by some laboratories) do not adhere any other labels or tape to the bottles. Completed sample labels should be wrapped in clear packaging tape to ensure they do not fall off of samples bottles, are protected, and not tampered with.
Duplicate sample IDs will consist of the corresponding field sample ID followed by the letters DUP. For example, the duplicate sample collected from location MW-113 would be labeled as: MW-113-DUP.
All blank samples will be labeled using following series of letters and numbers:
EB (equipment blank) or FB (field blank) – Sequential sample number
The sequential sample number will begin with –01 for the first blank sample that is collected and numbered sequentially thereafter, regardless of whether they are collected on separate dates. Note that when more than one field sampling team is utilized, they will have to coordinate on which sequential numbers are use so that no two blank samples generated during this project share the same sample ID.
Finally, all samples containers collected from a single sampling location will have the same sample ID. This includes samples for each chemical analysis collected from a single sampling location. This ensures that all analytical results from a specific location are reported under a single sample ID.   </t>
  </si>
  <si>
    <r>
      <t xml:space="preserve">All samples will be preserved in the field as needed, labels wrapped in clear packaging tape, placed in a cooler with bagged wet ice, and delivered to the analytical laboratory following COC protocols. See the </t>
    </r>
    <r>
      <rPr>
        <i/>
        <sz val="12"/>
        <color theme="1"/>
        <rFont val="Times New Roman"/>
        <family val="1"/>
      </rPr>
      <t>PFAS-Specific Sampling Precautions, Procedures, and Requirements</t>
    </r>
    <r>
      <rPr>
        <sz val="12"/>
        <color theme="1"/>
        <rFont val="Times New Roman"/>
        <family val="1"/>
      </rPr>
      <t xml:space="preserve"> Attachment 2 SOP for more details. COC forms will be filled out during the time of collection and will follow protocol provided in 4005-r20 Chain of Custody Procedures SOP (Attachment 3). Most analytical laboratories will provide their own COC form that will be used to relinquish samples and identify requested analytical methods. If a COC is not provided, Attachment 4 of this SAP/QAPP provides a generalized blank COC form that can be used.  
Samples will be relinquished with completed and signed COC forms to the sample custodian at the analytical laboratory. The sample custodian will inspect the coolers and temperature blanks to make sure that the proper temperature was maintained, that the sample containers are intact, and sealed. The samples in the coolers will also be cross referenced and matched to the information provided in respective COC forms. An analytical chemist will log the samples upon receipt and commence with preparation/extraction  and chemical analyses within method hold times. </t>
    </r>
  </si>
  <si>
    <r>
      <t>Samples will be preserved in the field in accordance with preservation requirements stated in Table 2-2. At a minimum, this will include keeping samples on ice when in the field. Preservation can also include addition of chemical preservatives. Note that some commercial analytical laboratories will provide sample containers precharged with preservative. For PFAS samples, chemical preservation is only needed for drinking water samples that contain chlorine or chlorine derivatives. This might occur in finished drinking water samples and surface waters that are influenced by discharges that contain chlorine or chlorine derivatives. In these cases, samples should be preserved with Trizma</t>
    </r>
    <r>
      <rPr>
        <sz val="12"/>
        <rFont val="Calibri"/>
        <family val="2"/>
      </rPr>
      <t>®</t>
    </r>
    <r>
      <rPr>
        <sz val="12"/>
        <rFont val="Times New Roman"/>
        <family val="1"/>
      </rPr>
      <t xml:space="preserve"> (EPA Method 537) or ammonium acetate (EPA Method 533). When chemically preserved samples are collected, it is highly recommended that field blank QC samples containing the same type and amount of preservative also be taken and chemically analyzed. These field blank samples can be used to characterize potential exogenous contamination of field samples from added preservatives. Also note that care should be taken when collecting samples in bottles that contain preservatives from the laboratory so that the preservative is not lost when filling bottles.  
Regardless of type, all samples will be stored on wet ice (double bagged in new, zip-top plastic bags) as soon after collection as possible. Samples should remain on ice for transport or courier delivery to the analytical laboratory in accordance with ERT-PROC-2004-20-R1.1 Sample Packing and Shipping SOP (Attachment 3). Samples can also be refrigerated at or near a temperature of 4° to 10° C when stored. Note that holding temperatures are specified by respective analytical methods. For example, Method 537 states that samples we held at ≤10° C for 48 hours following collection and ≤6° C when stored at the laboratory. Table 2-2 summarizes specific holding and storage temperatures for analytical methods used herein. Samples should be sent to the analytical laboratory as soon after collection as possible to ensure that they are extracted prior to reaching the maximum hold time. The maximum hold times are summarized in Table 2-2. </t>
    </r>
  </si>
  <si>
    <t xml:space="preserve">This section describes the analytical laboratory methods that will be used to analyze field and QC samples. Analytical methods and select PFAS analytes are listed in Table 2-2. This table also provides laboratory analytical instrumentation and methods that will be used to analyze each sample type.  
Analytical laboratories should have protocols in place for managing wastes generated during sample analysis and any leftover sample or remnants. These wastes should be considered hazardous. If possible, respective analytical laboratories should follow or be similar to hazardous waste disposal protocols defined in ERT-PROC-2049-20 Investigation-Derived Waste Management SOP (Attachment 3).
In the event that problems are encountered, or failures occur regarding analytical laboratory sample processing and/or analysis that may impact the implementation of this SAP/QAPP, the project manager or their designee will be responsible for directing CAs. Any problems encountered, actions taken, or deviations from analytical methods described in this SAP/QAPP will be documented by the laboratory in respective data package narratives.
Any relevant analytical laboratory SOPs should be added to the final list of SOPs in Attachment 3. Such SOPs include, but are not limited to laboratory-specific QA manuals and data QC and management procedures.  </t>
  </si>
  <si>
    <t xml:space="preserve">Once an analytical laboratory is selected, their name and address will be entered into the respective entries at the bottom of this page. The analytical laboratory will provide the list of PFAS compounds/analytes, required sample bottles, preservation methods, maximum sample hold times and PQLs for each PFAS analyte, as well as each SOP reference. This information will be used to populate Table 2-2. It is the responsibility of the Laboratory Manager and ultimately the Project Manager to make sure that Table 2-2 is completely populated with required information. The full list of PFAS analytes that can be currently analyzed is provided for reference. "NA" should be recorded in the "PQL or MDL" entry cells when the analyte is not included in the selected analysis. Finally, Table 2-2 template can be used for all sample types (groundwater, surface water, drinking water, or soil). When multiple media are being sampled/analyzed they should be specified at the top of Table 2-2 with analytical method names and respective bottle types, preservation methods, hold times, and PQLs or MDLs filled out for each media. When complete, Table 2-2 should contain all necessary information needed to compare analytical laboratory quantification limits to any project-specific action limits or PFAS screening levels or benchmarks. A compendium of screening levels and benchmarks are provided in Appendix A. It is the responsibility of the Project Manager to make sure that laboratory quantification limits are sufficient in satisfying project objectives.    </t>
  </si>
  <si>
    <t xml:space="preserve">Field equipment will be inspected, tested, and routine maintenance performed prior to deployment in the field by personnel knowledgeable of equipment operation and maintenance requirements. Any equipment deficiencies and or maintenance requirements will be identified and mitigated (i.e., parts replaced, alternate equipment deployed, etc.). After mitigation, equipment will be re-inspected, and the effectiveness of any repairs will be verified. Any repair or maintenance activities performed should be documented in an equipment or instrument logbook. A plan for obtaining backup equipment should be made before any sampling activities occur to replace broken or failed equipment when in the field.  
Periodic maintenance and servicing schedules as well as applicable testing criteria are included in the applicable user’s manuals and SOPs attached to this document. Common spare parts for each piece of equipment should brought to the field in case they are needed. The analytical laboratory should also carry spare parts for laboratory instrumentation so that sample hold times can be met. Spare parts should be available and ordered during periodic maintenance activities to ensure they are on hand when needed. Service agreements should be in place for all laboratory instrumentation to address equipment maintenance, service, parts, and repair needs as they arise. Laboratory instrumentation (analytical instrumentation) calibration requirements, frequencies, and maintenance will be performed according to the laboratories quality management program and method requirements as detailed in the applicable laboratory method SOPs and quality assurance manual(s).
</t>
  </si>
  <si>
    <t>As indicated in Section 2.6, some laboratory instrumentation (analytical instrumentation) and field equipment (such as water quality meters and flow meters) will require periodic calibration to verify function. Calibration requirements, procedures, testing criteria and deficiency resolution procedures are included in applicable SOPs and user’s manuals, each of which are included in Attachment 3 of this document (for field equipment). Analytical SOPs and user’s manuals for laboratory analytical instrumentation and procedures should be on file at the selected analytical laboratory. These materials should be readily available to the project Data Quality Manager upon request. Any variations or inability to calibrate a piece of equipment or instrument will be noted in a logbook or other project data collection device/document. Additionally, appropriate mitigation procedures will be followed or replacement equipment will be obtained. Recalibration of any instrument that requires mitigation of a deficiency will be performed prior to use or deployment.</t>
  </si>
  <si>
    <t xml:space="preserve">COC forms – COC forms are used to document the transfer of samples and tangible data from it's original custodian to its receiving custodian. In this case, COC forms will be primarily used to document transfer of samples from the field/sample manager to the analytical laboratory. The 4005-r20 Chain of Custody Procedures SOP (Attachment 3) should be consulted for detailed information on filling out and using COC forms. Commercial analytical laboratories often provide project-specific COC forms for use in sending collected samples to them. These project-specific COC forms usually have the analytical methods, preservative information, and shipping contact and addressed already filled out. If not otherwise provided, a blank COC forms is provided in Attachment 5 of this SAP/QAPP. Once completed but prior to sending samples, all COC form entries should be independently verified by a field team member. Verification should be thorough and consist of physically crosschecking all sample bottle label information against COC entries. This includes sample IDs, data and time sample was collected, and analytical method(s) requested. Once the COC form has been checked and any errors corrected, it will be scanned into a PDF and file saved to a dedicated file folder. The original, signed COC form will then be sealed in a new, clean zip tight plastic bag. The bagged COC form will then be taped to the bottom of the shipping cooler lid. For shipments that require multiple coolers, it is recommended that the COC form(s) only list samples in its respective cooler. COC forms should not list the temperature blank sample. Note that some commercial analytical laboratories may have slightly different COC and shipment processing procedures than what's described herein. In these cases, the laboratory procedures should be followed. 
</t>
  </si>
  <si>
    <r>
      <t xml:space="preserve">Unlike many chemical classes, there is limited guidance available for Data Validator/Reviewer to use when validating PFAS analytical results. However, EPA (2018) has published the </t>
    </r>
    <r>
      <rPr>
        <i/>
        <sz val="12"/>
        <rFont val="Times New Roman"/>
        <family val="1"/>
      </rPr>
      <t>Data Review and Validation Guidelines for Perfluoroalkyl Substances (PFASs) Analyzed Using EPA Method 537</t>
    </r>
    <r>
      <rPr>
        <sz val="12"/>
        <rFont val="Times New Roman"/>
        <family val="1"/>
      </rPr>
      <t xml:space="preserve"> guidance document that can be used when validating data generated by this method. Respective guidelines may also be relevant for other PFAS methods (standard and modified). EPA (2019) also published a Technical Brief for reviewing PFAS analytical methods data for environmental samples that should be general enough to be used as guidance for any PFAS analytical method. The Data Validator/Reviewer should follow published guidance to the greatest extent possible. The remainder of this section describes general verification and validation methods that should be applicable to any analytical method used to analyze project sample analytical data.
</t>
    </r>
  </si>
  <si>
    <r>
      <t xml:space="preserve">U.S. Environmental Protection Agency. 2016. </t>
    </r>
    <r>
      <rPr>
        <i/>
        <sz val="12"/>
        <color theme="1"/>
        <rFont val="Times New Roman"/>
        <family val="1"/>
      </rPr>
      <t>Chain of Custody Procedures.</t>
    </r>
    <r>
      <rPr>
        <sz val="12"/>
        <color theme="1"/>
        <rFont val="Times New Roman"/>
        <family val="1"/>
      </rPr>
      <t xml:space="preserve"> SOP 4005-R20. Revision 2.0. Prepared by SERAS. January 1.</t>
    </r>
  </si>
  <si>
    <r>
      <t xml:space="preserve">U.S. Environmental Protection Agency. 2020. </t>
    </r>
    <r>
      <rPr>
        <i/>
        <sz val="12"/>
        <color theme="1"/>
        <rFont val="Times New Roman"/>
        <family val="1"/>
      </rPr>
      <t>General Field Sampling Guidelines</t>
    </r>
    <r>
      <rPr>
        <sz val="12"/>
        <color theme="1"/>
        <rFont val="Times New Roman"/>
        <family val="1"/>
      </rPr>
      <t>. SOP ERT-PROC-2002-20. Revision 1.0. Prepared by Environmental Response Team. October 19.</t>
    </r>
  </si>
  <si>
    <r>
      <t xml:space="preserve">U.S. Environmental Protection Agency. 2020. </t>
    </r>
    <r>
      <rPr>
        <i/>
        <sz val="12"/>
        <color theme="1"/>
        <rFont val="Times New Roman"/>
        <family val="1"/>
      </rPr>
      <t>Groundwater Well</t>
    </r>
    <r>
      <rPr>
        <sz val="12"/>
        <color theme="1"/>
        <rFont val="Times New Roman"/>
        <family val="1"/>
      </rPr>
      <t xml:space="preserve"> </t>
    </r>
    <r>
      <rPr>
        <i/>
        <sz val="12"/>
        <color theme="1"/>
        <rFont val="Times New Roman"/>
        <family val="1"/>
      </rPr>
      <t>Sampling</t>
    </r>
    <r>
      <rPr>
        <sz val="12"/>
        <color theme="1"/>
        <rFont val="Times New Roman"/>
        <family val="1"/>
      </rPr>
      <t>. SOP ERT-PROC-2007-20. Revision 1.0. Prepared by Environmental Response Team. June 16.</t>
    </r>
  </si>
  <si>
    <r>
      <t xml:space="preserve">U.S. Environmental Protection Agency. 2020. </t>
    </r>
    <r>
      <rPr>
        <i/>
        <sz val="12"/>
        <color theme="1"/>
        <rFont val="Times New Roman"/>
        <family val="1"/>
      </rPr>
      <t>Investigation-Derived Waste Management</t>
    </r>
    <r>
      <rPr>
        <sz val="12"/>
        <color theme="1"/>
        <rFont val="Times New Roman"/>
        <family val="1"/>
      </rPr>
      <t>. SOP ERT-PROC-2049-20. Revision 0.1. Prepared by Environmental Response Team. April 29.</t>
    </r>
  </si>
  <si>
    <r>
      <t xml:space="preserve">U.S. Environmental Protection Agency. 2021. </t>
    </r>
    <r>
      <rPr>
        <i/>
        <sz val="12"/>
        <color theme="1"/>
        <rFont val="Times New Roman"/>
        <family val="1"/>
      </rPr>
      <t>Operation of the Water Quality Multi-Parameter Meters</t>
    </r>
    <r>
      <rPr>
        <sz val="12"/>
        <color theme="1"/>
        <rFont val="Times New Roman"/>
        <family val="1"/>
      </rPr>
      <t>. SOP ERT-PROC-2041-21. Revision 1.0.  Prepared by Environmental Response Team. January 6.</t>
    </r>
  </si>
  <si>
    <r>
      <t xml:space="preserve">U.S. Environmental Protection Agency. 2015. </t>
    </r>
    <r>
      <rPr>
        <i/>
        <sz val="12"/>
        <color theme="1"/>
        <rFont val="Times New Roman"/>
        <family val="1"/>
      </rPr>
      <t>Sample Receiving, Handling and Storage</t>
    </r>
    <r>
      <rPr>
        <sz val="12"/>
        <color theme="1"/>
        <rFont val="Times New Roman"/>
        <family val="1"/>
      </rPr>
      <t>. SOP 1008-R21. Revision 2.1. Prepared by SERAS. December 9.</t>
    </r>
  </si>
  <si>
    <r>
      <t xml:space="preserve">U.S. Environmental Protection Agency. 2016. </t>
    </r>
    <r>
      <rPr>
        <i/>
        <sz val="12"/>
        <color theme="1"/>
        <rFont val="Times New Roman"/>
        <family val="1"/>
      </rPr>
      <t>Sediment Sampling</t>
    </r>
    <r>
      <rPr>
        <sz val="12"/>
        <color theme="1"/>
        <rFont val="Times New Roman"/>
        <family val="1"/>
      </rPr>
      <t>. SOP 2006-R10. Revision 1.0. Prepared by SERAS. July 31.</t>
    </r>
  </si>
  <si>
    <r>
      <t xml:space="preserve">U.S. Environmental Protection Agency. 2016. </t>
    </r>
    <r>
      <rPr>
        <i/>
        <sz val="12"/>
        <color theme="1"/>
        <rFont val="Times New Roman"/>
        <family val="1"/>
      </rPr>
      <t>Surface Water Sampling</t>
    </r>
    <r>
      <rPr>
        <sz val="12"/>
        <color theme="1"/>
        <rFont val="Times New Roman"/>
        <family val="1"/>
      </rPr>
      <t>. SOP 2013-R10. Revision 1.0. Prepared by SERAS. July 31.</t>
    </r>
  </si>
  <si>
    <r>
      <t xml:space="preserve">U.S. Environmental Protection Agency. 2020. </t>
    </r>
    <r>
      <rPr>
        <i/>
        <sz val="12"/>
        <color theme="1"/>
        <rFont val="Times New Roman"/>
        <family val="1"/>
      </rPr>
      <t>Manual Fluid Level Measurements in Wells</t>
    </r>
    <r>
      <rPr>
        <sz val="12"/>
        <color theme="1"/>
        <rFont val="Times New Roman"/>
        <family val="1"/>
      </rPr>
      <t>. SOP ERT-PROC-2043-20. Revision 1.0.  Prepared by Environmental Response Team. February 10.</t>
    </r>
  </si>
  <si>
    <r>
      <t xml:space="preserve">U.S. Environmental Protection Agency. 2020. </t>
    </r>
    <r>
      <rPr>
        <i/>
        <sz val="12"/>
        <color theme="1"/>
        <rFont val="Times New Roman"/>
        <family val="1"/>
      </rPr>
      <t>Sample Documentation</t>
    </r>
    <r>
      <rPr>
        <sz val="12"/>
        <color theme="1"/>
        <rFont val="Times New Roman"/>
        <family val="1"/>
      </rPr>
      <t>. SOP ERT-PROC-2002-20. Revision 1.0. Prepared by Environmental Response Team. October 19.</t>
    </r>
  </si>
  <si>
    <r>
      <t xml:space="preserve">U.S. Environmental Protection Agency. 2020. </t>
    </r>
    <r>
      <rPr>
        <i/>
        <sz val="12"/>
        <color theme="1"/>
        <rFont val="Times New Roman"/>
        <family val="1"/>
      </rPr>
      <t>Sampling Equipment Decontamination</t>
    </r>
    <r>
      <rPr>
        <sz val="12"/>
        <color theme="1"/>
        <rFont val="Times New Roman"/>
        <family val="1"/>
      </rPr>
      <t>. SOP ERT-PROC-2006-20. Revision 1.1. Prepared by Environmental Response Team. October 19.</t>
    </r>
  </si>
  <si>
    <r>
      <t xml:space="preserve">U.S. Environmental Protection Agency. 2020. </t>
    </r>
    <r>
      <rPr>
        <i/>
        <sz val="12"/>
        <color theme="1"/>
        <rFont val="Times New Roman"/>
        <family val="1"/>
      </rPr>
      <t>Sample Packing and Shipping</t>
    </r>
    <r>
      <rPr>
        <sz val="12"/>
        <color theme="1"/>
        <rFont val="Times New Roman"/>
        <family val="1"/>
      </rPr>
      <t>. SOP ERT-PROC-2004-20. Revision 1.1. Prepared by Environmental Response Team. October 19.</t>
    </r>
  </si>
  <si>
    <t>Groundwater Sampling:
U.S. Environmental Protection Agency. 2020. Groundwater Well Sampling. SOP ERT-PROC-2007-20.
U.S. Environmental Protection Agency. 2020. General Field Sampling Guidelines. SOP ERT-PROC-2002-20.
U.S. Environmental Protection Agency. 2020. Manual Fluid Level Measurements in Wells. SOP ERT-PROC-2043-20.
U.S. Environmental Protection Agency. 2021. Operation of the Water Quality Multi-Parameter Meters. SOP ERT-PROC-2041-21.
U.S. Environmental Protection Agency. 2016. Chain of Custody Procedures. SOP 4005-R20.
U.S. Environmental Protection Agency. 2015. Sample Receiving, Handling and Storage. SOP 1008-R21.
U.S. Environmental Protection Agency. 2020. Sample Packing and Shipping. SOP ERT-PROC-2004-20.
U.S. Environmental Protection Agency. 2020. Sample Documentation. SOP ERT-PROC-2002-20.
U.S. Environmental Protection Agency. 2020. Sampling Equipment Decontamination. SOP ERT-PROC-2006-20.</t>
  </si>
  <si>
    <t>Surface Water Sampling:
U.S. Environmental Protection Agency. 2016. Surface Water Sampling. SOP 2013-R10.
U.S. Environmental Protection Agency. 2020. General Field Sampling Guidelines. SOP ERT-PROC-2002-20.
U.S. Environmental Protection Agency. 2021. Operation of the Water Quality Multi-Parameter Meters. SOP ERT-PROC-2041-21.
U.S. Environmental Protection Agency. 2016. Chain of Custody Procedures. SOP 4005-R20.
U.S. Environmental Protection Agency. 2015. Sample Receiving, Handling and Storage. SOP 1008-R21.
U.S. Environmental Protection Agency. 2020. Sample Packing and Shipping. SOP ERT-PROC-2004-20.
U.S. Environmental Protection Agency. 2020. Sample Documentation. SOP ERT-PROC-2002-20.
U.S. Environmental Protection Agency. 2020. Sampling Equipment Decontamination. SOP ERT-PROC-2006-20.</t>
  </si>
  <si>
    <t>Drinking water Sampling:
U.S. Environmental Protection Agency. 2020. General Field Sampling Guidelines. SOP ERT-PROC-2002-20.
U.S. Environmental Protection Agency. 2021. Operation of the Water Quality Multi-Parameter Meters. SOP ERT-PROC-2041-21.
U.S. Environmental Protection Agency. 2016. Chain of Custody Procedures. SOP 4005-R20.
U.S. Environmental Protection Agency. 2015. Sample Receiving, Handling and Storage. SOP 1008-R21.
U.S. Environmental Protection Agency. 2020. Sample Packing and Shipping. SOP ERT-PROC-2004-20.
U.S. Environmental Protection Agency. 2020. Sample Documentation. SOP ERT-PROC-2002-20.</t>
  </si>
  <si>
    <t>Soil Sampling:
U.S. Environmental Protection Agency. 2020. General Field Sampling Guidelines. SOP ERT-PROC-2002-20.
U.S. Environmental Protection Agency. 2016. Chain of Custody Procedures. SOP 4005-R20.
U.S. Environmental Protection Agency. 2015. Sample Receiving, Handling and Storage. SOP 1008-R21.
U.S. Environmental Protection Agency. 2020. Sample Packing and Shipping. SOP ERT-PROC-2004-20.
U.S. Environmental Protection Agency. 2020. Sample Documentation. SOP ERT-PROC-2002-20.</t>
  </si>
  <si>
    <t>1 to 2</t>
  </si>
  <si>
    <t>3 to 6</t>
  </si>
  <si>
    <t>8 to 9</t>
  </si>
  <si>
    <t>10 to 11</t>
  </si>
  <si>
    <t>12 to 16</t>
  </si>
  <si>
    <t>24 to 34</t>
  </si>
  <si>
    <t>37 to 38</t>
  </si>
  <si>
    <t>46 to 47</t>
  </si>
  <si>
    <t>50 to 51</t>
  </si>
  <si>
    <t>56 to 57</t>
  </si>
  <si>
    <t>58 to 62</t>
  </si>
  <si>
    <t>63 to 64</t>
  </si>
  <si>
    <t>Page No.</t>
  </si>
  <si>
    <t xml:space="preserve">    Analytical and laboratory selection should consider the analytical sensitivity or the lowest concentrations of PFAS can be achieved to meet project objectives. Different methods and laboratories can result in different levels of detection. The lowest concentrations achievable should be compared to project action limits. Appendix A of this SAP/QAPP provides lists of current screening levels available for each sample media/type. These screening levels can be used to evaluate adequacy of laboratory detection and reporting limits. </t>
  </si>
  <si>
    <t xml:space="preserve">    Once all grey-cell inputs are complete, any required text revisions are made, and map figure(s) are drafted, the SAP/QAPP is ready to print and assemble. All blue tab worksheets are groups of pages that can be printed and consolidated or PDF'ed as is. Respective worksheet page layouts are preprogramed. Page numbers are provided to aid in page layout formatting. Note that page numbers start new on each of the five section worksheets. These page numbers will automatically collate starting at Section 1 and ending on Section 5 when all five section worksheets are printed in one batch using the following instructions. Note that the table of contents located in Section 1 will not automatically update when sections are expanded past each page or additional cells are inserted by the user. In these cases, the table of contents sections should be cross-checked to respective page numbers and revised as needed.  </t>
  </si>
  <si>
    <t>Version 1.0 Beta Test (09/13/2021)</t>
  </si>
  <si>
    <t xml:space="preserve">    This Version 1 beta test template file is intended to walk through the steps to generate a SAP/QAPP. It can be used for general PFAS sample collection and analysis activities. EPA is providing this guidance in good faith and is not responsible to any activities described herein. The science of PFAS sampling and analytical methods is rapidly changing. Information provided herein may become outdated at any time. It is recommended that users practice due diligence in checking underlying assumptions and important aspects of user-specific methods and analyses associated with PFAS investigations.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</si>
</sst>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 #,##0"/>
    <numFmt numFmtId="167" formatCode="&quot;$&quot;0.00&quot; Surplus&quot;;&quot;$&quot;\-0.00&quot; Shortage&quot;"/>
    <numFmt numFmtId="168" formatCode=";;&quot;(waiting for input)&quot;"/>
  </numFmts>
  <fonts count="59"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u/>
      <sz val="12"/>
      <color theme="1"/>
      <name val="Times New Roman"/>
      <family val="1"/>
    </font>
    <font>
      <sz val="18"/>
      <color theme="1"/>
      <name val="Times New Roman"/>
      <family val="1"/>
    </font>
    <font>
      <sz val="11"/>
      <color theme="1"/>
      <name val="Times New Roman"/>
      <family val="1"/>
    </font>
    <font>
      <b/>
      <sz val="11"/>
      <color theme="1"/>
      <name val="Times New Roman"/>
      <family val="1"/>
    </font>
    <font>
      <sz val="8"/>
      <name val="Calibri"/>
      <family val="2"/>
      <scheme val="minor"/>
    </font>
    <font>
      <b/>
      <sz val="16"/>
      <color theme="1"/>
      <name val="Times New Roman"/>
      <family val="1"/>
    </font>
    <font>
      <sz val="12"/>
      <name val="Times New Roman"/>
      <family val="1"/>
    </font>
    <font>
      <sz val="12"/>
      <color rgb="FFFF0000"/>
      <name val="Times New Roman"/>
      <family val="1"/>
    </font>
    <font>
      <sz val="10"/>
      <color theme="1"/>
      <name val="Times New Roman"/>
      <family val="1"/>
    </font>
    <font>
      <b/>
      <sz val="18"/>
      <color theme="1"/>
      <name val="Times New Roman"/>
      <family val="1"/>
    </font>
    <font>
      <b/>
      <i/>
      <sz val="12"/>
      <color theme="1"/>
      <name val="Times New Roman"/>
      <family val="1"/>
    </font>
    <font>
      <i/>
      <sz val="12"/>
      <name val="Times New Roman"/>
      <family val="1"/>
    </font>
    <font>
      <b/>
      <sz val="12"/>
      <name val="Times New Roman"/>
      <family val="1"/>
    </font>
    <font>
      <u/>
      <sz val="11"/>
      <color theme="10"/>
      <name val="Calibri"/>
      <family val="2"/>
      <scheme val="minor"/>
    </font>
    <font>
      <sz val="9"/>
      <color theme="1"/>
      <name val="Times New Roman"/>
      <family val="1"/>
    </font>
    <font>
      <b/>
      <sz val="10"/>
      <color theme="1"/>
      <name val="Times New Roman"/>
      <family val="1"/>
    </font>
    <font>
      <b/>
      <sz val="12"/>
      <color rgb="FFFF0000"/>
      <name val="Times New Roman"/>
      <family val="1"/>
    </font>
    <font>
      <vertAlign val="subscript"/>
      <sz val="12"/>
      <color theme="1"/>
      <name val="Times New Roman"/>
      <family val="1"/>
    </font>
    <font>
      <sz val="10"/>
      <name val="Times New Roman"/>
      <family val="1"/>
    </font>
    <font>
      <vertAlign val="superscript"/>
      <sz val="10"/>
      <name val="Times New Roman"/>
      <family val="1"/>
    </font>
    <font>
      <b/>
      <sz val="10"/>
      <name val="Times New Roman"/>
      <family val="1"/>
    </font>
    <font>
      <i/>
      <sz val="10"/>
      <name val="Times New Roman"/>
      <family val="1"/>
    </font>
    <font>
      <b/>
      <sz val="11"/>
      <color theme="1"/>
      <name val="Calibri"/>
      <family val="2"/>
      <scheme val="minor"/>
    </font>
    <font>
      <sz val="16"/>
      <color theme="1"/>
      <name val="Times New Roman"/>
      <family val="1"/>
    </font>
    <font>
      <sz val="12"/>
      <color theme="1"/>
      <name val="Times New Roman"/>
      <family val="2"/>
    </font>
    <font>
      <sz val="12"/>
      <color theme="1"/>
      <name val="Calibri"/>
      <family val="2"/>
    </font>
    <font>
      <vertAlign val="superscript"/>
      <sz val="12"/>
      <color theme="1"/>
      <name val="Times New Roman"/>
      <family val="1"/>
    </font>
    <font>
      <sz val="11"/>
      <color theme="1"/>
      <name val="Calibri"/>
      <family val="2"/>
      <scheme val="minor"/>
    </font>
    <font>
      <sz val="8"/>
      <color theme="1"/>
      <name val="Times New Roman"/>
      <family val="1"/>
    </font>
    <font>
      <sz val="10"/>
      <name val="Arial"/>
      <family val="2"/>
    </font>
    <font>
      <b/>
      <sz val="10"/>
      <name val="Arial"/>
      <family val="2"/>
    </font>
    <font>
      <b/>
      <sz val="11"/>
      <name val="Arial"/>
      <family val="2"/>
    </font>
    <font>
      <b/>
      <sz val="16"/>
      <name val="Arial"/>
      <family val="2"/>
    </font>
    <font>
      <sz val="9"/>
      <name val="Arial"/>
      <family val="2"/>
    </font>
    <font>
      <sz val="11"/>
      <name val="Arial"/>
      <family val="2"/>
    </font>
    <font>
      <sz val="8"/>
      <name val="Arial"/>
      <family val="2"/>
    </font>
    <font>
      <b/>
      <sz val="9"/>
      <name val="Arial"/>
      <family val="2"/>
    </font>
    <font>
      <u/>
      <sz val="12"/>
      <color theme="10"/>
      <name val="Times New Roman"/>
      <family val="1"/>
    </font>
    <font>
      <vertAlign val="subscript"/>
      <sz val="12"/>
      <name val="Times New Roman"/>
      <family val="1"/>
    </font>
    <font>
      <sz val="7"/>
      <color theme="1"/>
      <name val="Times New Roman"/>
      <family val="1"/>
    </font>
    <font>
      <b/>
      <sz val="9"/>
      <color theme="1"/>
      <name val="Times New Roman"/>
      <family val="1"/>
    </font>
    <font>
      <b/>
      <sz val="8.5"/>
      <color theme="1"/>
      <name val="Times New Roman"/>
      <family val="1"/>
    </font>
    <font>
      <b/>
      <vertAlign val="superscript"/>
      <sz val="12"/>
      <color theme="1"/>
      <name val="Times New Roman"/>
      <family val="1"/>
    </font>
    <font>
      <i/>
      <sz val="10"/>
      <color theme="1"/>
      <name val="Times New Roman"/>
      <family val="1"/>
    </font>
    <font>
      <u/>
      <sz val="10"/>
      <color theme="1"/>
      <name val="Times New Roman"/>
      <family val="1"/>
    </font>
    <font>
      <u/>
      <sz val="10"/>
      <name val="Times New Roman"/>
      <family val="1"/>
    </font>
    <font>
      <b/>
      <vertAlign val="superscript"/>
      <sz val="10"/>
      <color theme="1"/>
      <name val="Times New Roman"/>
      <family val="1"/>
    </font>
    <font>
      <sz val="12"/>
      <color theme="4" tint="-0.249977111117893"/>
      <name val="Times New Roman"/>
      <family val="1"/>
    </font>
    <font>
      <sz val="12"/>
      <color theme="4" tint="-0.499984740745262"/>
      <name val="Times New Roman"/>
      <family val="1"/>
    </font>
    <font>
      <sz val="11"/>
      <color theme="1"/>
      <name val="Calibri"/>
      <family val="2"/>
    </font>
    <font>
      <u/>
      <sz val="10"/>
      <color theme="10"/>
      <name val="Times New Roman"/>
      <family val="1"/>
    </font>
    <font>
      <u/>
      <sz val="11"/>
      <color theme="10"/>
      <name val="Times New Roman"/>
      <family val="1"/>
    </font>
    <font>
      <b/>
      <sz val="9.5"/>
      <color theme="1"/>
      <name val="Times New Roman"/>
      <family val="1"/>
    </font>
    <font>
      <b/>
      <vertAlign val="superscript"/>
      <sz val="8.5"/>
      <color theme="1"/>
      <name val="Times New Roman"/>
      <family val="1"/>
    </font>
    <font>
      <sz val="12"/>
      <name val="Calibri"/>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499984740745262"/>
        <bgColor indexed="64"/>
      </patternFill>
    </fill>
  </fills>
  <borders count="87">
    <border>
      <left/>
      <right/>
      <top/>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bottom style="medium">
        <color indexed="64"/>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4">
    <xf numFmtId="0" fontId="0" fillId="0" borderId="0"/>
    <xf numFmtId="0" fontId="17" fillId="0" borderId="0" applyNumberFormat="0" applyFill="0" applyBorder="0" applyAlignment="0" applyProtection="0"/>
    <xf numFmtId="0" fontId="31" fillId="0" borderId="0"/>
    <xf numFmtId="0" fontId="33" fillId="0" borderId="0"/>
  </cellStyleXfs>
  <cellXfs count="1026">
    <xf numFmtId="0" fontId="0" fillId="0" borderId="0" xfId="0"/>
    <xf numFmtId="0" fontId="1" fillId="0" borderId="0" xfId="0" applyFont="1" applyAlignment="1">
      <alignment vertical="center"/>
    </xf>
    <xf numFmtId="0" fontId="2" fillId="0" borderId="0" xfId="0" applyFont="1"/>
    <xf numFmtId="0" fontId="1" fillId="0" borderId="0" xfId="0" applyFont="1"/>
    <xf numFmtId="0" fontId="1" fillId="0" borderId="0" xfId="0" applyFont="1" applyAlignment="1"/>
    <xf numFmtId="0" fontId="6" fillId="0" borderId="0" xfId="0" applyFont="1"/>
    <xf numFmtId="0" fontId="7" fillId="0" borderId="0" xfId="0" applyFont="1" applyBorder="1" applyAlignment="1"/>
    <xf numFmtId="0" fontId="1" fillId="0" borderId="0" xfId="0" applyFont="1" applyAlignment="1">
      <alignment horizontal="center" vertical="center"/>
    </xf>
    <xf numFmtId="0" fontId="11" fillId="0" borderId="0" xfId="0" applyFont="1"/>
    <xf numFmtId="0" fontId="1" fillId="0" borderId="0" xfId="0" applyFont="1" applyBorder="1"/>
    <xf numFmtId="0" fontId="1" fillId="0" borderId="5" xfId="0" applyFont="1" applyBorder="1" applyAlignment="1">
      <alignment vertical="center"/>
    </xf>
    <xf numFmtId="0" fontId="10" fillId="0" borderId="5" xfId="0" applyFont="1" applyFill="1" applyBorder="1" applyAlignment="1">
      <alignment horizontal="left" vertical="center" wrapText="1"/>
    </xf>
    <xf numFmtId="0" fontId="2" fillId="0" borderId="0" xfId="0" applyFont="1" applyAlignment="1">
      <alignment horizontal="left" vertical="center"/>
    </xf>
    <xf numFmtId="0" fontId="10" fillId="0" borderId="0" xfId="0" applyFont="1" applyAlignment="1">
      <alignment horizontal="left" vertical="center" wrapText="1"/>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Alignment="1">
      <alignment horizontal="left" vertical="top" wrapText="1"/>
    </xf>
    <xf numFmtId="0" fontId="12" fillId="0" borderId="0" xfId="0" applyFont="1"/>
    <xf numFmtId="0" fontId="11" fillId="0" borderId="0" xfId="0" applyFont="1" applyAlignment="1">
      <alignment horizontal="left" vertical="top"/>
    </xf>
    <xf numFmtId="0" fontId="20" fillId="0" borderId="0" xfId="0" applyFont="1" applyAlignment="1">
      <alignment horizontal="center" vertical="center"/>
    </xf>
    <xf numFmtId="0" fontId="1" fillId="0" borderId="0" xfId="0" applyFont="1" applyFill="1"/>
    <xf numFmtId="0" fontId="10" fillId="0" borderId="0" xfId="0" applyFont="1"/>
    <xf numFmtId="0" fontId="16" fillId="0" borderId="0" xfId="0" applyFont="1"/>
    <xf numFmtId="0" fontId="10" fillId="0" borderId="0" xfId="0" applyFont="1" applyAlignment="1">
      <alignment horizontal="left" vertical="top"/>
    </xf>
    <xf numFmtId="0" fontId="10" fillId="0" borderId="0" xfId="0" applyFont="1" applyAlignment="1">
      <alignment vertical="center"/>
    </xf>
    <xf numFmtId="0" fontId="11" fillId="0" borderId="0" xfId="0" applyFont="1" applyAlignment="1">
      <alignment horizontal="left" vertical="center" wrapText="1"/>
    </xf>
    <xf numFmtId="0" fontId="10" fillId="0" borderId="0" xfId="0" applyFont="1" applyAlignment="1">
      <alignment horizontal="left"/>
    </xf>
    <xf numFmtId="0" fontId="4" fillId="0" borderId="0" xfId="0" applyFont="1"/>
    <xf numFmtId="0" fontId="6" fillId="0" borderId="0" xfId="0" applyFont="1" applyAlignment="1">
      <alignment horizontal="left" indent="2"/>
    </xf>
    <xf numFmtId="0" fontId="10" fillId="0" borderId="0" xfId="0" applyFont="1" applyAlignment="1">
      <alignment vertical="center" wrapText="1"/>
    </xf>
    <xf numFmtId="0" fontId="10" fillId="0" borderId="0" xfId="0" applyFont="1" applyAlignment="1"/>
    <xf numFmtId="0" fontId="12" fillId="0" borderId="0" xfId="0" applyFont="1" applyAlignment="1"/>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22" fillId="0" borderId="38" xfId="0" applyFont="1" applyFill="1" applyBorder="1" applyAlignment="1">
      <alignment horizontal="center" vertical="top" wrapText="1"/>
    </xf>
    <xf numFmtId="0" fontId="12" fillId="0" borderId="38" xfId="0" applyFont="1" applyFill="1" applyBorder="1" applyAlignment="1">
      <alignment horizontal="left" vertical="top" wrapText="1"/>
    </xf>
    <xf numFmtId="0" fontId="22" fillId="0" borderId="38" xfId="0" applyFont="1" applyFill="1" applyBorder="1" applyAlignment="1">
      <alignment horizontal="left" vertical="top" wrapText="1"/>
    </xf>
    <xf numFmtId="0" fontId="12" fillId="0" borderId="38"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22" fillId="0" borderId="40"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12" fillId="0" borderId="5" xfId="0" applyFont="1" applyBorder="1" applyAlignment="1">
      <alignment horizontal="center"/>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12" fillId="0" borderId="16" xfId="0" applyFont="1" applyBorder="1" applyAlignment="1">
      <alignment horizontal="center" vertical="center"/>
    </xf>
    <xf numFmtId="0" fontId="22" fillId="0" borderId="5" xfId="0" applyFont="1" applyBorder="1" applyAlignment="1">
      <alignment horizontal="center" vertical="center"/>
    </xf>
    <xf numFmtId="0" fontId="12" fillId="0" borderId="37" xfId="0" applyFont="1" applyBorder="1" applyAlignment="1">
      <alignment horizontal="center"/>
    </xf>
    <xf numFmtId="0" fontId="12" fillId="0" borderId="24" xfId="0" applyFont="1" applyBorder="1" applyAlignment="1">
      <alignment horizontal="center" vertical="center" wrapText="1"/>
    </xf>
    <xf numFmtId="0" fontId="12" fillId="0" borderId="0" xfId="0" applyFont="1" applyAlignment="1">
      <alignment vertical="center" wrapText="1"/>
    </xf>
    <xf numFmtId="0" fontId="12" fillId="0" borderId="29"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2" fillId="0" borderId="10" xfId="0" applyFont="1" applyBorder="1" applyAlignment="1">
      <alignment horizontal="left" vertical="center"/>
    </xf>
    <xf numFmtId="0" fontId="12" fillId="0" borderId="11" xfId="0" applyFont="1" applyBorder="1" applyAlignment="1">
      <alignment horizontal="center" vertical="center"/>
    </xf>
    <xf numFmtId="0" fontId="12" fillId="0" borderId="12"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9" fillId="0" borderId="7" xfId="0" applyFont="1" applyBorder="1" applyAlignment="1">
      <alignment horizontal="center" vertical="center"/>
    </xf>
    <xf numFmtId="0" fontId="26" fillId="0" borderId="7" xfId="0" applyFont="1" applyBorder="1" applyAlignment="1">
      <alignment horizontal="center" vertical="center" wrapText="1"/>
    </xf>
    <xf numFmtId="0" fontId="26" fillId="0" borderId="9" xfId="0" applyFont="1" applyBorder="1" applyAlignment="1">
      <alignment horizontal="center" vertical="center" wrapText="1"/>
    </xf>
    <xf numFmtId="0" fontId="1" fillId="0" borderId="0" xfId="0" applyFont="1" applyAlignment="1">
      <alignment horizontal="center" vertical="center" wrapText="1"/>
    </xf>
    <xf numFmtId="0" fontId="26" fillId="0" borderId="5" xfId="0" applyFont="1" applyBorder="1" applyAlignment="1">
      <alignment horizontal="center" vertical="center" wrapText="1"/>
    </xf>
    <xf numFmtId="0" fontId="1" fillId="0" borderId="0" xfId="0" applyFont="1" applyAlignment="1">
      <alignment vertical="center" wrapText="1"/>
    </xf>
    <xf numFmtId="0" fontId="0" fillId="0" borderId="0" xfId="0" applyAlignment="1">
      <alignment wrapText="1"/>
    </xf>
    <xf numFmtId="0" fontId="0" fillId="0" borderId="6" xfId="0" applyBorder="1"/>
    <xf numFmtId="0" fontId="28" fillId="3" borderId="6"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1" fillId="3" borderId="5" xfId="0" applyFont="1" applyFill="1" applyBorder="1" applyAlignment="1">
      <alignment horizontal="left" vertical="center" wrapText="1"/>
    </xf>
    <xf numFmtId="0" fontId="0" fillId="0" borderId="5" xfId="0" applyBorder="1"/>
    <xf numFmtId="0" fontId="1" fillId="0" borderId="0" xfId="0" applyFont="1" applyAlignment="1">
      <alignment wrapText="1"/>
    </xf>
    <xf numFmtId="0" fontId="29" fillId="0" borderId="0" xfId="0" applyFont="1"/>
    <xf numFmtId="0" fontId="0" fillId="0" borderId="0" xfId="0" applyAlignment="1">
      <alignment horizontal="left" vertical="center" wrapText="1"/>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2" fillId="0" borderId="0" xfId="0" applyFont="1" applyBorder="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wrapText="1"/>
    </xf>
    <xf numFmtId="0" fontId="1" fillId="0" borderId="0" xfId="0" applyFont="1" applyAlignment="1">
      <alignment horizontal="center" vertical="center"/>
    </xf>
    <xf numFmtId="0" fontId="1" fillId="0" borderId="0" xfId="0" applyFont="1" applyAlignment="1">
      <alignment horizontal="left" wrapText="1"/>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left" vertical="top" wrapText="1"/>
    </xf>
    <xf numFmtId="49" fontId="1" fillId="0" borderId="0" xfId="0" applyNumberFormat="1"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Alignment="1">
      <alignment horizontal="center" vertical="center"/>
    </xf>
    <xf numFmtId="14"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left" vertical="top" wrapText="1"/>
    </xf>
    <xf numFmtId="0" fontId="1" fillId="0" borderId="0" xfId="0" applyFont="1" applyAlignment="1">
      <alignment horizontal="left"/>
    </xf>
    <xf numFmtId="0" fontId="1" fillId="0" borderId="0" xfId="0" applyFont="1" applyBorder="1" applyAlignment="1">
      <alignment horizontal="left" vertical="top" wrapText="1" indent="3"/>
    </xf>
    <xf numFmtId="0" fontId="1" fillId="0" borderId="0" xfId="0" applyFont="1" applyBorder="1" applyAlignment="1">
      <alignment vertical="center"/>
    </xf>
    <xf numFmtId="0" fontId="0" fillId="0" borderId="0" xfId="0" applyFill="1"/>
    <xf numFmtId="0" fontId="1" fillId="0" borderId="0" xfId="0" applyFont="1" applyFill="1" applyAlignment="1">
      <alignment horizontal="left" wrapText="1"/>
    </xf>
    <xf numFmtId="0" fontId="1" fillId="0" borderId="0" xfId="0" applyFont="1" applyFill="1" applyAlignment="1">
      <alignment wrapText="1"/>
    </xf>
    <xf numFmtId="0" fontId="2" fillId="0" borderId="0" xfId="0" applyFont="1" applyFill="1" applyAlignment="1">
      <alignment horizontal="left" wrapText="1"/>
    </xf>
    <xf numFmtId="0" fontId="2" fillId="0" borderId="0" xfId="0" applyFont="1" applyAlignment="1"/>
    <xf numFmtId="0" fontId="2" fillId="0" borderId="0" xfId="0" applyFont="1" applyAlignment="1">
      <alignment vertical="top"/>
    </xf>
    <xf numFmtId="0" fontId="1" fillId="0" borderId="0" xfId="0" applyFont="1" applyBorder="1" applyAlignment="1">
      <alignment horizontal="left" vertical="top" wrapText="1" indent="3"/>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vertical="center" wrapText="1"/>
    </xf>
    <xf numFmtId="0" fontId="6" fillId="0" borderId="0" xfId="0" applyFont="1" applyAlignment="1">
      <alignment vertical="center"/>
    </xf>
    <xf numFmtId="0" fontId="2" fillId="0" borderId="0" xfId="0" applyFont="1" applyAlignment="1">
      <alignment horizontal="left"/>
    </xf>
    <xf numFmtId="0" fontId="1" fillId="0" borderId="0" xfId="0" applyFont="1" applyAlignment="1">
      <alignment vertical="top" wrapText="1"/>
    </xf>
    <xf numFmtId="0" fontId="2" fillId="0" borderId="0" xfId="0" applyFont="1" applyAlignment="1">
      <alignment vertical="center"/>
    </xf>
    <xf numFmtId="0" fontId="10" fillId="0" borderId="0" xfId="0" applyFont="1" applyAlignment="1">
      <alignment horizontal="left" vertical="center"/>
    </xf>
    <xf numFmtId="0" fontId="14"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13" fillId="0" borderId="0" xfId="0" applyFont="1" applyAlignment="1">
      <alignment horizontal="center" vertical="center"/>
    </xf>
    <xf numFmtId="0" fontId="1" fillId="0" borderId="0" xfId="0" applyFont="1" applyAlignment="1">
      <alignment horizontal="left" vertical="center"/>
    </xf>
    <xf numFmtId="0" fontId="1" fillId="0" borderId="0" xfId="0" applyFont="1" applyFill="1" applyBorder="1" applyAlignment="1">
      <alignment horizontal="center" wrapText="1"/>
    </xf>
    <xf numFmtId="0" fontId="1" fillId="0" borderId="0" xfId="0" applyFont="1" applyAlignment="1">
      <alignment horizontal="left" vertical="center" wrapText="1"/>
    </xf>
    <xf numFmtId="0" fontId="1" fillId="0" borderId="0" xfId="0" applyNumberFormat="1" applyFont="1" applyAlignment="1">
      <alignment vertical="center" wrapText="1"/>
    </xf>
    <xf numFmtId="0" fontId="1" fillId="0" borderId="0" xfId="0" applyNumberFormat="1" applyFont="1" applyAlignment="1">
      <alignment vertical="center"/>
    </xf>
    <xf numFmtId="49" fontId="1" fillId="0" borderId="0" xfId="0" applyNumberFormat="1" applyFont="1" applyAlignment="1">
      <alignment vertical="center"/>
    </xf>
    <xf numFmtId="0" fontId="1" fillId="0" borderId="0" xfId="0" applyFont="1" applyFill="1" applyAlignment="1">
      <alignment horizontal="left" vertical="center"/>
    </xf>
    <xf numFmtId="0" fontId="1" fillId="0" borderId="0" xfId="0" applyFont="1" applyFill="1" applyBorder="1" applyAlignment="1">
      <alignment wrapText="1"/>
    </xf>
    <xf numFmtId="0" fontId="1" fillId="0" borderId="0" xfId="0" applyFont="1" applyFill="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Fill="1" applyAlignment="1">
      <alignment horizontal="left" vertical="center" wrapText="1"/>
    </xf>
    <xf numFmtId="0" fontId="2" fillId="0" borderId="0" xfId="0" applyFont="1" applyAlignment="1">
      <alignment horizontal="left"/>
    </xf>
    <xf numFmtId="0" fontId="1" fillId="0" borderId="0"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left" vertical="top" wrapText="1"/>
    </xf>
    <xf numFmtId="0" fontId="1" fillId="0" borderId="0" xfId="0" applyFont="1" applyFill="1" applyBorder="1" applyAlignment="1">
      <alignment horizontal="left" vertical="top" wrapText="1"/>
    </xf>
    <xf numFmtId="49" fontId="1" fillId="0" borderId="0" xfId="0" applyNumberFormat="1" applyFont="1" applyBorder="1" applyAlignment="1">
      <alignment horizontal="left" vertical="top" wrapText="1"/>
    </xf>
    <xf numFmtId="0" fontId="1" fillId="0" borderId="5" xfId="0" applyFont="1" applyFill="1" applyBorder="1" applyAlignment="1">
      <alignment horizontal="center" vertical="center"/>
    </xf>
    <xf numFmtId="0" fontId="6" fillId="0" borderId="0" xfId="0" applyFont="1" applyFill="1"/>
    <xf numFmtId="0" fontId="6" fillId="0" borderId="0" xfId="0" applyFont="1" applyAlignment="1">
      <alignment horizontal="center"/>
    </xf>
    <xf numFmtId="0" fontId="6" fillId="0" borderId="60" xfId="0" applyFont="1" applyBorder="1"/>
    <xf numFmtId="0" fontId="2" fillId="0" borderId="19" xfId="0" applyFont="1" applyFill="1" applyBorder="1" applyAlignment="1">
      <alignment horizontal="center" vertical="center"/>
    </xf>
    <xf numFmtId="0" fontId="2" fillId="0" borderId="45" xfId="0" applyFont="1" applyFill="1" applyBorder="1" applyAlignment="1">
      <alignment horizontal="center" vertical="center"/>
    </xf>
    <xf numFmtId="0" fontId="1" fillId="0" borderId="45" xfId="0" applyFont="1" applyBorder="1" applyAlignment="1">
      <alignment horizontal="center"/>
    </xf>
    <xf numFmtId="0" fontId="1" fillId="0" borderId="45" xfId="0" applyFont="1" applyBorder="1"/>
    <xf numFmtId="0" fontId="1" fillId="0" borderId="45" xfId="0" applyFont="1" applyBorder="1" applyAlignment="1">
      <alignment horizontal="center" vertical="center"/>
    </xf>
    <xf numFmtId="0" fontId="1" fillId="0" borderId="49" xfId="0" applyFont="1" applyBorder="1" applyAlignment="1">
      <alignment horizontal="center" vertical="center"/>
    </xf>
    <xf numFmtId="0" fontId="6" fillId="0" borderId="52" xfId="0" applyFont="1" applyBorder="1"/>
    <xf numFmtId="0" fontId="1" fillId="0" borderId="0" xfId="0" applyFont="1" applyBorder="1" applyAlignment="1">
      <alignment horizontal="center"/>
    </xf>
    <xf numFmtId="0" fontId="1" fillId="0" borderId="0" xfId="0" applyFont="1" applyBorder="1" applyAlignment="1">
      <alignment horizontal="center" vertical="center"/>
    </xf>
    <xf numFmtId="0" fontId="1" fillId="0" borderId="48" xfId="0" applyFont="1" applyBorder="1" applyAlignment="1">
      <alignment horizontal="center" vertical="center"/>
    </xf>
    <xf numFmtId="0" fontId="1" fillId="0" borderId="48" xfId="0" applyFont="1" applyBorder="1"/>
    <xf numFmtId="0" fontId="2" fillId="0" borderId="0" xfId="0" applyFont="1" applyBorder="1" applyAlignment="1">
      <alignment horizontal="center" vertical="center"/>
    </xf>
    <xf numFmtId="0" fontId="2" fillId="0" borderId="48" xfId="0" applyFont="1" applyBorder="1" applyAlignment="1">
      <alignment horizontal="center" vertical="center"/>
    </xf>
    <xf numFmtId="0" fontId="6" fillId="0" borderId="55" xfId="0" applyFont="1" applyBorder="1"/>
    <xf numFmtId="0" fontId="1" fillId="0" borderId="15"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4" xfId="0" applyFont="1" applyBorder="1" applyAlignment="1">
      <alignment horizontal="center"/>
    </xf>
    <xf numFmtId="0" fontId="1" fillId="0" borderId="44" xfId="0" applyFont="1" applyBorder="1"/>
    <xf numFmtId="0" fontId="1" fillId="0" borderId="61" xfId="0" applyFont="1" applyBorder="1"/>
    <xf numFmtId="0" fontId="6" fillId="0" borderId="0" xfId="0" applyNumberFormat="1" applyFont="1"/>
    <xf numFmtId="0" fontId="1" fillId="0" borderId="0" xfId="0" applyFont="1" applyBorder="1" applyAlignment="1">
      <alignment vertical="top" wrapText="1"/>
    </xf>
    <xf numFmtId="0" fontId="1" fillId="0" borderId="0" xfId="0" applyFont="1" applyFill="1" applyBorder="1" applyAlignment="1">
      <alignment horizontal="center" vertical="top" wrapText="1"/>
    </xf>
    <xf numFmtId="0" fontId="1" fillId="0" borderId="0" xfId="0" applyFont="1" applyAlignment="1">
      <alignment horizontal="left" vertical="top" wrapText="1"/>
    </xf>
    <xf numFmtId="0" fontId="2" fillId="0" borderId="8" xfId="0" applyFont="1" applyBorder="1" applyAlignment="1">
      <alignment horizontal="center" vertical="center"/>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6" xfId="0" applyFont="1" applyBorder="1" applyAlignment="1">
      <alignment horizontal="center" vertical="center" wrapText="1"/>
    </xf>
    <xf numFmtId="0" fontId="1" fillId="0" borderId="0" xfId="0" applyFont="1" applyAlignment="1">
      <alignment horizontal="center" vertical="top" wrapText="1"/>
    </xf>
    <xf numFmtId="0" fontId="2" fillId="0" borderId="7" xfId="0" applyFont="1" applyBorder="1" applyAlignment="1">
      <alignment vertical="center" wrapText="1"/>
    </xf>
    <xf numFmtId="0" fontId="12" fillId="0" borderId="0" xfId="0" applyFont="1" applyBorder="1" applyAlignment="1">
      <alignment horizontal="left" vertical="center" wrapText="1"/>
    </xf>
    <xf numFmtId="0" fontId="7" fillId="0" borderId="0" xfId="0" applyFont="1"/>
    <xf numFmtId="0" fontId="6" fillId="0" borderId="0" xfId="0" applyFont="1" applyAlignment="1">
      <alignment vertical="center" wrapText="1"/>
    </xf>
    <xf numFmtId="0" fontId="19" fillId="0" borderId="60" xfId="0" applyFont="1" applyBorder="1"/>
    <xf numFmtId="0" fontId="12" fillId="0" borderId="45" xfId="0" applyFont="1" applyBorder="1"/>
    <xf numFmtId="0" fontId="1" fillId="0" borderId="49" xfId="0" applyFont="1" applyBorder="1"/>
    <xf numFmtId="0" fontId="19" fillId="0" borderId="52" xfId="0" applyFont="1" applyBorder="1"/>
    <xf numFmtId="0" fontId="12" fillId="0" borderId="0" xfId="0" applyFont="1" applyBorder="1"/>
    <xf numFmtId="0" fontId="19" fillId="0" borderId="55" xfId="0" applyFont="1" applyBorder="1"/>
    <xf numFmtId="0" fontId="12" fillId="0" borderId="44" xfId="0" applyFont="1" applyBorder="1"/>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2" fillId="0" borderId="54" xfId="0" applyFont="1" applyBorder="1" applyAlignment="1">
      <alignment horizontal="center"/>
    </xf>
    <xf numFmtId="0" fontId="12" fillId="0" borderId="23" xfId="0" applyFont="1" applyBorder="1" applyAlignment="1">
      <alignment horizontal="center" vertical="center" wrapText="1"/>
    </xf>
    <xf numFmtId="0" fontId="12" fillId="0" borderId="63" xfId="0" applyFont="1" applyBorder="1" applyAlignment="1">
      <alignment horizontal="center"/>
    </xf>
    <xf numFmtId="0" fontId="12" fillId="0" borderId="64" xfId="0" applyFont="1" applyBorder="1" applyAlignment="1">
      <alignment horizontal="center"/>
    </xf>
    <xf numFmtId="0" fontId="12" fillId="0" borderId="65" xfId="0" applyFont="1" applyBorder="1" applyAlignment="1">
      <alignment horizontal="center"/>
    </xf>
    <xf numFmtId="0" fontId="12" fillId="0" borderId="47" xfId="0" applyFont="1" applyBorder="1" applyAlignment="1">
      <alignment horizontal="center" vertical="center" wrapText="1"/>
    </xf>
    <xf numFmtId="0" fontId="12" fillId="0" borderId="26" xfId="0" applyFont="1" applyBorder="1" applyAlignment="1">
      <alignment horizontal="center"/>
    </xf>
    <xf numFmtId="0" fontId="12" fillId="0" borderId="11" xfId="0" applyFont="1" applyBorder="1" applyAlignment="1">
      <alignment horizontal="center"/>
    </xf>
    <xf numFmtId="0" fontId="12" fillId="0" borderId="13" xfId="0" applyFont="1" applyBorder="1" applyAlignment="1">
      <alignment horizontal="center"/>
    </xf>
    <xf numFmtId="0" fontId="12" fillId="0" borderId="12" xfId="0" applyFont="1" applyBorder="1" applyAlignment="1">
      <alignment horizontal="left" vertical="center" wrapText="1"/>
    </xf>
    <xf numFmtId="2" fontId="12" fillId="0" borderId="13" xfId="0" applyNumberFormat="1" applyFont="1" applyBorder="1" applyAlignment="1">
      <alignment horizontal="center" vertical="center" wrapText="1"/>
    </xf>
    <xf numFmtId="1" fontId="12" fillId="0" borderId="13" xfId="0" applyNumberFormat="1" applyFont="1" applyBorder="1" applyAlignment="1">
      <alignment horizontal="center" vertical="center" wrapText="1"/>
    </xf>
    <xf numFmtId="0" fontId="12" fillId="0" borderId="14" xfId="0" applyFont="1" applyBorder="1" applyAlignment="1">
      <alignment horizontal="left" vertical="center" wrapText="1"/>
    </xf>
    <xf numFmtId="2" fontId="12" fillId="0" borderId="16" xfId="0" applyNumberFormat="1" applyFont="1" applyBorder="1" applyAlignment="1">
      <alignment horizontal="center" vertical="center" wrapText="1"/>
    </xf>
    <xf numFmtId="0" fontId="12" fillId="0" borderId="12" xfId="0" applyFont="1" applyBorder="1"/>
    <xf numFmtId="2" fontId="12" fillId="0" borderId="11" xfId="0" applyNumberFormat="1" applyFont="1" applyBorder="1" applyAlignment="1">
      <alignment horizontal="center" vertical="center" wrapText="1"/>
    </xf>
    <xf numFmtId="164" fontId="12" fillId="0" borderId="28" xfId="0" applyNumberFormat="1" applyFont="1" applyBorder="1" applyAlignment="1">
      <alignment horizontal="center" vertical="center" wrapText="1"/>
    </xf>
    <xf numFmtId="0" fontId="19" fillId="5" borderId="47" xfId="0" applyFont="1" applyFill="1" applyBorder="1" applyAlignment="1">
      <alignment horizontal="center" vertical="center" wrapText="1"/>
    </xf>
    <xf numFmtId="0" fontId="12" fillId="0" borderId="0" xfId="0" applyFont="1" applyBorder="1" applyAlignment="1">
      <alignment horizontal="left"/>
    </xf>
    <xf numFmtId="0" fontId="12" fillId="0" borderId="0" xfId="0" applyFont="1" applyBorder="1" applyAlignment="1">
      <alignment horizontal="center" vertical="center"/>
    </xf>
    <xf numFmtId="0" fontId="12" fillId="0" borderId="0" xfId="0" applyFont="1" applyBorder="1" applyAlignment="1">
      <alignment horizontal="center" vertical="center" wrapText="1"/>
    </xf>
    <xf numFmtId="0" fontId="19" fillId="5" borderId="25" xfId="0" applyFont="1" applyFill="1" applyBorder="1" applyAlignment="1">
      <alignment horizontal="center" vertical="center" wrapText="1"/>
    </xf>
    <xf numFmtId="0" fontId="12" fillId="0" borderId="45" xfId="0" applyFont="1" applyBorder="1" applyAlignment="1">
      <alignment horizontal="left"/>
    </xf>
    <xf numFmtId="0" fontId="12" fillId="0" borderId="45" xfId="0" applyFont="1" applyBorder="1" applyAlignment="1">
      <alignment horizontal="center" vertical="center"/>
    </xf>
    <xf numFmtId="0" fontId="12" fillId="0" borderId="45" xfId="0" applyFont="1" applyBorder="1" applyAlignment="1">
      <alignment horizontal="center" vertical="center" wrapText="1"/>
    </xf>
    <xf numFmtId="0" fontId="12" fillId="0" borderId="49" xfId="0" applyFont="1" applyBorder="1" applyAlignment="1">
      <alignment horizontal="center" vertical="center"/>
    </xf>
    <xf numFmtId="0" fontId="12" fillId="0" borderId="48" xfId="0" applyFont="1" applyBorder="1" applyAlignment="1">
      <alignment horizontal="center" vertical="center"/>
    </xf>
    <xf numFmtId="0" fontId="12" fillId="0" borderId="44" xfId="0" applyFont="1" applyBorder="1" applyAlignment="1">
      <alignment horizontal="left"/>
    </xf>
    <xf numFmtId="0" fontId="12" fillId="0" borderId="44" xfId="0" applyFont="1" applyBorder="1" applyAlignment="1">
      <alignment horizontal="center" vertical="center"/>
    </xf>
    <xf numFmtId="0" fontId="12" fillId="0" borderId="44" xfId="0" applyFont="1" applyBorder="1" applyAlignment="1">
      <alignment horizontal="center" vertical="center" wrapText="1"/>
    </xf>
    <xf numFmtId="0" fontId="12" fillId="0" borderId="61" xfId="0" applyFont="1" applyBorder="1" applyAlignment="1">
      <alignment horizontal="center" vertical="center"/>
    </xf>
    <xf numFmtId="0" fontId="22" fillId="0" borderId="0" xfId="0" applyFont="1" applyBorder="1" applyAlignment="1">
      <alignment horizontal="left"/>
    </xf>
    <xf numFmtId="0" fontId="22" fillId="0" borderId="0" xfId="0" applyFont="1" applyBorder="1" applyAlignment="1">
      <alignment horizontal="center" vertical="center"/>
    </xf>
    <xf numFmtId="0" fontId="22" fillId="0" borderId="45" xfId="0" applyFont="1" applyBorder="1" applyAlignment="1">
      <alignment horizontal="left"/>
    </xf>
    <xf numFmtId="0" fontId="22" fillId="0" borderId="45" xfId="0" applyFont="1" applyBorder="1" applyAlignment="1">
      <alignment horizontal="center" vertical="center"/>
    </xf>
    <xf numFmtId="0" fontId="12" fillId="0" borderId="49" xfId="0" applyFont="1" applyBorder="1" applyAlignment="1">
      <alignment horizontal="center"/>
    </xf>
    <xf numFmtId="0" fontId="12" fillId="0" borderId="48" xfId="0" applyFont="1" applyBorder="1" applyAlignment="1">
      <alignment horizontal="center"/>
    </xf>
    <xf numFmtId="0" fontId="22" fillId="0" borderId="44" xfId="0" applyFont="1" applyBorder="1" applyAlignment="1">
      <alignment horizontal="left"/>
    </xf>
    <xf numFmtId="0" fontId="22" fillId="0" borderId="44" xfId="0" applyFont="1" applyBorder="1" applyAlignment="1">
      <alignment horizontal="center" vertical="center"/>
    </xf>
    <xf numFmtId="0" fontId="12" fillId="0" borderId="61" xfId="0" applyFont="1" applyBorder="1" applyAlignment="1">
      <alignment horizontal="center"/>
    </xf>
    <xf numFmtId="0" fontId="12" fillId="0" borderId="45" xfId="0" applyFont="1" applyBorder="1" applyAlignment="1">
      <alignment horizontal="left" vertical="center" wrapText="1"/>
    </xf>
    <xf numFmtId="164" fontId="12" fillId="0" borderId="49" xfId="0" applyNumberFormat="1" applyFont="1" applyBorder="1" applyAlignment="1">
      <alignment horizontal="center" vertical="center" wrapText="1"/>
    </xf>
    <xf numFmtId="164" fontId="12" fillId="0" borderId="48" xfId="0" applyNumberFormat="1" applyFont="1" applyBorder="1" applyAlignment="1">
      <alignment horizontal="center" vertical="center" wrapText="1"/>
    </xf>
    <xf numFmtId="0" fontId="12" fillId="0" borderId="44" xfId="0" applyFont="1" applyBorder="1" applyAlignment="1">
      <alignment horizontal="left" vertical="center" wrapText="1"/>
    </xf>
    <xf numFmtId="164" fontId="12" fillId="0" borderId="61"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1" fillId="0" borderId="57" xfId="0" applyFont="1" applyBorder="1" applyAlignment="1"/>
    <xf numFmtId="0" fontId="1" fillId="0" borderId="56" xfId="0" applyFont="1" applyBorder="1" applyAlignment="1"/>
    <xf numFmtId="0" fontId="1" fillId="0" borderId="58" xfId="0" applyFont="1" applyBorder="1" applyAlignment="1"/>
    <xf numFmtId="0" fontId="2" fillId="0" borderId="17" xfId="0" applyFont="1" applyBorder="1" applyAlignment="1"/>
    <xf numFmtId="0" fontId="12" fillId="0" borderId="5" xfId="0" applyFont="1" applyBorder="1"/>
    <xf numFmtId="0" fontId="19" fillId="0" borderId="8" xfId="0" applyFont="1" applyFill="1" applyBorder="1" applyAlignment="1">
      <alignment horizontal="center" vertical="center" wrapText="1"/>
    </xf>
    <xf numFmtId="0" fontId="6" fillId="0" borderId="5" xfId="0" applyFont="1" applyBorder="1" applyAlignment="1">
      <alignment horizontal="center" vertical="center"/>
    </xf>
    <xf numFmtId="0" fontId="7" fillId="0" borderId="5" xfId="0" applyFont="1" applyFill="1" applyBorder="1" applyAlignment="1">
      <alignment horizontal="center" vertical="center"/>
    </xf>
    <xf numFmtId="0" fontId="12" fillId="0" borderId="18" xfId="0" applyFont="1" applyBorder="1" applyAlignment="1">
      <alignment horizontal="left" vertical="center" wrapText="1"/>
    </xf>
    <xf numFmtId="0" fontId="6" fillId="0" borderId="19" xfId="0" applyFont="1" applyBorder="1" applyAlignment="1">
      <alignment horizontal="center" vertical="center"/>
    </xf>
    <xf numFmtId="0" fontId="19" fillId="0" borderId="12" xfId="0" applyFont="1" applyFill="1" applyBorder="1" applyAlignment="1">
      <alignment horizontal="left" vertical="center" wrapText="1"/>
    </xf>
    <xf numFmtId="0" fontId="6" fillId="0" borderId="15" xfId="0" applyFont="1" applyBorder="1" applyAlignment="1">
      <alignment horizontal="center" vertical="center"/>
    </xf>
    <xf numFmtId="0" fontId="12" fillId="0" borderId="18" xfId="0" applyFont="1" applyBorder="1"/>
    <xf numFmtId="0" fontId="12" fillId="0" borderId="19" xfId="0" applyFont="1" applyBorder="1"/>
    <xf numFmtId="0" fontId="12" fillId="0" borderId="19" xfId="0" applyFont="1" applyBorder="1" applyAlignment="1">
      <alignment horizontal="center"/>
    </xf>
    <xf numFmtId="0" fontId="12" fillId="0" borderId="20" xfId="0" applyFont="1" applyBorder="1" applyAlignment="1">
      <alignment horizontal="center"/>
    </xf>
    <xf numFmtId="0" fontId="12" fillId="0" borderId="14" xfId="0" applyFont="1" applyBorder="1"/>
    <xf numFmtId="0" fontId="12" fillId="0" borderId="15" xfId="0" applyFont="1" applyBorder="1"/>
    <xf numFmtId="0" fontId="12" fillId="0" borderId="15" xfId="0" applyFont="1" applyBorder="1" applyAlignment="1">
      <alignment horizontal="center"/>
    </xf>
    <xf numFmtId="0" fontId="12" fillId="0" borderId="16" xfId="0" applyFont="1" applyBorder="1" applyAlignment="1">
      <alignment horizontal="center"/>
    </xf>
    <xf numFmtId="0" fontId="33" fillId="0" borderId="51" xfId="3" applyBorder="1" applyAlignment="1">
      <alignment horizontal="left"/>
    </xf>
    <xf numFmtId="0" fontId="35" fillId="0" borderId="66" xfId="3" applyFont="1" applyBorder="1"/>
    <xf numFmtId="0" fontId="36" fillId="0" borderId="66" xfId="3" applyFont="1" applyBorder="1" applyAlignment="1">
      <alignment horizontal="centerContinuous" vertical="center"/>
    </xf>
    <xf numFmtId="0" fontId="33" fillId="0" borderId="66" xfId="3" applyBorder="1" applyAlignment="1">
      <alignment horizontal="centerContinuous"/>
    </xf>
    <xf numFmtId="0" fontId="34" fillId="0" borderId="66" xfId="3" applyFont="1" applyBorder="1" applyAlignment="1">
      <alignment horizontal="centerContinuous"/>
    </xf>
    <xf numFmtId="0" fontId="33" fillId="0" borderId="45" xfId="3" applyBorder="1" applyAlignment="1">
      <alignment horizontal="centerContinuous"/>
    </xf>
    <xf numFmtId="0" fontId="35" fillId="0" borderId="66" xfId="3" applyFont="1" applyBorder="1" applyAlignment="1" applyProtection="1">
      <alignment horizontal="centerContinuous" vertical="top"/>
      <protection locked="0"/>
    </xf>
    <xf numFmtId="0" fontId="35" fillId="0" borderId="42" xfId="3" applyFont="1" applyBorder="1" applyAlignment="1">
      <alignment horizontal="centerContinuous" vertical="top"/>
    </xf>
    <xf numFmtId="0" fontId="33" fillId="0" borderId="50" xfId="3" applyBorder="1" applyAlignment="1" applyProtection="1">
      <alignment horizontal="centerContinuous" vertical="center"/>
      <protection locked="0"/>
    </xf>
    <xf numFmtId="0" fontId="35" fillId="0" borderId="68" xfId="3" applyFont="1" applyBorder="1" applyAlignment="1">
      <alignment horizontal="centerContinuous" vertical="center"/>
    </xf>
    <xf numFmtId="0" fontId="38" fillId="0" borderId="2" xfId="3" applyFont="1" applyBorder="1"/>
    <xf numFmtId="0" fontId="38" fillId="0" borderId="2" xfId="3" applyFont="1" applyBorder="1" applyProtection="1">
      <protection locked="0"/>
    </xf>
    <xf numFmtId="0" fontId="38" fillId="0" borderId="2" xfId="3" applyFont="1" applyBorder="1" applyAlignment="1">
      <alignment vertical="top"/>
    </xf>
    <xf numFmtId="0" fontId="33" fillId="0" borderId="3" xfId="3" applyBorder="1"/>
    <xf numFmtId="0" fontId="34" fillId="0" borderId="3" xfId="3" applyFont="1" applyBorder="1"/>
    <xf numFmtId="0" fontId="37" fillId="0" borderId="3" xfId="3" applyFont="1" applyBorder="1"/>
    <xf numFmtId="0" fontId="33" fillId="0" borderId="35" xfId="3" applyBorder="1"/>
    <xf numFmtId="0" fontId="33" fillId="0" borderId="69" xfId="3" applyBorder="1"/>
    <xf numFmtId="0" fontId="33" fillId="0" borderId="48" xfId="3" applyBorder="1"/>
    <xf numFmtId="0" fontId="33" fillId="0" borderId="2" xfId="3" applyBorder="1"/>
    <xf numFmtId="0" fontId="37" fillId="0" borderId="58" xfId="3" applyFont="1" applyBorder="1" applyAlignment="1">
      <alignment vertical="top"/>
    </xf>
    <xf numFmtId="0" fontId="37" fillId="0" borderId="35" xfId="3" applyFont="1" applyBorder="1"/>
    <xf numFmtId="0" fontId="37" fillId="0" borderId="30" xfId="3" applyFont="1" applyBorder="1" applyAlignment="1">
      <alignment vertical="top"/>
    </xf>
    <xf numFmtId="0" fontId="37" fillId="0" borderId="3" xfId="3" applyFont="1" applyBorder="1" applyAlignment="1">
      <alignment vertical="top"/>
    </xf>
    <xf numFmtId="0" fontId="37" fillId="0" borderId="69" xfId="3" applyFont="1" applyBorder="1"/>
    <xf numFmtId="0" fontId="37" fillId="0" borderId="36" xfId="3" applyFont="1" applyBorder="1" applyAlignment="1">
      <alignment horizontal="left" vertical="top"/>
    </xf>
    <xf numFmtId="0" fontId="33" fillId="0" borderId="23" xfId="3" applyBorder="1"/>
    <xf numFmtId="0" fontId="34" fillId="0" borderId="17" xfId="3" applyFont="1" applyBorder="1" applyAlignment="1">
      <alignment horizontal="centerContinuous"/>
    </xf>
    <xf numFmtId="0" fontId="34" fillId="0" borderId="4" xfId="3" applyFont="1" applyBorder="1" applyAlignment="1">
      <alignment horizontal="centerContinuous"/>
    </xf>
    <xf numFmtId="0" fontId="34" fillId="0" borderId="1" xfId="3" applyFont="1" applyBorder="1" applyAlignment="1">
      <alignment horizontal="centerContinuous"/>
    </xf>
    <xf numFmtId="0" fontId="33" fillId="0" borderId="22" xfId="3" applyBorder="1"/>
    <xf numFmtId="0" fontId="33" fillId="0" borderId="63" xfId="3" applyBorder="1"/>
    <xf numFmtId="0" fontId="33" fillId="0" borderId="10" xfId="3" applyBorder="1" applyAlignment="1">
      <alignment horizontal="center" textRotation="90"/>
    </xf>
    <xf numFmtId="0" fontId="33" fillId="0" borderId="47" xfId="3" applyBorder="1" applyAlignment="1">
      <alignment horizontal="center" textRotation="90"/>
    </xf>
    <xf numFmtId="0" fontId="33" fillId="0" borderId="7" xfId="3" applyBorder="1" applyAlignment="1">
      <alignment horizontal="center" vertical="center" textRotation="90"/>
    </xf>
    <xf numFmtId="0" fontId="33" fillId="0" borderId="8" xfId="3" applyBorder="1" applyAlignment="1">
      <alignment horizontal="center" vertical="center" textRotation="90"/>
    </xf>
    <xf numFmtId="0" fontId="33" fillId="0" borderId="9" xfId="3" applyBorder="1" applyAlignment="1">
      <alignment horizontal="center" vertical="center" textRotation="90"/>
    </xf>
    <xf numFmtId="0" fontId="33" fillId="0" borderId="26" xfId="3" applyBorder="1" applyAlignment="1">
      <alignment horizontal="center" textRotation="90"/>
    </xf>
    <xf numFmtId="0" fontId="33" fillId="0" borderId="47" xfId="3" applyBorder="1" applyAlignment="1">
      <alignment horizontal="center" textRotation="90" wrapText="1"/>
    </xf>
    <xf numFmtId="0" fontId="37" fillId="0" borderId="47" xfId="3" applyFont="1" applyBorder="1" applyAlignment="1">
      <alignment horizontal="center" textRotation="90"/>
    </xf>
    <xf numFmtId="0" fontId="33" fillId="0" borderId="70" xfId="3" applyBorder="1"/>
    <xf numFmtId="0" fontId="34" fillId="0" borderId="18" xfId="3" applyFont="1" applyBorder="1" applyAlignment="1" applyProtection="1">
      <alignment horizontal="left"/>
      <protection locked="0"/>
    </xf>
    <xf numFmtId="0" fontId="33" fillId="0" borderId="19" xfId="3" applyBorder="1" applyProtection="1">
      <protection locked="0"/>
    </xf>
    <xf numFmtId="0" fontId="35" fillId="0" borderId="19" xfId="3" applyFont="1" applyBorder="1" applyAlignment="1" applyProtection="1">
      <alignment horizontal="center"/>
      <protection locked="0"/>
    </xf>
    <xf numFmtId="49" fontId="37" fillId="0" borderId="19" xfId="3" applyNumberFormat="1" applyFont="1" applyBorder="1" applyAlignment="1" applyProtection="1">
      <alignment horizontal="center"/>
      <protection locked="0"/>
    </xf>
    <xf numFmtId="0" fontId="35" fillId="0" borderId="5" xfId="3" applyFont="1" applyBorder="1" applyAlignment="1" applyProtection="1">
      <alignment horizontal="center"/>
      <protection locked="0"/>
    </xf>
    <xf numFmtId="0" fontId="35" fillId="0" borderId="73" xfId="3" applyFont="1" applyBorder="1" applyAlignment="1" applyProtection="1">
      <alignment horizontal="left"/>
      <protection locked="0"/>
    </xf>
    <xf numFmtId="0" fontId="34" fillId="0" borderId="12" xfId="3" applyFont="1" applyBorder="1" applyAlignment="1" applyProtection="1">
      <alignment horizontal="left"/>
      <protection locked="0"/>
    </xf>
    <xf numFmtId="0" fontId="33" fillId="0" borderId="5" xfId="3" applyBorder="1" applyProtection="1">
      <protection locked="0"/>
    </xf>
    <xf numFmtId="49" fontId="37" fillId="0" borderId="5" xfId="3" applyNumberFormat="1" applyFont="1" applyBorder="1" applyAlignment="1" applyProtection="1">
      <alignment horizontal="center"/>
      <protection locked="0"/>
    </xf>
    <xf numFmtId="0" fontId="35" fillId="0" borderId="33" xfId="3" applyFont="1" applyBorder="1" applyAlignment="1" applyProtection="1">
      <alignment horizontal="center"/>
      <protection locked="0"/>
    </xf>
    <xf numFmtId="0" fontId="35" fillId="0" borderId="73" xfId="3" applyFont="1" applyBorder="1"/>
    <xf numFmtId="0" fontId="37" fillId="0" borderId="52" xfId="3" applyFont="1" applyBorder="1" applyAlignment="1" applyProtection="1">
      <alignment horizontal="centerContinuous" vertical="top"/>
      <protection locked="0"/>
    </xf>
    <xf numFmtId="0" fontId="33" fillId="0" borderId="70" xfId="3" applyBorder="1" applyAlignment="1">
      <alignment horizontal="centerContinuous"/>
    </xf>
    <xf numFmtId="0" fontId="37" fillId="0" borderId="58" xfId="3" applyFont="1" applyBorder="1" applyAlignment="1">
      <alignment horizontal="centerContinuous" vertical="center"/>
    </xf>
    <xf numFmtId="0" fontId="37" fillId="0" borderId="69" xfId="3" applyFont="1" applyBorder="1" applyAlignment="1">
      <alignment horizontal="centerContinuous" vertical="center"/>
    </xf>
    <xf numFmtId="0" fontId="37" fillId="0" borderId="52" xfId="3" applyFont="1" applyBorder="1" applyAlignment="1">
      <alignment horizontal="centerContinuous" vertical="center"/>
    </xf>
    <xf numFmtId="0" fontId="37" fillId="0" borderId="48" xfId="3" applyFont="1" applyBorder="1" applyAlignment="1">
      <alignment horizontal="centerContinuous" vertical="center"/>
    </xf>
    <xf numFmtId="0" fontId="37" fillId="0" borderId="52" xfId="3" applyFont="1" applyBorder="1" applyAlignment="1">
      <alignment horizontal="centerContinuous" vertical="center" wrapText="1"/>
    </xf>
    <xf numFmtId="0" fontId="37" fillId="0" borderId="48" xfId="3" applyFont="1" applyBorder="1" applyAlignment="1">
      <alignment horizontal="centerContinuous" vertical="center" wrapText="1"/>
    </xf>
    <xf numFmtId="0" fontId="33" fillId="0" borderId="48" xfId="3" applyBorder="1" applyAlignment="1">
      <alignment textRotation="90"/>
    </xf>
    <xf numFmtId="0" fontId="34" fillId="0" borderId="14" xfId="3" applyFont="1" applyBorder="1" applyAlignment="1" applyProtection="1">
      <alignment horizontal="left"/>
      <protection locked="0"/>
    </xf>
    <xf numFmtId="0" fontId="33" fillId="0" borderId="15" xfId="3" applyBorder="1" applyProtection="1">
      <protection locked="0"/>
    </xf>
    <xf numFmtId="0" fontId="35" fillId="0" borderId="15" xfId="3" applyFont="1" applyBorder="1" applyAlignment="1" applyProtection="1">
      <alignment horizontal="center"/>
      <protection locked="0"/>
    </xf>
    <xf numFmtId="49" fontId="37" fillId="0" borderId="15" xfId="3" applyNumberFormat="1" applyFont="1" applyBorder="1" applyAlignment="1" applyProtection="1">
      <alignment horizontal="center"/>
      <protection locked="0"/>
    </xf>
    <xf numFmtId="0" fontId="35" fillId="0" borderId="43" xfId="3" applyFont="1" applyBorder="1" applyAlignment="1" applyProtection="1">
      <alignment horizontal="center"/>
      <protection locked="0"/>
    </xf>
    <xf numFmtId="0" fontId="35" fillId="0" borderId="74" xfId="3" applyFont="1" applyBorder="1"/>
    <xf numFmtId="0" fontId="33" fillId="0" borderId="48" xfId="3" applyBorder="1" applyAlignment="1">
      <alignment vertical="top" textRotation="180"/>
    </xf>
    <xf numFmtId="0" fontId="37" fillId="0" borderId="57" xfId="3" applyFont="1" applyBorder="1" applyAlignment="1">
      <alignment vertical="center"/>
    </xf>
    <xf numFmtId="0" fontId="33" fillId="0" borderId="41" xfId="3" applyBorder="1"/>
    <xf numFmtId="0" fontId="37" fillId="0" borderId="51" xfId="3" applyFont="1" applyBorder="1" applyAlignment="1">
      <alignment vertical="center"/>
    </xf>
    <xf numFmtId="0" fontId="33" fillId="0" borderId="41" xfId="3" applyBorder="1" applyAlignment="1">
      <alignment vertical="center"/>
    </xf>
    <xf numFmtId="0" fontId="33" fillId="0" borderId="73" xfId="3" applyBorder="1"/>
    <xf numFmtId="0" fontId="40" fillId="0" borderId="36" xfId="3" applyFont="1" applyBorder="1" applyAlignment="1">
      <alignment horizontal="left" vertical="center"/>
    </xf>
    <xf numFmtId="0" fontId="37" fillId="0" borderId="57" xfId="3" applyFont="1" applyBorder="1" applyAlignment="1">
      <alignment horizontal="left" vertical="top"/>
    </xf>
    <xf numFmtId="0" fontId="33" fillId="0" borderId="33" xfId="3" applyBorder="1"/>
    <xf numFmtId="0" fontId="37" fillId="0" borderId="51" xfId="3" applyFont="1" applyBorder="1" applyAlignment="1">
      <alignment vertical="top"/>
    </xf>
    <xf numFmtId="0" fontId="37" fillId="0" borderId="41" xfId="3" applyFont="1" applyBorder="1" applyAlignment="1">
      <alignment vertical="top"/>
    </xf>
    <xf numFmtId="0" fontId="37" fillId="0" borderId="51" xfId="3" applyFont="1" applyBorder="1" applyAlignment="1">
      <alignment horizontal="left" vertical="top"/>
    </xf>
    <xf numFmtId="0" fontId="33" fillId="0" borderId="41" xfId="3" applyBorder="1" applyAlignment="1">
      <alignment vertical="top"/>
    </xf>
    <xf numFmtId="0" fontId="33" fillId="0" borderId="72" xfId="3" applyBorder="1" applyAlignment="1">
      <alignment horizontal="left" vertical="center"/>
    </xf>
    <xf numFmtId="0" fontId="35" fillId="0" borderId="49" xfId="3" applyFont="1" applyBorder="1" applyAlignment="1">
      <alignment horizontal="left" vertical="center" wrapText="1"/>
    </xf>
    <xf numFmtId="0" fontId="33" fillId="0" borderId="2" xfId="3" applyBorder="1" applyAlignment="1">
      <alignment vertical="top"/>
    </xf>
    <xf numFmtId="0" fontId="35" fillId="0" borderId="48" xfId="3" applyFont="1" applyBorder="1" applyAlignment="1">
      <alignment horizontal="left" vertical="center" wrapText="1"/>
    </xf>
    <xf numFmtId="0" fontId="33" fillId="0" borderId="53" xfId="3" applyBorder="1" applyAlignment="1">
      <alignment horizontal="left" vertical="center" wrapText="1"/>
    </xf>
    <xf numFmtId="0" fontId="35" fillId="0" borderId="61" xfId="3" applyFont="1" applyBorder="1" applyAlignment="1">
      <alignment horizontal="centerContinuous" vertical="center" wrapText="1"/>
    </xf>
    <xf numFmtId="0" fontId="37" fillId="0" borderId="71" xfId="3" applyFont="1" applyBorder="1" applyAlignment="1">
      <alignment horizontal="left" vertical="top"/>
    </xf>
    <xf numFmtId="0" fontId="33" fillId="0" borderId="46" xfId="3" applyBorder="1"/>
    <xf numFmtId="0" fontId="33" fillId="0" borderId="43" xfId="3" applyBorder="1"/>
    <xf numFmtId="0" fontId="37" fillId="0" borderId="59" xfId="3" applyFont="1" applyBorder="1" applyAlignment="1">
      <alignment vertical="top"/>
    </xf>
    <xf numFmtId="0" fontId="37" fillId="0" borderId="46" xfId="3" applyFont="1" applyBorder="1" applyAlignment="1">
      <alignment vertical="top"/>
    </xf>
    <xf numFmtId="0" fontId="37" fillId="0" borderId="59" xfId="3" applyFont="1" applyBorder="1" applyAlignment="1">
      <alignment horizontal="left" vertical="top"/>
    </xf>
    <xf numFmtId="0" fontId="33" fillId="0" borderId="44" xfId="3" applyBorder="1"/>
    <xf numFmtId="0" fontId="37" fillId="0" borderId="44" xfId="3" applyFont="1" applyBorder="1" applyAlignment="1">
      <alignment vertical="top"/>
    </xf>
    <xf numFmtId="0" fontId="39" fillId="0" borderId="61" xfId="3" applyFont="1" applyBorder="1" applyAlignment="1">
      <alignment horizontal="justify"/>
    </xf>
    <xf numFmtId="0" fontId="39" fillId="0" borderId="53" xfId="3" applyFont="1" applyBorder="1" applyAlignment="1">
      <alignment horizontal="left" wrapText="1"/>
    </xf>
    <xf numFmtId="0" fontId="35" fillId="0" borderId="61" xfId="3" applyFont="1" applyBorder="1" applyAlignment="1">
      <alignment horizontal="left" vertical="center" wrapText="1"/>
    </xf>
    <xf numFmtId="0" fontId="33" fillId="0" borderId="0" xfId="3" applyBorder="1"/>
    <xf numFmtId="0" fontId="0" fillId="0" borderId="0" xfId="0" applyBorder="1"/>
    <xf numFmtId="0" fontId="33" fillId="0" borderId="25" xfId="3" applyBorder="1" applyAlignment="1">
      <alignment horizontal="center" textRotation="90"/>
    </xf>
    <xf numFmtId="0" fontId="37" fillId="0" borderId="61" xfId="3" applyFont="1" applyBorder="1" applyAlignment="1">
      <alignment horizontal="center" vertical="center" textRotation="90"/>
    </xf>
    <xf numFmtId="0" fontId="33" fillId="0" borderId="54" xfId="3" applyBorder="1"/>
    <xf numFmtId="0" fontId="37" fillId="0" borderId="3" xfId="3" applyFont="1" applyBorder="1" applyAlignment="1">
      <alignment horizontal="left" vertical="top"/>
    </xf>
    <xf numFmtId="0" fontId="33" fillId="0" borderId="67" xfId="3" applyBorder="1" applyAlignment="1">
      <alignment horizontal="left"/>
    </xf>
    <xf numFmtId="0" fontId="33" fillId="0" borderId="66" xfId="3" applyBorder="1" applyAlignment="1">
      <alignment horizontal="left"/>
    </xf>
    <xf numFmtId="0" fontId="33" fillId="0" borderId="66" xfId="3" applyBorder="1" applyAlignment="1">
      <alignment horizontal="right"/>
    </xf>
    <xf numFmtId="0" fontId="33" fillId="0" borderId="68" xfId="3" applyBorder="1" applyAlignment="1">
      <alignment horizontal="left"/>
    </xf>
    <xf numFmtId="0" fontId="33" fillId="0" borderId="12" xfId="3" applyBorder="1" applyAlignment="1">
      <alignment horizontal="right"/>
    </xf>
    <xf numFmtId="165" fontId="33" fillId="0" borderId="55" xfId="3" applyNumberFormat="1" applyBorder="1" applyAlignment="1" applyProtection="1">
      <alignment horizontal="left"/>
      <protection locked="0"/>
    </xf>
    <xf numFmtId="0" fontId="38" fillId="0" borderId="44" xfId="3" applyFont="1" applyBorder="1"/>
    <xf numFmtId="0" fontId="38" fillId="0" borderId="44" xfId="3" applyFont="1" applyBorder="1" applyProtection="1">
      <protection locked="0"/>
    </xf>
    <xf numFmtId="0" fontId="38" fillId="0" borderId="44" xfId="3" applyFont="1" applyBorder="1" applyAlignment="1">
      <alignment vertical="top"/>
    </xf>
    <xf numFmtId="0" fontId="35" fillId="0" borderId="61" xfId="3" applyFont="1" applyBorder="1"/>
    <xf numFmtId="0" fontId="33" fillId="0" borderId="0" xfId="3" applyBorder="1" applyAlignment="1">
      <alignment horizontal="left" vertical="top" textRotation="90"/>
    </xf>
    <xf numFmtId="0" fontId="33" fillId="0" borderId="0" xfId="3" applyBorder="1" applyAlignment="1">
      <alignment horizontal="left" vertical="center" wrapText="1"/>
    </xf>
    <xf numFmtId="0" fontId="24" fillId="0" borderId="78" xfId="0" applyFont="1" applyFill="1" applyBorder="1" applyAlignment="1">
      <alignment horizontal="center" vertical="center" wrapText="1"/>
    </xf>
    <xf numFmtId="0" fontId="24" fillId="0" borderId="79" xfId="0" applyFont="1" applyFill="1" applyBorder="1" applyAlignment="1">
      <alignment horizontal="center" vertical="center" wrapText="1"/>
    </xf>
    <xf numFmtId="0" fontId="24" fillId="0" borderId="80" xfId="0" applyFont="1" applyFill="1" applyBorder="1" applyAlignment="1">
      <alignment horizontal="center" vertical="center" wrapText="1"/>
    </xf>
    <xf numFmtId="0" fontId="22" fillId="0" borderId="81" xfId="0" applyFont="1" applyFill="1" applyBorder="1" applyAlignment="1">
      <alignment horizontal="left" vertical="center" wrapText="1"/>
    </xf>
    <xf numFmtId="0" fontId="12" fillId="0" borderId="82" xfId="0" applyFont="1" applyFill="1" applyBorder="1" applyAlignment="1">
      <alignment horizontal="left" vertical="center" wrapText="1"/>
    </xf>
    <xf numFmtId="0" fontId="22" fillId="0" borderId="83" xfId="0" applyFont="1" applyFill="1" applyBorder="1" applyAlignment="1">
      <alignment horizontal="left" vertical="center" wrapText="1"/>
    </xf>
    <xf numFmtId="0" fontId="12" fillId="0" borderId="84" xfId="0" applyFont="1" applyFill="1" applyBorder="1" applyAlignment="1">
      <alignment horizontal="left" vertical="center" wrapText="1"/>
    </xf>
    <xf numFmtId="0" fontId="22" fillId="0" borderId="84" xfId="0" applyFont="1" applyFill="1" applyBorder="1" applyAlignment="1">
      <alignment horizontal="left" vertical="center" wrapText="1"/>
    </xf>
    <xf numFmtId="0" fontId="22" fillId="0" borderId="85"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22" fillId="0" borderId="86" xfId="0" applyFont="1" applyFill="1" applyBorder="1" applyAlignment="1">
      <alignment horizontal="left" vertical="center" wrapText="1"/>
    </xf>
    <xf numFmtId="0" fontId="10" fillId="0" borderId="0" xfId="0" applyFont="1" applyAlignment="1">
      <alignment horizontal="left" vertical="top"/>
    </xf>
    <xf numFmtId="0" fontId="16" fillId="0" borderId="0" xfId="0" applyFont="1" applyAlignment="1">
      <alignment horizontal="left"/>
    </xf>
    <xf numFmtId="0" fontId="1" fillId="0" borderId="0" xfId="0" applyFont="1" applyAlignment="1">
      <alignment horizontal="left"/>
    </xf>
    <xf numFmtId="0" fontId="1" fillId="0" borderId="0" xfId="0" quotePrefix="1" applyFont="1" applyFill="1" applyBorder="1" applyAlignment="1">
      <alignment horizontal="center" vertical="center"/>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24" fillId="0" borderId="40" xfId="0" applyFont="1" applyFill="1" applyBorder="1" applyAlignment="1">
      <alignment horizontal="center" vertical="center" wrapText="1"/>
    </xf>
    <xf numFmtId="0" fontId="3" fillId="0" borderId="0" xfId="0" applyFont="1" applyBorder="1" applyAlignment="1">
      <alignment vertical="top" wrapText="1"/>
    </xf>
    <xf numFmtId="0" fontId="12" fillId="0" borderId="5" xfId="0" applyFont="1" applyBorder="1" applyAlignment="1">
      <alignment horizontal="center" vertical="center" wrapText="1"/>
    </xf>
    <xf numFmtId="0" fontId="3" fillId="0" borderId="0" xfId="0" applyFont="1" applyFill="1" applyAlignment="1">
      <alignment horizontal="center" wrapText="1"/>
    </xf>
    <xf numFmtId="0" fontId="1" fillId="6" borderId="51" xfId="0" applyFont="1" applyFill="1" applyBorder="1" applyAlignment="1">
      <alignment horizontal="center" vertical="center"/>
    </xf>
    <xf numFmtId="0" fontId="1" fillId="6" borderId="51" xfId="0" quotePrefix="1" applyFont="1" applyFill="1" applyBorder="1" applyAlignment="1">
      <alignment horizontal="center" vertical="center"/>
    </xf>
    <xf numFmtId="0" fontId="1" fillId="6" borderId="31" xfId="0" applyFont="1" applyFill="1" applyBorder="1" applyAlignment="1">
      <alignment horizontal="center" vertical="center"/>
    </xf>
    <xf numFmtId="0" fontId="1" fillId="6" borderId="31" xfId="0" quotePrefix="1" applyFont="1" applyFill="1" applyBorder="1" applyAlignment="1">
      <alignment horizontal="center" vertical="center"/>
    </xf>
    <xf numFmtId="0" fontId="1" fillId="6" borderId="30" xfId="0" applyFont="1" applyFill="1" applyBorder="1" applyAlignment="1">
      <alignment horizontal="center" vertical="center"/>
    </xf>
    <xf numFmtId="0" fontId="1" fillId="6" borderId="30" xfId="0" quotePrefix="1" applyFont="1" applyFill="1" applyBorder="1" applyAlignment="1">
      <alignment horizontal="center" vertical="center"/>
    </xf>
    <xf numFmtId="0" fontId="2" fillId="6" borderId="21" xfId="0" applyFont="1" applyFill="1" applyBorder="1" applyAlignment="1">
      <alignment horizontal="center" vertical="center"/>
    </xf>
    <xf numFmtId="0" fontId="0" fillId="0" borderId="24" xfId="0" applyFill="1" applyBorder="1"/>
    <xf numFmtId="0" fontId="2" fillId="0" borderId="8" xfId="0" applyFont="1" applyFill="1" applyBorder="1" applyAlignment="1">
      <alignment horizontal="center"/>
    </xf>
    <xf numFmtId="0" fontId="19" fillId="0" borderId="5" xfId="0" applyFont="1" applyFill="1" applyBorder="1" applyAlignment="1">
      <alignment vertical="center"/>
    </xf>
    <xf numFmtId="0" fontId="43" fillId="0" borderId="5" xfId="0" applyFont="1" applyBorder="1" applyAlignment="1">
      <alignment vertical="center" wrapText="1"/>
    </xf>
    <xf numFmtId="0" fontId="43" fillId="5" borderId="5" xfId="0" applyFont="1" applyFill="1" applyBorder="1" applyAlignment="1">
      <alignment vertical="center"/>
    </xf>
    <xf numFmtId="0" fontId="2" fillId="5" borderId="5" xfId="0" applyFont="1" applyFill="1" applyBorder="1" applyAlignment="1">
      <alignment vertical="center" wrapText="1"/>
    </xf>
    <xf numFmtId="0" fontId="6" fillId="4" borderId="63" xfId="0" applyFont="1" applyFill="1" applyBorder="1" applyAlignment="1">
      <alignment horizontal="center"/>
    </xf>
    <xf numFmtId="0" fontId="19" fillId="0" borderId="7" xfId="0" applyFont="1" applyBorder="1" applyAlignment="1">
      <alignment vertical="center" wrapText="1"/>
    </xf>
    <xf numFmtId="0" fontId="7" fillId="0" borderId="8" xfId="0" applyFont="1" applyBorder="1" applyAlignment="1">
      <alignment horizontal="center" vertical="center"/>
    </xf>
    <xf numFmtId="0" fontId="6" fillId="4" borderId="13" xfId="0" applyFont="1" applyFill="1" applyBorder="1" applyAlignment="1">
      <alignment horizontal="center"/>
    </xf>
    <xf numFmtId="0" fontId="6" fillId="4" borderId="16" xfId="0" applyFont="1" applyFill="1" applyBorder="1" applyAlignment="1">
      <alignment horizontal="center"/>
    </xf>
    <xf numFmtId="0" fontId="45" fillId="0" borderId="12" xfId="0" applyFont="1" applyBorder="1"/>
    <xf numFmtId="0" fontId="2" fillId="0" borderId="0" xfId="0" applyFont="1" applyBorder="1" applyAlignment="1"/>
    <xf numFmtId="0" fontId="45" fillId="0" borderId="14" xfId="0" applyFont="1" applyBorder="1"/>
    <xf numFmtId="0" fontId="2" fillId="5" borderId="15" xfId="0" applyFont="1" applyFill="1" applyBorder="1" applyAlignment="1">
      <alignment vertical="center" wrapText="1"/>
    </xf>
    <xf numFmtId="0" fontId="2" fillId="0" borderId="44" xfId="0" applyFont="1" applyBorder="1" applyAlignment="1"/>
    <xf numFmtId="0" fontId="2" fillId="0" borderId="21" xfId="0" applyFont="1" applyBorder="1" applyAlignment="1">
      <alignment horizontal="center" vertical="center" wrapText="1"/>
    </xf>
    <xf numFmtId="0" fontId="2" fillId="0" borderId="21" xfId="0" applyFont="1" applyBorder="1" applyAlignment="1">
      <alignment horizontal="center" vertical="center"/>
    </xf>
    <xf numFmtId="0" fontId="2" fillId="6" borderId="9" xfId="0" applyFont="1" applyFill="1" applyBorder="1" applyAlignment="1">
      <alignment horizontal="center" vertical="center"/>
    </xf>
    <xf numFmtId="0" fontId="1" fillId="5" borderId="18" xfId="0" applyFont="1" applyFill="1" applyBorder="1"/>
    <xf numFmtId="0" fontId="1" fillId="5" borderId="20" xfId="0" applyFont="1" applyFill="1" applyBorder="1"/>
    <xf numFmtId="0" fontId="1" fillId="5" borderId="12" xfId="0" applyFont="1" applyFill="1" applyBorder="1"/>
    <xf numFmtId="0" fontId="1" fillId="5" borderId="13" xfId="0" applyFont="1" applyFill="1" applyBorder="1"/>
    <xf numFmtId="0" fontId="1" fillId="5" borderId="14" xfId="0" applyFont="1" applyFill="1" applyBorder="1"/>
    <xf numFmtId="0" fontId="1" fillId="5" borderId="16" xfId="0" applyFont="1" applyFill="1" applyBorder="1"/>
    <xf numFmtId="0" fontId="2"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47" fillId="0" borderId="12" xfId="0" applyFont="1" applyBorder="1" applyAlignment="1">
      <alignment vertical="center" wrapText="1"/>
    </xf>
    <xf numFmtId="0" fontId="48" fillId="0" borderId="12" xfId="0" applyFont="1" applyBorder="1" applyAlignment="1">
      <alignment vertical="center" wrapText="1"/>
    </xf>
    <xf numFmtId="0" fontId="47" fillId="0" borderId="12" xfId="0" applyFont="1" applyBorder="1" applyAlignment="1">
      <alignment wrapText="1"/>
    </xf>
    <xf numFmtId="0" fontId="48" fillId="0" borderId="12" xfId="0" applyFont="1" applyBorder="1" applyAlignment="1">
      <alignment wrapText="1"/>
    </xf>
    <xf numFmtId="0" fontId="48" fillId="0" borderId="12" xfId="0" applyFont="1" applyBorder="1" applyAlignment="1">
      <alignment horizontal="left"/>
    </xf>
    <xf numFmtId="0" fontId="49" fillId="0" borderId="12" xfId="0" applyFont="1" applyBorder="1" applyAlignment="1">
      <alignment wrapText="1"/>
    </xf>
    <xf numFmtId="0" fontId="47" fillId="0" borderId="10" xfId="0" applyFont="1" applyBorder="1" applyAlignment="1">
      <alignment horizontal="left" vertical="center" wrapText="1"/>
    </xf>
    <xf numFmtId="0" fontId="47" fillId="0" borderId="27" xfId="0" applyFont="1" applyBorder="1" applyAlignment="1">
      <alignment horizontal="left" vertical="center" wrapText="1"/>
    </xf>
    <xf numFmtId="0" fontId="25" fillId="0" borderId="12" xfId="0" applyFont="1" applyBorder="1" applyAlignment="1">
      <alignment wrapText="1"/>
    </xf>
    <xf numFmtId="0" fontId="47" fillId="0" borderId="12" xfId="0" applyFont="1" applyBorder="1" applyAlignment="1">
      <alignment horizontal="left" vertical="center" wrapText="1"/>
    </xf>
    <xf numFmtId="0" fontId="48" fillId="0" borderId="12" xfId="0" applyFont="1" applyBorder="1" applyAlignment="1">
      <alignment horizontal="lef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5" xfId="0" applyFont="1" applyFill="1" applyBorder="1" applyAlignment="1">
      <alignment horizontal="center"/>
    </xf>
    <xf numFmtId="0" fontId="12" fillId="0" borderId="5"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0" xfId="0" applyFont="1" applyBorder="1"/>
    <xf numFmtId="0" fontId="12" fillId="0" borderId="6" xfId="0" applyFont="1" applyBorder="1"/>
    <xf numFmtId="0" fontId="12" fillId="0" borderId="6" xfId="0" applyFont="1" applyBorder="1" applyAlignment="1">
      <alignment horizontal="center"/>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xf>
    <xf numFmtId="0" fontId="1" fillId="0" borderId="0" xfId="0" applyFont="1" applyAlignment="1">
      <alignment horizontal="left" vertical="center"/>
    </xf>
    <xf numFmtId="0" fontId="2" fillId="0" borderId="0" xfId="0" applyFont="1" applyAlignment="1">
      <alignment horizontal="left" vertical="top"/>
    </xf>
    <xf numFmtId="0" fontId="3" fillId="0" borderId="0" xfId="0" applyFont="1" applyAlignment="1">
      <alignment wrapText="1"/>
    </xf>
    <xf numFmtId="0" fontId="2" fillId="0" borderId="0" xfId="0" applyFont="1" applyAlignment="1">
      <alignment vertical="center" wrapText="1"/>
    </xf>
    <xf numFmtId="0" fontId="14" fillId="0" borderId="0" xfId="0" applyFont="1" applyFill="1" applyAlignment="1">
      <alignment vertical="center" wrapText="1"/>
    </xf>
    <xf numFmtId="0" fontId="13" fillId="0" borderId="0" xfId="0" applyFont="1" applyAlignment="1">
      <alignment horizontal="center" vertical="center"/>
    </xf>
    <xf numFmtId="0" fontId="3" fillId="0" borderId="0" xfId="0" applyFont="1" applyFill="1" applyAlignment="1">
      <alignment wrapText="1"/>
    </xf>
    <xf numFmtId="0" fontId="1" fillId="0" borderId="0" xfId="0" applyFont="1" applyAlignment="1">
      <alignment horizontal="left" vertical="center" wrapText="1"/>
    </xf>
    <xf numFmtId="0" fontId="1" fillId="0" borderId="0" xfId="0" applyFont="1" applyAlignment="1">
      <alignment horizontal="left" wrapText="1"/>
    </xf>
    <xf numFmtId="0" fontId="2" fillId="0" borderId="0" xfId="0" applyFont="1" applyAlignment="1">
      <alignment horizontal="left"/>
    </xf>
    <xf numFmtId="0" fontId="10" fillId="0" borderId="0" xfId="0" applyFont="1" applyAlignment="1">
      <alignment horizontal="left" vertical="center" wrapText="1"/>
    </xf>
    <xf numFmtId="0" fontId="1" fillId="0" borderId="0" xfId="0" applyFont="1" applyAlignment="1">
      <alignment horizontal="center"/>
    </xf>
    <xf numFmtId="0" fontId="1" fillId="0" borderId="0" xfId="0" applyFont="1" applyAlignment="1">
      <alignment horizontal="center" vertical="center"/>
    </xf>
    <xf numFmtId="0" fontId="3" fillId="0" borderId="0" xfId="0" applyFont="1" applyBorder="1" applyAlignment="1">
      <alignment horizontal="center" vertical="top" wrapText="1"/>
    </xf>
    <xf numFmtId="0" fontId="1" fillId="0" borderId="0" xfId="0" applyFont="1" applyBorder="1" applyAlignment="1">
      <alignment horizontal="left" vertical="center" wrapText="1"/>
    </xf>
    <xf numFmtId="0" fontId="41" fillId="0" borderId="0" xfId="1" applyFont="1" applyBorder="1" applyAlignment="1">
      <alignment horizontal="left" vertical="center" wrapText="1"/>
    </xf>
    <xf numFmtId="0" fontId="1" fillId="0" borderId="0" xfId="0" applyFont="1" applyAlignment="1">
      <alignment horizontal="left" vertical="top" wrapText="1"/>
    </xf>
    <xf numFmtId="49" fontId="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1" fillId="0" borderId="0" xfId="0" applyFont="1" applyFill="1" applyAlignment="1"/>
    <xf numFmtId="0" fontId="1" fillId="5" borderId="5"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3" fillId="0" borderId="0" xfId="0" applyFont="1" applyFill="1" applyBorder="1" applyAlignment="1">
      <alignment vertical="top" wrapText="1"/>
    </xf>
    <xf numFmtId="0" fontId="3" fillId="0" borderId="0" xfId="0" applyFont="1" applyAlignment="1">
      <alignmen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0" xfId="0" applyFont="1" applyBorder="1" applyAlignment="1">
      <alignment horizontal="left" vertical="center" wrapText="1"/>
    </xf>
    <xf numFmtId="0" fontId="41" fillId="0" borderId="0" xfId="1" applyFont="1" applyBorder="1" applyAlignment="1">
      <alignment horizontal="left" vertical="center" wrapText="1"/>
    </xf>
    <xf numFmtId="0" fontId="1" fillId="0" borderId="5"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10" fillId="0" borderId="0" xfId="0" applyFont="1" applyBorder="1" applyAlignment="1">
      <alignment horizontal="left" vertical="top" wrapText="1"/>
    </xf>
    <xf numFmtId="0" fontId="10" fillId="0" borderId="0" xfId="0" applyFont="1" applyBorder="1" applyAlignment="1">
      <alignment horizontal="left" vertical="center" wrapText="1"/>
    </xf>
    <xf numFmtId="0" fontId="2" fillId="0" borderId="0" xfId="0" applyFont="1" applyBorder="1" applyAlignment="1">
      <alignment horizontal="left" vertical="center" wrapText="1"/>
    </xf>
    <xf numFmtId="0" fontId="6" fillId="0" borderId="45" xfId="0" applyFont="1" applyBorder="1"/>
    <xf numFmtId="0" fontId="6" fillId="0" borderId="0" xfId="0" applyFont="1" applyBorder="1"/>
    <xf numFmtId="0" fontId="6" fillId="0" borderId="44" xfId="0" applyFont="1" applyBorder="1"/>
    <xf numFmtId="0" fontId="1" fillId="5" borderId="73" xfId="0" quotePrefix="1" applyFont="1" applyFill="1" applyBorder="1" applyAlignment="1">
      <alignment horizontal="center" vertical="center" wrapText="1"/>
    </xf>
    <xf numFmtId="0" fontId="1" fillId="5" borderId="74" xfId="0" quotePrefix="1"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5" borderId="6" xfId="0" quotePrefix="1" applyFont="1" applyFill="1" applyBorder="1" applyAlignment="1">
      <alignment horizontal="center" vertical="center" wrapText="1"/>
    </xf>
    <xf numFmtId="0" fontId="1" fillId="5" borderId="70" xfId="0" quotePrefix="1" applyFont="1" applyFill="1" applyBorder="1" applyAlignment="1">
      <alignment horizontal="center" vertical="center" wrapText="1"/>
    </xf>
    <xf numFmtId="0" fontId="2" fillId="0" borderId="62"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xf numFmtId="0" fontId="2" fillId="0" borderId="0" xfId="0" applyFont="1" applyBorder="1" applyAlignment="1">
      <alignment wrapText="1"/>
    </xf>
    <xf numFmtId="0" fontId="41" fillId="0" borderId="0" xfId="1" applyFont="1" applyBorder="1" applyAlignment="1">
      <alignment vertical="center" wrapText="1"/>
    </xf>
    <xf numFmtId="0" fontId="2" fillId="0" borderId="0" xfId="0" applyFont="1" applyBorder="1" applyAlignment="1">
      <alignment vertical="top" wrapText="1"/>
    </xf>
    <xf numFmtId="0" fontId="1" fillId="0" borderId="0" xfId="0" applyFont="1" applyBorder="1" applyAlignment="1">
      <alignment horizontal="left" vertical="center" indent="2"/>
    </xf>
    <xf numFmtId="0" fontId="1" fillId="0" borderId="0" xfId="0" applyFont="1" applyBorder="1" applyAlignment="1">
      <alignment horizontal="left" vertical="center" wrapText="1" indent="2"/>
    </xf>
    <xf numFmtId="0" fontId="10" fillId="0" borderId="0" xfId="0" applyFont="1" applyBorder="1" applyAlignment="1">
      <alignment horizontal="left" vertical="center" wrapText="1" indent="2"/>
    </xf>
    <xf numFmtId="0" fontId="10" fillId="0" borderId="0" xfId="0" applyFont="1" applyBorder="1" applyAlignment="1">
      <alignment horizontal="left" vertical="center" indent="2"/>
    </xf>
    <xf numFmtId="0" fontId="41" fillId="0" borderId="0" xfId="1" applyFont="1" applyBorder="1"/>
    <xf numFmtId="0" fontId="6" fillId="0" borderId="0" xfId="0" applyFont="1" applyAlignment="1">
      <alignment wrapText="1"/>
    </xf>
    <xf numFmtId="0" fontId="1" fillId="0" borderId="5" xfId="0" applyFont="1" applyBorder="1"/>
    <xf numFmtId="0" fontId="1" fillId="0" borderId="0" xfId="0" applyFont="1" applyBorder="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xf>
    <xf numFmtId="0" fontId="10" fillId="0" borderId="0" xfId="0" applyFont="1" applyAlignment="1">
      <alignment horizontal="left" vertical="center" wrapText="1"/>
    </xf>
    <xf numFmtId="0"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 fillId="0" borderId="0" xfId="0" applyFont="1" applyBorder="1" applyAlignment="1">
      <alignment horizontal="left" vertical="top" wrapText="1"/>
    </xf>
    <xf numFmtId="0" fontId="1"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1" fillId="0" borderId="0" xfId="0" applyFont="1" applyAlignment="1">
      <alignment horizontal="left" vertical="top"/>
    </xf>
    <xf numFmtId="0" fontId="1" fillId="0" borderId="0" xfId="0" applyFont="1" applyBorder="1" applyAlignment="1">
      <alignment horizontal="left" vertical="top" wrapText="1"/>
    </xf>
    <xf numFmtId="0" fontId="10" fillId="0" borderId="0" xfId="0" applyFont="1" applyAlignment="1">
      <alignment horizontal="left" vertical="top"/>
    </xf>
    <xf numFmtId="0" fontId="2" fillId="0" borderId="0" xfId="0" applyFont="1" applyBorder="1" applyAlignment="1">
      <alignment horizontal="left" vertical="top"/>
    </xf>
    <xf numFmtId="0" fontId="1" fillId="0" borderId="0" xfId="0" applyFont="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left" vertical="top"/>
    </xf>
    <xf numFmtId="0" fontId="1" fillId="0" borderId="0" xfId="0" applyFont="1" applyFill="1" applyBorder="1" applyAlignment="1">
      <alignment horizontal="left" vertical="center" wrapText="1"/>
    </xf>
    <xf numFmtId="0" fontId="1" fillId="0" borderId="0" xfId="0" applyFont="1" applyAlignment="1">
      <alignment horizontal="left"/>
    </xf>
    <xf numFmtId="0" fontId="41" fillId="0" borderId="0" xfId="1" applyFont="1" applyBorder="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wrapText="1"/>
    </xf>
    <xf numFmtId="0" fontId="12" fillId="0" borderId="0" xfId="0" applyFont="1" applyFill="1" applyBorder="1" applyAlignment="1">
      <alignment horizontal="center" vertical="center"/>
    </xf>
    <xf numFmtId="0" fontId="22" fillId="0" borderId="0" xfId="0" applyFont="1" applyBorder="1" applyAlignment="1">
      <alignment horizontal="center" vertical="center" wrapText="1"/>
    </xf>
    <xf numFmtId="0" fontId="48" fillId="0" borderId="18" xfId="0" applyFont="1" applyBorder="1" applyAlignment="1">
      <alignment vertical="center" wrapText="1"/>
    </xf>
    <xf numFmtId="0" fontId="12" fillId="0" borderId="19" xfId="0" applyFont="1" applyBorder="1" applyAlignment="1">
      <alignment horizontal="center" vertical="center"/>
    </xf>
    <xf numFmtId="0" fontId="12" fillId="0" borderId="19" xfId="0" applyFont="1" applyFill="1" applyBorder="1" applyAlignment="1">
      <alignment horizontal="center" vertical="center"/>
    </xf>
    <xf numFmtId="0" fontId="12" fillId="0" borderId="20" xfId="0" applyFont="1" applyBorder="1" applyAlignment="1">
      <alignment horizontal="center" vertical="center"/>
    </xf>
    <xf numFmtId="0" fontId="48" fillId="0" borderId="14" xfId="0" applyFont="1" applyBorder="1" applyAlignment="1">
      <alignment vertical="center" wrapText="1"/>
    </xf>
    <xf numFmtId="0" fontId="12" fillId="0" borderId="15" xfId="0" applyFont="1" applyFill="1" applyBorder="1" applyAlignment="1">
      <alignment horizontal="center" vertical="center"/>
    </xf>
    <xf numFmtId="0" fontId="48" fillId="0" borderId="0" xfId="0" applyFont="1" applyBorder="1" applyAlignment="1">
      <alignment vertical="center" wrapText="1"/>
    </xf>
    <xf numFmtId="0" fontId="47" fillId="0" borderId="18" xfId="0" applyFont="1" applyBorder="1" applyAlignment="1">
      <alignment wrapText="1"/>
    </xf>
    <xf numFmtId="0" fontId="47" fillId="0" borderId="14" xfId="0" applyFont="1" applyBorder="1" applyAlignment="1">
      <alignment wrapText="1"/>
    </xf>
    <xf numFmtId="0" fontId="47" fillId="0" borderId="0" xfId="0" applyFont="1" applyBorder="1" applyAlignment="1">
      <alignment wrapText="1"/>
    </xf>
    <xf numFmtId="0" fontId="12" fillId="0" borderId="0" xfId="0" applyFont="1" applyBorder="1" applyAlignment="1">
      <alignment horizontal="center"/>
    </xf>
    <xf numFmtId="0" fontId="22" fillId="0" borderId="0" xfId="0" applyFont="1" applyFill="1" applyBorder="1" applyAlignment="1">
      <alignment horizontal="center" vertical="center"/>
    </xf>
    <xf numFmtId="0" fontId="49" fillId="0" borderId="0" xfId="0" applyFont="1" applyBorder="1" applyAlignment="1">
      <alignment wrapText="1"/>
    </xf>
    <xf numFmtId="0" fontId="49" fillId="0" borderId="18" xfId="0" applyFont="1" applyBorder="1" applyAlignment="1">
      <alignment wrapText="1"/>
    </xf>
    <xf numFmtId="0" fontId="22" fillId="0" borderId="19" xfId="0" applyFont="1" applyBorder="1" applyAlignment="1">
      <alignment horizontal="center" vertical="center"/>
    </xf>
    <xf numFmtId="0" fontId="22" fillId="0" borderId="19" xfId="0" applyFont="1" applyFill="1" applyBorder="1" applyAlignment="1">
      <alignment horizontal="center" vertical="center"/>
    </xf>
    <xf numFmtId="0" fontId="49" fillId="0" borderId="14" xfId="0" applyFont="1" applyBorder="1" applyAlignment="1">
      <alignment wrapText="1"/>
    </xf>
    <xf numFmtId="0" fontId="22" fillId="0" borderId="15" xfId="0" applyFont="1" applyBorder="1" applyAlignment="1">
      <alignment horizontal="center" vertical="center"/>
    </xf>
    <xf numFmtId="0" fontId="22" fillId="0" borderId="15" xfId="0" applyFont="1" applyFill="1" applyBorder="1" applyAlignment="1">
      <alignment horizontal="center" vertical="center"/>
    </xf>
    <xf numFmtId="0" fontId="56" fillId="6" borderId="7" xfId="0" applyFont="1" applyFill="1" applyBorder="1" applyAlignment="1">
      <alignment horizontal="left"/>
    </xf>
    <xf numFmtId="0" fontId="2" fillId="0" borderId="5" xfId="0" applyFont="1" applyFill="1" applyBorder="1" applyAlignment="1">
      <alignment horizontal="center" vertical="center" wrapText="1"/>
    </xf>
    <xf numFmtId="0" fontId="2" fillId="0" borderId="5" xfId="0" applyFont="1" applyFill="1" applyBorder="1" applyAlignment="1">
      <alignment horizontal="center"/>
    </xf>
    <xf numFmtId="0" fontId="1" fillId="0" borderId="0" xfId="0" applyFont="1" applyBorder="1" applyAlignment="1">
      <alignment horizontal="left" vertical="top" wrapText="1"/>
    </xf>
    <xf numFmtId="0" fontId="1" fillId="0" borderId="0" xfId="0" applyFont="1" applyAlignment="1">
      <alignment horizontal="left" vertical="center" wrapText="1"/>
    </xf>
    <xf numFmtId="0" fontId="10" fillId="0" borderId="0" xfId="0" applyFont="1" applyAlignment="1">
      <alignment horizontal="left" vertical="center" wrapText="1"/>
    </xf>
    <xf numFmtId="0" fontId="1"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left" vertical="top"/>
    </xf>
    <xf numFmtId="0" fontId="1" fillId="0" borderId="0" xfId="0" applyFont="1" applyFill="1" applyBorder="1" applyAlignment="1">
      <alignment horizontal="left" vertical="center" wrapText="1"/>
    </xf>
    <xf numFmtId="0" fontId="2" fillId="0" borderId="0" xfId="0" applyFont="1" applyBorder="1" applyAlignment="1">
      <alignment horizontal="left" vertical="center" wrapText="1"/>
    </xf>
    <xf numFmtId="2" fontId="12" fillId="0" borderId="13" xfId="0" applyNumberFormat="1" applyFont="1" applyBorder="1" applyAlignment="1">
      <alignment horizontal="center" vertical="center"/>
    </xf>
    <xf numFmtId="49" fontId="1" fillId="0" borderId="0" xfId="0" applyNumberFormat="1" applyFont="1"/>
    <xf numFmtId="0" fontId="10" fillId="0" borderId="0" xfId="0" applyFont="1" applyAlignment="1">
      <alignment horizontal="left" vertical="top"/>
    </xf>
    <xf numFmtId="0" fontId="10" fillId="0" borderId="0" xfId="0" applyFont="1" applyFill="1" applyBorder="1" applyAlignment="1">
      <alignment vertical="top" wrapText="1"/>
    </xf>
    <xf numFmtId="0" fontId="1" fillId="0" borderId="0" xfId="0" applyFont="1" applyFill="1" applyAlignment="1">
      <alignment horizontal="justify"/>
    </xf>
    <xf numFmtId="0" fontId="16" fillId="0" borderId="0" xfId="0" applyFont="1" applyAlignment="1">
      <alignment horizontal="left" vertical="top"/>
    </xf>
    <xf numFmtId="167" fontId="1" fillId="0" borderId="0" xfId="0" applyNumberFormat="1" applyFont="1"/>
    <xf numFmtId="0" fontId="16" fillId="0" borderId="0" xfId="0" applyFont="1" applyAlignment="1">
      <alignment vertical="center"/>
    </xf>
    <xf numFmtId="49" fontId="10" fillId="0" borderId="0" xfId="0" applyNumberFormat="1" applyFont="1" applyFill="1" applyAlignment="1">
      <alignment horizontal="center"/>
    </xf>
    <xf numFmtId="49" fontId="1" fillId="0" borderId="0" xfId="0" applyNumberFormat="1" applyFont="1" applyFill="1" applyAlignment="1">
      <alignment horizontal="center"/>
    </xf>
    <xf numFmtId="49" fontId="10" fillId="0" borderId="0" xfId="0" applyNumberFormat="1" applyFont="1" applyFill="1" applyAlignment="1">
      <alignment horizontal="center" vertical="center"/>
    </xf>
    <xf numFmtId="49" fontId="10" fillId="0" borderId="0" xfId="0" applyNumberFormat="1" applyFont="1" applyFill="1" applyAlignment="1">
      <alignment horizontal="center" vertical="center" wrapText="1"/>
    </xf>
    <xf numFmtId="0" fontId="1" fillId="5" borderId="0" xfId="0" applyFont="1" applyFill="1" applyBorder="1" applyAlignment="1" applyProtection="1">
      <alignment vertical="center"/>
      <protection locked="0"/>
    </xf>
    <xf numFmtId="0" fontId="1" fillId="5" borderId="6" xfId="0" applyFont="1" applyFill="1" applyBorder="1" applyProtection="1">
      <protection locked="0"/>
    </xf>
    <xf numFmtId="0" fontId="1" fillId="5" borderId="5" xfId="0" applyFont="1" applyFill="1" applyBorder="1" applyProtection="1">
      <protection locked="0"/>
    </xf>
    <xf numFmtId="0" fontId="1" fillId="5" borderId="15" xfId="0" applyFont="1" applyFill="1" applyBorder="1" applyProtection="1">
      <protection locked="0"/>
    </xf>
    <xf numFmtId="0" fontId="10" fillId="0" borderId="0" xfId="0" applyFont="1" applyAlignment="1">
      <alignment horizontal="left" vertical="center" wrapText="1"/>
    </xf>
    <xf numFmtId="0" fontId="55" fillId="0" borderId="0" xfId="1" applyFont="1"/>
    <xf numFmtId="0" fontId="10" fillId="0" borderId="0" xfId="0" applyFont="1" applyFill="1" applyBorder="1" applyAlignment="1">
      <alignment vertical="top" wrapText="1"/>
    </xf>
    <xf numFmtId="0" fontId="10" fillId="0" borderId="0" xfId="0" applyFont="1" applyFill="1" applyBorder="1" applyAlignment="1">
      <alignment horizontal="left" vertical="top" wrapText="1"/>
    </xf>
    <xf numFmtId="0" fontId="10" fillId="0" borderId="0" xfId="0" applyFont="1" applyBorder="1" applyAlignment="1">
      <alignment vertical="top" wrapText="1"/>
    </xf>
    <xf numFmtId="0" fontId="10" fillId="0" borderId="0" xfId="0" applyFont="1" applyFill="1" applyAlignment="1">
      <alignment horizontal="left" vertical="center" wrapText="1"/>
    </xf>
    <xf numFmtId="0" fontId="54" fillId="0" borderId="0" xfId="1" applyFont="1" applyAlignment="1">
      <alignment horizontal="left" wrapText="1"/>
    </xf>
    <xf numFmtId="0" fontId="12"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left" vertical="top"/>
    </xf>
    <xf numFmtId="0" fontId="10" fillId="0" borderId="0" xfId="0" applyFont="1" applyAlignment="1">
      <alignment horizontal="center"/>
    </xf>
    <xf numFmtId="0" fontId="10" fillId="0" borderId="0" xfId="0" applyFont="1" applyAlignment="1">
      <alignment horizontal="center" vertical="center" wrapText="1"/>
    </xf>
    <xf numFmtId="0" fontId="1" fillId="0" borderId="0" xfId="0" applyFont="1" applyAlignment="1">
      <alignment horizontal="center"/>
    </xf>
    <xf numFmtId="0" fontId="1" fillId="0" borderId="0" xfId="0" applyFont="1" applyBorder="1" applyAlignment="1">
      <alignment horizontal="left" vertical="top" wrapText="1"/>
    </xf>
    <xf numFmtId="0" fontId="13" fillId="0" borderId="0" xfId="0" applyFont="1" applyAlignment="1">
      <alignment horizontal="center" vertical="center"/>
    </xf>
    <xf numFmtId="49" fontId="5" fillId="5" borderId="2" xfId="0" applyNumberFormat="1" applyFont="1" applyFill="1" applyBorder="1" applyAlignment="1" applyProtection="1">
      <alignment horizontal="center" vertical="center" wrapText="1"/>
      <protection locked="0"/>
    </xf>
    <xf numFmtId="0" fontId="10" fillId="0" borderId="0" xfId="0" applyFont="1" applyAlignment="1">
      <alignment horizontal="left" vertical="center" wrapText="1"/>
    </xf>
    <xf numFmtId="49" fontId="1" fillId="0" borderId="0" xfId="0" applyNumberFormat="1" applyFont="1" applyFill="1" applyAlignment="1">
      <alignment horizontal="left" vertical="center"/>
    </xf>
    <xf numFmtId="0" fontId="1" fillId="0" borderId="0" xfId="0" applyNumberFormat="1" applyFont="1" applyFill="1" applyBorder="1" applyAlignment="1">
      <alignment horizontal="left" vertical="center"/>
    </xf>
    <xf numFmtId="0" fontId="1" fillId="0" borderId="0" xfId="0" applyFont="1" applyAlignment="1" applyProtection="1">
      <alignment horizontal="center"/>
      <protection locked="0"/>
    </xf>
    <xf numFmtId="0" fontId="1" fillId="0" borderId="2" xfId="0" applyFont="1" applyBorder="1" applyAlignment="1" applyProtection="1">
      <alignment horizontal="center"/>
      <protection locked="0"/>
    </xf>
    <xf numFmtId="0" fontId="1" fillId="0" borderId="0" xfId="0" applyFont="1" applyAlignment="1">
      <alignment horizontal="center"/>
    </xf>
    <xf numFmtId="0" fontId="1" fillId="0" borderId="2" xfId="0" applyFont="1" applyBorder="1" applyAlignment="1">
      <alignment horizont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0"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0" fillId="0" borderId="0" xfId="0" applyFont="1" applyAlignment="1">
      <alignment horizontal="left" vertical="top"/>
    </xf>
    <xf numFmtId="0" fontId="10" fillId="0" borderId="0" xfId="0" applyFont="1" applyAlignment="1">
      <alignment horizontal="left" vertical="top" wrapText="1"/>
    </xf>
    <xf numFmtId="49" fontId="1" fillId="5" borderId="12" xfId="0" applyNumberFormat="1" applyFont="1" applyFill="1" applyBorder="1" applyAlignment="1" applyProtection="1">
      <alignment horizontal="left" vertical="top" wrapText="1"/>
      <protection locked="0"/>
    </xf>
    <xf numFmtId="0" fontId="1" fillId="5" borderId="5" xfId="0" applyFont="1" applyFill="1" applyBorder="1" applyAlignment="1" applyProtection="1">
      <alignment horizontal="left" vertical="top" wrapText="1"/>
      <protection locked="0"/>
    </xf>
    <xf numFmtId="49" fontId="1" fillId="5" borderId="3" xfId="0" applyNumberFormat="1"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0" borderId="0" xfId="0" applyFont="1" applyAlignment="1">
      <alignment horizontal="left" vertical="top" wrapText="1"/>
    </xf>
    <xf numFmtId="0" fontId="2" fillId="0" borderId="0" xfId="0" applyFont="1" applyAlignment="1">
      <alignment horizontal="left" vertical="center"/>
    </xf>
    <xf numFmtId="49" fontId="1" fillId="5" borderId="12" xfId="0" applyNumberFormat="1" applyFont="1" applyFill="1" applyBorder="1" applyAlignment="1" applyProtection="1">
      <alignment horizontal="center" vertical="center"/>
      <protection locked="0"/>
    </xf>
    <xf numFmtId="0" fontId="1" fillId="5" borderId="5" xfId="0" applyNumberFormat="1" applyFont="1" applyFill="1" applyBorder="1" applyAlignment="1" applyProtection="1">
      <alignment horizontal="center" vertical="center"/>
      <protection locked="0"/>
    </xf>
    <xf numFmtId="0" fontId="1" fillId="5" borderId="14" xfId="0" applyNumberFormat="1" applyFont="1" applyFill="1" applyBorder="1" applyAlignment="1" applyProtection="1">
      <alignment horizontal="center" vertical="center"/>
      <protection locked="0"/>
    </xf>
    <xf numFmtId="0" fontId="1" fillId="5" borderId="15" xfId="0" applyNumberFormat="1" applyFont="1" applyFill="1" applyBorder="1" applyAlignment="1" applyProtection="1">
      <alignment horizontal="center" vertical="center"/>
      <protection locked="0"/>
    </xf>
    <xf numFmtId="0" fontId="2" fillId="0" borderId="0" xfId="0" applyFont="1" applyAlignment="1">
      <alignment horizontal="left"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 fillId="5" borderId="12" xfId="0" applyNumberFormat="1" applyFont="1" applyFill="1" applyBorder="1" applyAlignment="1" applyProtection="1">
      <alignment horizontal="center" vertical="center"/>
      <protection locked="0"/>
    </xf>
    <xf numFmtId="168" fontId="1" fillId="6" borderId="0" xfId="0" applyNumberFormat="1" applyFont="1" applyFill="1" applyAlignment="1">
      <alignment horizontal="left" vertical="top" wrapText="1"/>
    </xf>
    <xf numFmtId="168" fontId="1" fillId="6" borderId="51" xfId="0" applyNumberFormat="1" applyFont="1" applyFill="1" applyBorder="1" applyAlignment="1">
      <alignment horizontal="center" vertical="center" wrapText="1"/>
    </xf>
    <xf numFmtId="168" fontId="1" fillId="6" borderId="41" xfId="0" applyNumberFormat="1" applyFont="1" applyFill="1" applyBorder="1" applyAlignment="1">
      <alignment horizontal="center" vertical="center" wrapText="1"/>
    </xf>
    <xf numFmtId="168" fontId="1" fillId="6" borderId="33" xfId="0" applyNumberFormat="1" applyFont="1" applyFill="1" applyBorder="1" applyAlignment="1">
      <alignment horizontal="center" vertical="center" wrapText="1"/>
    </xf>
    <xf numFmtId="0" fontId="1" fillId="0" borderId="0" xfId="0" applyFont="1" applyFill="1" applyBorder="1" applyAlignment="1">
      <alignment horizontal="center" wrapText="1"/>
    </xf>
    <xf numFmtId="168" fontId="1" fillId="6" borderId="51" xfId="0" applyNumberFormat="1" applyFont="1" applyFill="1" applyBorder="1" applyAlignment="1">
      <alignment horizontal="center" wrapText="1"/>
    </xf>
    <xf numFmtId="168" fontId="1" fillId="6" borderId="41" xfId="0" applyNumberFormat="1" applyFont="1" applyFill="1" applyBorder="1" applyAlignment="1">
      <alignment horizontal="center" wrapText="1"/>
    </xf>
    <xf numFmtId="168" fontId="1" fillId="6" borderId="33" xfId="0" applyNumberFormat="1" applyFont="1" applyFill="1" applyBorder="1" applyAlignment="1">
      <alignment horizontal="center" wrapText="1"/>
    </xf>
    <xf numFmtId="0" fontId="1" fillId="0" borderId="0" xfId="0" applyFont="1" applyBorder="1" applyAlignment="1">
      <alignment horizontal="center" vertical="center" wrapText="1"/>
    </xf>
    <xf numFmtId="0" fontId="1" fillId="5" borderId="2" xfId="0"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0" fontId="1" fillId="5" borderId="0" xfId="0" quotePrefix="1" applyNumberFormat="1" applyFont="1" applyFill="1" applyAlignment="1" applyProtection="1">
      <alignment horizontal="left" vertical="top" wrapText="1"/>
      <protection locked="0"/>
    </xf>
    <xf numFmtId="0" fontId="1" fillId="0" borderId="0" xfId="0" applyFont="1" applyBorder="1" applyAlignment="1">
      <alignment horizontal="center" wrapText="1"/>
    </xf>
    <xf numFmtId="0" fontId="1" fillId="0" borderId="0" xfId="0" applyFont="1" applyAlignment="1">
      <alignment horizontal="left" wrapText="1"/>
    </xf>
    <xf numFmtId="0" fontId="1" fillId="0" borderId="0" xfId="0" applyFont="1" applyFill="1" applyAlignment="1">
      <alignment horizontal="left" vertical="center" wrapText="1"/>
    </xf>
    <xf numFmtId="0" fontId="1" fillId="0" borderId="5" xfId="0" applyNumberFormat="1" applyFont="1" applyFill="1" applyBorder="1" applyAlignment="1" applyProtection="1">
      <alignment horizontal="center" vertical="center" wrapText="1"/>
      <protection locked="0"/>
    </xf>
    <xf numFmtId="0" fontId="12" fillId="5" borderId="5" xfId="0" applyNumberFormat="1" applyFont="1" applyFill="1" applyBorder="1" applyAlignment="1" applyProtection="1">
      <alignment horizontal="center" vertical="center" wrapText="1"/>
      <protection locked="0"/>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Fill="1" applyAlignment="1">
      <alignment horizontal="left" vertical="top" wrapText="1"/>
    </xf>
    <xf numFmtId="0" fontId="12" fillId="5" borderId="15" xfId="0" applyNumberFormat="1" applyFont="1" applyFill="1" applyBorder="1" applyAlignment="1" applyProtection="1">
      <alignment horizontal="center" vertical="center" wrapText="1"/>
      <protection locked="0"/>
    </xf>
    <xf numFmtId="0" fontId="2" fillId="0" borderId="0" xfId="0" applyFont="1" applyAlignment="1">
      <alignment horizontal="left" vertical="top"/>
    </xf>
    <xf numFmtId="0" fontId="2" fillId="0" borderId="0" xfId="0" applyFont="1" applyFill="1" applyAlignment="1">
      <alignment horizontal="left" wrapText="1"/>
    </xf>
    <xf numFmtId="0" fontId="10" fillId="0" borderId="0" xfId="0" applyFont="1" applyFill="1" applyAlignment="1">
      <alignment horizontal="left" vertical="center" wrapText="1"/>
    </xf>
    <xf numFmtId="0" fontId="1" fillId="0" borderId="0" xfId="0" applyFont="1" applyFill="1" applyAlignment="1">
      <alignment horizontal="left" wrapText="1"/>
    </xf>
    <xf numFmtId="0" fontId="1" fillId="5" borderId="0" xfId="0" applyFont="1" applyFill="1" applyAlignment="1" applyProtection="1">
      <alignment horizontal="left" vertical="center" wrapText="1"/>
      <protection locked="0"/>
    </xf>
    <xf numFmtId="0" fontId="1" fillId="0" borderId="0" xfId="0" applyFont="1" applyFill="1" applyBorder="1" applyAlignment="1">
      <alignment horizontal="left" vertical="center"/>
    </xf>
    <xf numFmtId="0" fontId="1" fillId="5" borderId="5" xfId="0" applyNumberFormat="1" applyFont="1" applyFill="1" applyBorder="1" applyAlignment="1" applyProtection="1">
      <alignment horizontal="center" vertical="center" wrapText="1"/>
      <protection locked="0"/>
    </xf>
    <xf numFmtId="0" fontId="1" fillId="5" borderId="15" xfId="0" applyNumberFormat="1" applyFont="1" applyFill="1" applyBorder="1" applyAlignment="1" applyProtection="1">
      <alignment horizontal="center" vertical="center" wrapText="1"/>
      <protection locked="0"/>
    </xf>
    <xf numFmtId="0" fontId="1" fillId="0" borderId="15" xfId="0" applyNumberFormat="1" applyFont="1" applyFill="1" applyBorder="1" applyAlignment="1" applyProtection="1">
      <alignment horizontal="center" vertical="center" wrapText="1"/>
      <protection locked="0"/>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0" fillId="0" borderId="0" xfId="0" applyFont="1" applyFill="1" applyAlignment="1">
      <alignment horizontal="left" vertical="top" wrapText="1"/>
    </xf>
    <xf numFmtId="14" fontId="1" fillId="5" borderId="5" xfId="0" applyNumberFormat="1" applyFont="1" applyFill="1" applyBorder="1" applyAlignment="1" applyProtection="1">
      <alignment horizontal="center" vertical="center"/>
      <protection locked="0"/>
    </xf>
    <xf numFmtId="0" fontId="1" fillId="5" borderId="13" xfId="0" applyFont="1" applyFill="1" applyBorder="1" applyAlignment="1" applyProtection="1">
      <alignment horizontal="center" vertical="center"/>
      <protection locked="0"/>
    </xf>
    <xf numFmtId="0" fontId="1" fillId="5" borderId="13" xfId="0" applyNumberFormat="1" applyFont="1" applyFill="1" applyBorder="1" applyAlignment="1" applyProtection="1">
      <alignment horizontal="center" vertical="center"/>
      <protection locked="0"/>
    </xf>
    <xf numFmtId="0" fontId="1" fillId="5" borderId="16" xfId="0" applyNumberFormat="1" applyFont="1" applyFill="1" applyBorder="1" applyAlignment="1" applyProtection="1">
      <alignment horizontal="center" vertical="center"/>
      <protection locked="0"/>
    </xf>
    <xf numFmtId="168" fontId="1" fillId="6" borderId="3" xfId="0" applyNumberFormat="1" applyFont="1" applyFill="1" applyBorder="1" applyAlignment="1">
      <alignment horizontal="left" vertical="center"/>
    </xf>
    <xf numFmtId="168" fontId="1" fillId="6" borderId="51" xfId="0" quotePrefix="1" applyNumberFormat="1" applyFont="1" applyFill="1" applyBorder="1" applyAlignment="1">
      <alignment horizontal="center" vertical="center"/>
    </xf>
    <xf numFmtId="168" fontId="1" fillId="6" borderId="41" xfId="0" applyNumberFormat="1" applyFont="1" applyFill="1" applyBorder="1" applyAlignment="1">
      <alignment horizontal="center" vertical="center"/>
    </xf>
    <xf numFmtId="168" fontId="1" fillId="6" borderId="33" xfId="0" applyNumberFormat="1" applyFont="1" applyFill="1" applyBorder="1" applyAlignment="1">
      <alignment horizontal="center" vertical="center"/>
    </xf>
    <xf numFmtId="0" fontId="1" fillId="0" borderId="3" xfId="0" applyFont="1" applyBorder="1" applyAlignment="1">
      <alignment horizontal="center" vertical="center"/>
    </xf>
    <xf numFmtId="0" fontId="10" fillId="0" borderId="0" xfId="0" applyFont="1" applyAlignment="1">
      <alignment horizontal="center" vertical="center"/>
    </xf>
    <xf numFmtId="0" fontId="1" fillId="0" borderId="5" xfId="0" applyFont="1" applyFill="1" applyBorder="1" applyAlignment="1" applyProtection="1">
      <alignment horizontal="center" vertical="center" wrapText="1"/>
      <protection locked="0"/>
    </xf>
    <xf numFmtId="0" fontId="12" fillId="5" borderId="5" xfId="0" applyFont="1" applyFill="1" applyBorder="1" applyAlignment="1" applyProtection="1">
      <alignment horizontal="center" vertical="center" wrapText="1"/>
      <protection locked="0"/>
    </xf>
    <xf numFmtId="168" fontId="1" fillId="6" borderId="10" xfId="0" applyNumberFormat="1" applyFont="1" applyFill="1" applyBorder="1" applyAlignment="1">
      <alignment horizontal="center" vertical="center"/>
    </xf>
    <xf numFmtId="168" fontId="1" fillId="6" borderId="6" xfId="0" applyNumberFormat="1" applyFont="1" applyFill="1" applyBorder="1" applyAlignment="1">
      <alignment horizontal="center" vertical="center"/>
    </xf>
    <xf numFmtId="0" fontId="1" fillId="5" borderId="10" xfId="0" applyNumberFormat="1" applyFont="1" applyFill="1" applyBorder="1" applyAlignment="1">
      <alignment horizontal="center" vertical="center"/>
    </xf>
    <xf numFmtId="0" fontId="1" fillId="5" borderId="6" xfId="0" applyNumberFormat="1" applyFont="1" applyFill="1" applyBorder="1" applyAlignment="1">
      <alignment horizontal="center" vertical="center"/>
    </xf>
    <xf numFmtId="0" fontId="1" fillId="5" borderId="11" xfId="0" applyNumberFormat="1" applyFont="1" applyFill="1" applyBorder="1" applyAlignment="1">
      <alignment horizontal="center" vertical="center"/>
    </xf>
    <xf numFmtId="0" fontId="18" fillId="5" borderId="6" xfId="0" applyFont="1" applyFill="1" applyBorder="1" applyAlignment="1" applyProtection="1">
      <alignment horizontal="center" vertical="center" wrapText="1"/>
      <protection locked="0"/>
    </xf>
    <xf numFmtId="0" fontId="1" fillId="0" borderId="36" xfId="0" applyFont="1" applyFill="1" applyBorder="1" applyAlignment="1" applyProtection="1">
      <alignment horizontal="center" vertical="center" wrapText="1"/>
      <protection locked="0"/>
    </xf>
    <xf numFmtId="0" fontId="1" fillId="0" borderId="37" xfId="0" applyFont="1" applyFill="1" applyBorder="1" applyAlignment="1" applyProtection="1">
      <alignment horizontal="center" vertical="center" wrapText="1"/>
      <protection locked="0"/>
    </xf>
    <xf numFmtId="0" fontId="1" fillId="0" borderId="31" xfId="0" applyFont="1" applyFill="1" applyBorder="1" applyAlignment="1" applyProtection="1">
      <alignment horizontal="center" vertical="center" wrapText="1"/>
      <protection locked="0"/>
    </xf>
    <xf numFmtId="0" fontId="1" fillId="0" borderId="34" xfId="0" applyFont="1" applyFill="1" applyBorder="1" applyAlignment="1" applyProtection="1">
      <alignment horizontal="center" vertical="center" wrapText="1"/>
      <protection locked="0"/>
    </xf>
    <xf numFmtId="168" fontId="1" fillId="6" borderId="57" xfId="0" applyNumberFormat="1" applyFont="1" applyFill="1" applyBorder="1" applyAlignment="1">
      <alignment horizontal="center" vertical="center"/>
    </xf>
    <xf numFmtId="168" fontId="1" fillId="6" borderId="73" xfId="0" applyNumberFormat="1" applyFont="1" applyFill="1" applyBorder="1" applyAlignment="1">
      <alignment horizontal="center" vertical="center"/>
    </xf>
    <xf numFmtId="0" fontId="2" fillId="0" borderId="0" xfId="0" applyFont="1" applyAlignment="1">
      <alignment horizontal="left" vertical="center" wrapText="1"/>
    </xf>
    <xf numFmtId="49" fontId="1" fillId="5" borderId="5" xfId="0" applyNumberFormat="1" applyFont="1" applyFill="1" applyBorder="1" applyAlignment="1" applyProtection="1">
      <alignment horizontal="left" vertical="top" wrapText="1"/>
      <protection locked="0"/>
    </xf>
    <xf numFmtId="0" fontId="1" fillId="6" borderId="0" xfId="0" quotePrefix="1" applyFont="1" applyFill="1" applyAlignment="1">
      <alignment horizontal="center" vertical="center" wrapText="1"/>
    </xf>
    <xf numFmtId="0" fontId="1" fillId="6" borderId="0" xfId="0" applyFont="1" applyFill="1" applyAlignment="1">
      <alignment horizontal="center" vertical="center" wrapText="1"/>
    </xf>
    <xf numFmtId="0" fontId="1" fillId="5" borderId="0" xfId="0" applyFont="1" applyFill="1" applyAlignment="1" applyProtection="1">
      <alignment horizontal="center" vertical="center"/>
      <protection locked="0"/>
    </xf>
    <xf numFmtId="0" fontId="3" fillId="0" borderId="0" xfId="0" applyFont="1" applyAlignment="1">
      <alignment horizontal="center"/>
    </xf>
    <xf numFmtId="0" fontId="3" fillId="0" borderId="0" xfId="0" applyFont="1" applyAlignment="1">
      <alignment horizontal="center" vertical="center"/>
    </xf>
    <xf numFmtId="168" fontId="10" fillId="6" borderId="5" xfId="0" applyNumberFormat="1"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protection locked="0"/>
    </xf>
    <xf numFmtId="49" fontId="5" fillId="5" borderId="0" xfId="0" applyNumberFormat="1" applyFont="1" applyFill="1" applyAlignment="1" applyProtection="1">
      <alignment horizontal="center" vertical="center" wrapText="1"/>
      <protection locked="0"/>
    </xf>
    <xf numFmtId="49" fontId="1" fillId="5" borderId="0" xfId="0" applyNumberFormat="1" applyFont="1" applyFill="1" applyAlignment="1" applyProtection="1">
      <alignment horizontal="center" vertical="center" wrapText="1"/>
      <protection locked="0"/>
    </xf>
    <xf numFmtId="0" fontId="9" fillId="0" borderId="0" xfId="0" applyFont="1" applyAlignment="1">
      <alignment horizontal="center" vertical="center"/>
    </xf>
    <xf numFmtId="0" fontId="16" fillId="0" borderId="0" xfId="0" applyFont="1" applyAlignment="1">
      <alignment horizontal="left" vertical="center"/>
    </xf>
    <xf numFmtId="166" fontId="10" fillId="0" borderId="0" xfId="0" applyNumberFormat="1" applyFont="1" applyAlignment="1">
      <alignment horizontal="left" vertical="top"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 fillId="5" borderId="10" xfId="0" applyNumberFormat="1" applyFont="1" applyFill="1" applyBorder="1" applyAlignment="1" applyProtection="1">
      <alignment horizontal="left" vertical="top" wrapText="1"/>
      <protection locked="0"/>
    </xf>
    <xf numFmtId="0" fontId="1" fillId="5" borderId="6" xfId="0" applyFont="1" applyFill="1" applyBorder="1" applyAlignment="1" applyProtection="1">
      <alignment horizontal="left" vertical="top" wrapText="1"/>
      <protection locked="0"/>
    </xf>
    <xf numFmtId="49" fontId="1" fillId="5" borderId="14" xfId="0" applyNumberFormat="1" applyFont="1" applyFill="1" applyBorder="1" applyAlignment="1" applyProtection="1">
      <alignment horizontal="left" vertical="top" wrapText="1"/>
      <protection locked="0"/>
    </xf>
    <xf numFmtId="0" fontId="1" fillId="5" borderId="15" xfId="0" applyFont="1" applyFill="1" applyBorder="1" applyAlignment="1" applyProtection="1">
      <alignment horizontal="left" vertical="top" wrapText="1"/>
      <protection locked="0"/>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14" fontId="1" fillId="5" borderId="6" xfId="0" applyNumberFormat="1"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2" xfId="0" applyFont="1" applyBorder="1" applyAlignment="1">
      <alignment horizontal="center" vertical="center"/>
    </xf>
    <xf numFmtId="0" fontId="1" fillId="5" borderId="0" xfId="0" applyFont="1" applyFill="1" applyAlignment="1" applyProtection="1">
      <alignment horizontal="center"/>
      <protection locked="0"/>
    </xf>
    <xf numFmtId="0" fontId="2" fillId="0" borderId="7" xfId="0" applyFont="1" applyBorder="1" applyAlignment="1">
      <alignment horizontal="center" vertical="center"/>
    </xf>
    <xf numFmtId="0" fontId="1" fillId="5" borderId="2" xfId="0" applyFont="1" applyFill="1" applyBorder="1" applyAlignment="1" applyProtection="1">
      <alignment horizontal="center"/>
      <protection locked="0"/>
    </xf>
    <xf numFmtId="0" fontId="12" fillId="0" borderId="5"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 fillId="5" borderId="25" xfId="0" applyNumberFormat="1" applyFont="1" applyFill="1" applyBorder="1" applyAlignment="1">
      <alignment horizontal="center" vertical="center"/>
    </xf>
    <xf numFmtId="0" fontId="1" fillId="5" borderId="47" xfId="0" applyNumberFormat="1" applyFont="1" applyFill="1" applyBorder="1" applyAlignment="1">
      <alignment horizontal="center" vertical="center"/>
    </xf>
    <xf numFmtId="0" fontId="1" fillId="5" borderId="26" xfId="0" applyNumberFormat="1" applyFont="1" applyFill="1" applyBorder="1" applyAlignment="1">
      <alignment horizontal="center" vertical="center"/>
    </xf>
    <xf numFmtId="0" fontId="1" fillId="5" borderId="6"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2" fillId="0" borderId="6"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9" fillId="0" borderId="9" xfId="0" applyFont="1" applyBorder="1" applyAlignment="1">
      <alignment horizontal="center" vertical="center" wrapText="1"/>
    </xf>
    <xf numFmtId="0" fontId="1" fillId="5" borderId="5"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8" fillId="5" borderId="5" xfId="0" applyNumberFormat="1" applyFont="1" applyFill="1" applyBorder="1" applyAlignment="1" applyProtection="1">
      <alignment horizontal="center" vertical="center" wrapText="1"/>
      <protection locked="0"/>
    </xf>
    <xf numFmtId="0" fontId="18" fillId="4" borderId="5" xfId="0" applyNumberFormat="1" applyFont="1" applyFill="1" applyBorder="1" applyAlignment="1" applyProtection="1">
      <alignment horizontal="center" vertical="center" wrapText="1"/>
      <protection locked="0"/>
    </xf>
    <xf numFmtId="49" fontId="1" fillId="5" borderId="12" xfId="0" applyNumberFormat="1" applyFont="1" applyFill="1" applyBorder="1" applyAlignment="1" applyProtection="1">
      <alignment horizontal="center" vertical="center" wrapText="1"/>
      <protection locked="0"/>
    </xf>
    <xf numFmtId="0" fontId="1" fillId="5" borderId="12" xfId="0" applyNumberFormat="1" applyFont="1" applyFill="1" applyBorder="1" applyAlignment="1" applyProtection="1">
      <alignment horizontal="center" vertical="center" wrapText="1"/>
      <protection locked="0"/>
    </xf>
    <xf numFmtId="0" fontId="1" fillId="5" borderId="14" xfId="0" applyNumberFormat="1" applyFont="1" applyFill="1" applyBorder="1" applyAlignment="1" applyProtection="1">
      <alignment horizontal="center" vertical="center" wrapText="1"/>
      <protection locked="0"/>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12" fillId="5" borderId="19" xfId="0" applyFont="1" applyFill="1" applyBorder="1" applyAlignment="1">
      <alignment horizontal="center" vertical="center" wrapText="1"/>
    </xf>
    <xf numFmtId="0" fontId="1" fillId="0" borderId="19" xfId="0" applyFont="1" applyFill="1" applyBorder="1" applyAlignment="1" applyProtection="1">
      <alignment horizontal="center" vertical="center" wrapText="1"/>
      <protection locked="0"/>
    </xf>
    <xf numFmtId="49" fontId="1" fillId="5" borderId="18" xfId="0" applyNumberFormat="1" applyFont="1" applyFill="1" applyBorder="1" applyAlignment="1" applyProtection="1">
      <alignment horizontal="center" vertical="center"/>
      <protection locked="0"/>
    </xf>
    <xf numFmtId="0" fontId="1" fillId="5" borderId="19" xfId="0" applyNumberFormat="1" applyFont="1" applyFill="1" applyBorder="1" applyAlignment="1" applyProtection="1">
      <alignment horizontal="center" vertical="center"/>
      <protection locked="0"/>
    </xf>
    <xf numFmtId="0" fontId="12" fillId="0" borderId="15"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8" fillId="5" borderId="15" xfId="0" applyNumberFormat="1"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49" fontId="1" fillId="5" borderId="10" xfId="0" applyNumberFormat="1"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 fillId="5" borderId="19" xfId="0" applyNumberFormat="1" applyFont="1" applyFill="1" applyBorder="1" applyAlignment="1" applyProtection="1">
      <alignment horizontal="center" vertical="center" wrapText="1"/>
      <protection locked="0"/>
    </xf>
    <xf numFmtId="0" fontId="2" fillId="0" borderId="0" xfId="0" applyFont="1" applyAlignment="1">
      <alignment horizontal="left"/>
    </xf>
    <xf numFmtId="0" fontId="10" fillId="0" borderId="0" xfId="0" applyFont="1" applyBorder="1" applyAlignment="1">
      <alignment horizontal="left" vertical="top" wrapText="1"/>
    </xf>
    <xf numFmtId="0" fontId="2" fillId="0" borderId="0" xfId="0" applyFont="1" applyBorder="1" applyAlignment="1">
      <alignment horizontal="left" vertical="top" wrapText="1"/>
    </xf>
    <xf numFmtId="0" fontId="1" fillId="6" borderId="0" xfId="0" applyFont="1" applyFill="1" applyBorder="1" applyAlignment="1">
      <alignment horizontal="left" vertical="top" wrapText="1"/>
    </xf>
    <xf numFmtId="0" fontId="6" fillId="0" borderId="12" xfId="0" applyFont="1" applyFill="1" applyBorder="1" applyAlignment="1">
      <alignment horizontal="left" vertical="center"/>
    </xf>
    <xf numFmtId="0" fontId="6" fillId="0" borderId="5" xfId="0" applyFont="1" applyFill="1" applyBorder="1" applyAlignment="1">
      <alignment horizontal="left"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6" fillId="0" borderId="12" xfId="0" applyFont="1" applyBorder="1" applyAlignment="1">
      <alignment horizontal="left" vertical="center"/>
    </xf>
    <xf numFmtId="0" fontId="6" fillId="0" borderId="5" xfId="0" applyFont="1" applyBorder="1" applyAlignment="1">
      <alignment horizontal="left" vertical="center"/>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1" fillId="5" borderId="12" xfId="0" applyFont="1" applyFill="1" applyBorder="1" applyAlignment="1">
      <alignment horizontal="center" vertical="top" wrapText="1"/>
    </xf>
    <xf numFmtId="0" fontId="1" fillId="5" borderId="5" xfId="0" applyFont="1" applyFill="1" applyBorder="1" applyAlignment="1">
      <alignment horizontal="center" vertical="top" wrapText="1"/>
    </xf>
    <xf numFmtId="0" fontId="1" fillId="0" borderId="0" xfId="0" applyFont="1" applyBorder="1" applyAlignment="1">
      <alignment horizontal="left" vertical="top" wrapText="1" indent="3"/>
    </xf>
    <xf numFmtId="0" fontId="1" fillId="5" borderId="13" xfId="0" applyFont="1" applyFill="1" applyBorder="1" applyAlignment="1">
      <alignment horizontal="center" vertical="top" wrapText="1"/>
    </xf>
    <xf numFmtId="0" fontId="18" fillId="2" borderId="5" xfId="0" applyFont="1" applyFill="1" applyBorder="1" applyAlignment="1">
      <alignment horizontal="center" vertical="center" wrapText="1"/>
    </xf>
    <xf numFmtId="0" fontId="2"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27" fillId="0" borderId="0" xfId="0" applyFont="1" applyAlignment="1">
      <alignment horizontal="left" vertical="center" wrapText="1"/>
    </xf>
    <xf numFmtId="0" fontId="2" fillId="0" borderId="0" xfId="0" applyFont="1" applyBorder="1" applyAlignment="1">
      <alignment horizontal="left"/>
    </xf>
    <xf numFmtId="0" fontId="10" fillId="0" borderId="0" xfId="0" applyFont="1" applyBorder="1" applyAlignment="1">
      <alignment vertical="top" wrapText="1"/>
    </xf>
    <xf numFmtId="0" fontId="10" fillId="0" borderId="0" xfId="0" applyFont="1" applyFill="1" applyBorder="1" applyAlignment="1">
      <alignment vertical="top" wrapText="1"/>
    </xf>
    <xf numFmtId="0" fontId="2" fillId="0" borderId="0" xfId="0" applyFont="1" applyAlignment="1">
      <alignment horizontal="left" vertical="top" wrapText="1"/>
    </xf>
    <xf numFmtId="0" fontId="2" fillId="0" borderId="0" xfId="0" applyFont="1" applyBorder="1" applyAlignment="1">
      <alignment horizontal="left" vertical="center"/>
    </xf>
    <xf numFmtId="0" fontId="18" fillId="5" borderId="5" xfId="0" applyFont="1" applyFill="1" applyBorder="1" applyAlignment="1">
      <alignment horizontal="center" vertical="center" wrapText="1"/>
    </xf>
    <xf numFmtId="0" fontId="44" fillId="2" borderId="51" xfId="0" applyFont="1" applyFill="1" applyBorder="1" applyAlignment="1">
      <alignment horizontal="left" vertical="center"/>
    </xf>
    <xf numFmtId="0" fontId="44" fillId="2" borderId="41" xfId="0" applyFont="1" applyFill="1" applyBorder="1" applyAlignment="1">
      <alignment horizontal="left" vertical="center"/>
    </xf>
    <xf numFmtId="0" fontId="44" fillId="2" borderId="33" xfId="0" applyFont="1" applyFill="1" applyBorder="1" applyAlignment="1">
      <alignment horizontal="left" vertical="center"/>
    </xf>
    <xf numFmtId="0" fontId="2" fillId="0" borderId="0" xfId="0" applyFont="1" applyBorder="1" applyAlignment="1">
      <alignment horizontal="left" vertical="top"/>
    </xf>
    <xf numFmtId="0" fontId="18" fillId="5" borderId="51" xfId="0" applyFont="1" applyFill="1" applyBorder="1" applyAlignment="1">
      <alignment horizontal="center" vertical="center" wrapText="1"/>
    </xf>
    <xf numFmtId="0" fontId="18" fillId="5" borderId="33" xfId="0" applyFont="1" applyFill="1" applyBorder="1" applyAlignment="1">
      <alignment horizontal="center" vertical="center" wrapText="1"/>
    </xf>
    <xf numFmtId="0" fontId="1" fillId="5" borderId="30"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35" xfId="0" applyFont="1" applyFill="1" applyBorder="1" applyAlignment="1">
      <alignment horizontal="left" vertical="top" wrapText="1"/>
    </xf>
    <xf numFmtId="0" fontId="1" fillId="5" borderId="36"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37" xfId="0" applyFont="1" applyFill="1" applyBorder="1" applyAlignment="1">
      <alignment horizontal="left" vertical="top" wrapText="1"/>
    </xf>
    <xf numFmtId="0" fontId="1" fillId="5" borderId="31" xfId="0" applyFont="1" applyFill="1" applyBorder="1" applyAlignment="1">
      <alignment horizontal="left" vertical="top" wrapText="1"/>
    </xf>
    <xf numFmtId="0" fontId="1" fillId="5" borderId="2" xfId="0" applyFont="1" applyFill="1" applyBorder="1" applyAlignment="1">
      <alignment horizontal="left" vertical="top" wrapText="1"/>
    </xf>
    <xf numFmtId="0" fontId="1" fillId="5" borderId="34" xfId="0" applyFont="1" applyFill="1" applyBorder="1" applyAlignment="1">
      <alignment horizontal="left" vertical="top" wrapText="1"/>
    </xf>
    <xf numFmtId="0" fontId="18" fillId="2" borderId="5" xfId="0" applyFont="1" applyFill="1" applyBorder="1" applyAlignment="1">
      <alignment horizontal="center" vertical="center"/>
    </xf>
    <xf numFmtId="0" fontId="18" fillId="2" borderId="51"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51"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0" fillId="0" borderId="0" xfId="0" applyAlignment="1">
      <alignment horizontal="center"/>
    </xf>
    <xf numFmtId="0" fontId="2" fillId="0" borderId="7" xfId="0" applyFont="1" applyBorder="1" applyAlignment="1">
      <alignment horizontal="center" vertical="top" wrapText="1"/>
    </xf>
    <xf numFmtId="168" fontId="1" fillId="6" borderId="10" xfId="0" quotePrefix="1" applyNumberFormat="1" applyFont="1" applyFill="1" applyBorder="1" applyAlignment="1">
      <alignment horizontal="center" vertical="top" wrapText="1"/>
    </xf>
    <xf numFmtId="168" fontId="1" fillId="6" borderId="6" xfId="0" quotePrefix="1" applyNumberFormat="1" applyFont="1" applyFill="1" applyBorder="1" applyAlignment="1">
      <alignment horizontal="center" vertical="top" wrapText="1"/>
    </xf>
    <xf numFmtId="168" fontId="1" fillId="6" borderId="6" xfId="0" applyNumberFormat="1" applyFont="1" applyFill="1" applyBorder="1" applyAlignment="1">
      <alignment horizontal="center" vertical="top" wrapText="1"/>
    </xf>
    <xf numFmtId="168" fontId="1" fillId="6" borderId="11" xfId="0" applyNumberFormat="1" applyFont="1" applyFill="1" applyBorder="1" applyAlignment="1">
      <alignment horizontal="center" vertical="top" wrapText="1"/>
    </xf>
    <xf numFmtId="0" fontId="1" fillId="5" borderId="2" xfId="0" applyFont="1" applyFill="1" applyBorder="1" applyAlignment="1">
      <alignment horizontal="center" vertical="center" wrapText="1"/>
    </xf>
    <xf numFmtId="0" fontId="1" fillId="5" borderId="41" xfId="0" applyFont="1" applyFill="1" applyBorder="1" applyAlignment="1">
      <alignment horizontal="center" vertical="center" wrapText="1"/>
    </xf>
    <xf numFmtId="0" fontId="19" fillId="0" borderId="51" xfId="0" applyFont="1" applyFill="1" applyBorder="1" applyAlignment="1">
      <alignment horizontal="center" vertical="center"/>
    </xf>
    <xf numFmtId="0" fontId="19" fillId="0" borderId="33" xfId="0" applyFont="1" applyFill="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6" fillId="6" borderId="58"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35" xfId="0" applyFont="1" applyFill="1" applyBorder="1" applyAlignment="1">
      <alignment horizontal="left" vertical="center" wrapText="1"/>
    </xf>
    <xf numFmtId="0" fontId="6" fillId="6" borderId="56"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34" xfId="0" applyFont="1" applyFill="1" applyBorder="1" applyAlignment="1">
      <alignment horizontal="left" vertical="center" wrapText="1"/>
    </xf>
    <xf numFmtId="0" fontId="1" fillId="6" borderId="30"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69"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70" xfId="0" applyFont="1" applyFill="1" applyBorder="1" applyAlignment="1">
      <alignment horizontal="center" vertical="center" wrapText="1"/>
    </xf>
    <xf numFmtId="0" fontId="6" fillId="6" borderId="58" xfId="0" applyFont="1" applyFill="1" applyBorder="1" applyAlignment="1">
      <alignment horizontal="left" vertical="center"/>
    </xf>
    <xf numFmtId="0" fontId="6" fillId="6" borderId="3" xfId="0" applyFont="1" applyFill="1" applyBorder="1" applyAlignment="1">
      <alignment horizontal="left" vertical="center"/>
    </xf>
    <xf numFmtId="0" fontId="6" fillId="6" borderId="35" xfId="0" applyFont="1" applyFill="1" applyBorder="1" applyAlignment="1">
      <alignment horizontal="left" vertical="center"/>
    </xf>
    <xf numFmtId="0" fontId="6" fillId="6" borderId="56" xfId="0" applyFont="1" applyFill="1" applyBorder="1" applyAlignment="1">
      <alignment horizontal="left" vertical="center"/>
    </xf>
    <xf numFmtId="0" fontId="6" fillId="6" borderId="2" xfId="0" applyFont="1" applyFill="1" applyBorder="1" applyAlignment="1">
      <alignment horizontal="left" vertical="center"/>
    </xf>
    <xf numFmtId="0" fontId="6" fillId="6" borderId="34" xfId="0" applyFont="1" applyFill="1" applyBorder="1" applyAlignment="1">
      <alignment horizontal="left" vertical="center"/>
    </xf>
    <xf numFmtId="0" fontId="19" fillId="0" borderId="5" xfId="0" applyFont="1" applyFill="1" applyBorder="1" applyAlignment="1">
      <alignment horizontal="center" vertical="center"/>
    </xf>
    <xf numFmtId="0" fontId="1" fillId="5" borderId="15" xfId="0" applyFont="1" applyFill="1" applyBorder="1" applyAlignment="1">
      <alignment horizontal="center" vertical="top" wrapText="1"/>
    </xf>
    <xf numFmtId="0" fontId="1" fillId="5" borderId="16" xfId="0" applyFont="1" applyFill="1" applyBorder="1" applyAlignment="1">
      <alignment horizontal="center" vertical="top" wrapText="1"/>
    </xf>
    <xf numFmtId="0" fontId="1" fillId="5" borderId="14" xfId="0" applyFont="1" applyFill="1" applyBorder="1" applyAlignment="1">
      <alignment horizontal="center" vertical="top" wrapText="1"/>
    </xf>
    <xf numFmtId="0" fontId="1" fillId="0" borderId="0" xfId="0" applyFont="1" applyBorder="1" applyAlignment="1">
      <alignment horizontal="left" vertical="top"/>
    </xf>
    <xf numFmtId="168" fontId="1" fillId="6" borderId="0" xfId="0" applyNumberFormat="1" applyFont="1" applyFill="1" applyAlignment="1">
      <alignment horizontal="center" vertical="center"/>
    </xf>
    <xf numFmtId="0" fontId="41" fillId="0" borderId="0" xfId="1" applyFont="1" applyAlignment="1">
      <alignment horizontal="left" vertical="top" wrapText="1"/>
    </xf>
    <xf numFmtId="0" fontId="1" fillId="0" borderId="0" xfId="0" applyFont="1" applyAlignment="1">
      <alignment horizontal="left" indent="2"/>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32" fillId="5" borderId="15" xfId="0" applyNumberFormat="1" applyFont="1" applyFill="1" applyBorder="1" applyAlignment="1">
      <alignment horizontal="center" vertical="center" wrapText="1"/>
    </xf>
    <xf numFmtId="0" fontId="32" fillId="5" borderId="16" xfId="0" applyNumberFormat="1" applyFont="1" applyFill="1" applyBorder="1" applyAlignment="1">
      <alignment horizontal="center" vertical="center" wrapText="1"/>
    </xf>
    <xf numFmtId="0" fontId="7" fillId="0" borderId="60"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9" xfId="0" applyFont="1" applyBorder="1" applyAlignment="1">
      <alignment horizontal="center" vertical="center" wrapText="1"/>
    </xf>
    <xf numFmtId="0" fontId="2" fillId="0" borderId="0" xfId="0" applyFont="1" applyAlignment="1">
      <alignment horizontal="center" vertical="center" wrapText="1"/>
    </xf>
    <xf numFmtId="0" fontId="32" fillId="6" borderId="19" xfId="0" applyNumberFormat="1" applyFont="1" applyFill="1" applyBorder="1" applyAlignment="1">
      <alignment horizontal="center" vertical="center" wrapText="1"/>
    </xf>
    <xf numFmtId="0" fontId="32" fillId="6" borderId="20" xfId="0" applyNumberFormat="1" applyFont="1" applyFill="1" applyBorder="1" applyAlignment="1">
      <alignment horizontal="center" vertical="center" wrapText="1"/>
    </xf>
    <xf numFmtId="49" fontId="32" fillId="6" borderId="5" xfId="0" applyNumberFormat="1" applyFont="1" applyFill="1" applyBorder="1" applyAlignment="1">
      <alignment horizontal="center" vertical="center" wrapText="1"/>
    </xf>
    <xf numFmtId="0" fontId="32" fillId="6" borderId="5" xfId="0" applyNumberFormat="1" applyFont="1" applyFill="1" applyBorder="1" applyAlignment="1">
      <alignment horizontal="center" vertical="center" wrapText="1"/>
    </xf>
    <xf numFmtId="0" fontId="32" fillId="6" borderId="13" xfId="0" applyNumberFormat="1" applyFont="1" applyFill="1" applyBorder="1" applyAlignment="1">
      <alignment horizontal="center" vertical="center" wrapText="1"/>
    </xf>
    <xf numFmtId="0" fontId="32" fillId="5" borderId="14" xfId="0" applyNumberFormat="1"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49" fontId="32" fillId="6" borderId="19" xfId="0" applyNumberFormat="1" applyFont="1" applyFill="1" applyBorder="1" applyAlignment="1">
      <alignment horizontal="center" vertical="center" wrapText="1"/>
    </xf>
    <xf numFmtId="0" fontId="32" fillId="6" borderId="12" xfId="0" applyNumberFormat="1" applyFont="1" applyFill="1" applyBorder="1" applyAlignment="1">
      <alignment horizontal="center" vertical="center" wrapText="1"/>
    </xf>
    <xf numFmtId="49" fontId="32" fillId="6" borderId="12" xfId="0" applyNumberFormat="1"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49" fontId="32" fillId="6" borderId="18" xfId="0" applyNumberFormat="1" applyFont="1" applyFill="1" applyBorder="1" applyAlignment="1">
      <alignment horizontal="center" vertical="center" wrapText="1"/>
    </xf>
    <xf numFmtId="0" fontId="32" fillId="6" borderId="15" xfId="0" applyNumberFormat="1" applyFont="1" applyFill="1" applyBorder="1" applyAlignment="1">
      <alignment horizontal="center" vertical="center" wrapText="1"/>
    </xf>
    <xf numFmtId="0" fontId="32" fillId="6" borderId="16" xfId="0" applyNumberFormat="1" applyFont="1" applyFill="1" applyBorder="1" applyAlignment="1">
      <alignment horizontal="center" vertical="center" wrapText="1"/>
    </xf>
    <xf numFmtId="0" fontId="32" fillId="6" borderId="18" xfId="0" applyNumberFormat="1" applyFont="1" applyFill="1" applyBorder="1" applyAlignment="1">
      <alignment horizontal="center" vertical="center" wrapText="1"/>
    </xf>
    <xf numFmtId="49" fontId="32" fillId="6" borderId="14" xfId="0" applyNumberFormat="1" applyFont="1" applyFill="1" applyBorder="1" applyAlignment="1">
      <alignment horizontal="center" vertical="center" wrapText="1"/>
    </xf>
    <xf numFmtId="49" fontId="32" fillId="6" borderId="15" xfId="0" applyNumberFormat="1" applyFont="1" applyFill="1" applyBorder="1" applyAlignment="1">
      <alignment horizontal="center" vertical="center" wrapText="1"/>
    </xf>
    <xf numFmtId="0" fontId="32" fillId="5" borderId="12" xfId="0" applyNumberFormat="1" applyFont="1" applyFill="1" applyBorder="1" applyAlignment="1">
      <alignment horizontal="center" vertical="center" wrapText="1"/>
    </xf>
    <xf numFmtId="0" fontId="32" fillId="5" borderId="5" xfId="0" applyNumberFormat="1" applyFont="1" applyFill="1" applyBorder="1" applyAlignment="1">
      <alignment horizontal="center" vertical="center" wrapText="1"/>
    </xf>
    <xf numFmtId="0" fontId="32" fillId="5" borderId="13" xfId="0" applyNumberFormat="1" applyFont="1" applyFill="1" applyBorder="1" applyAlignment="1">
      <alignment horizontal="center" vertical="center" wrapText="1"/>
    </xf>
    <xf numFmtId="0" fontId="1" fillId="5" borderId="12" xfId="0" applyNumberFormat="1" applyFont="1" applyFill="1" applyBorder="1" applyAlignment="1">
      <alignment horizontal="center" vertical="center" wrapText="1"/>
    </xf>
    <xf numFmtId="0" fontId="1" fillId="5" borderId="5" xfId="0" applyNumberFormat="1" applyFont="1" applyFill="1" applyBorder="1" applyAlignment="1">
      <alignment horizontal="center" vertical="center" wrapText="1"/>
    </xf>
    <xf numFmtId="0" fontId="1" fillId="5" borderId="13" xfId="0" applyNumberFormat="1" applyFont="1" applyFill="1" applyBorder="1" applyAlignment="1">
      <alignment horizontal="center" vertical="center" wrapText="1"/>
    </xf>
    <xf numFmtId="0" fontId="1" fillId="5" borderId="14" xfId="0" applyNumberFormat="1" applyFont="1" applyFill="1" applyBorder="1" applyAlignment="1">
      <alignment horizontal="center" vertical="center" wrapText="1"/>
    </xf>
    <xf numFmtId="0" fontId="1" fillId="5" borderId="15" xfId="0" applyNumberFormat="1" applyFont="1" applyFill="1" applyBorder="1" applyAlignment="1">
      <alignment horizontal="center" vertical="center" wrapText="1"/>
    </xf>
    <xf numFmtId="0" fontId="1" fillId="5" borderId="16" xfId="0" applyNumberFormat="1" applyFont="1" applyFill="1" applyBorder="1" applyAlignment="1">
      <alignment horizontal="center" vertical="center" wrapText="1"/>
    </xf>
    <xf numFmtId="0" fontId="7" fillId="0" borderId="5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60" xfId="0" applyFont="1" applyBorder="1" applyAlignment="1">
      <alignment horizontal="center" vertical="center"/>
    </xf>
    <xf numFmtId="0" fontId="7" fillId="0" borderId="45" xfId="0" applyFont="1" applyBorder="1" applyAlignment="1">
      <alignment horizontal="center" vertical="center"/>
    </xf>
    <xf numFmtId="0" fontId="7" fillId="0" borderId="49" xfId="0" applyFont="1" applyBorder="1" applyAlignment="1">
      <alignment horizontal="center" vertical="center"/>
    </xf>
    <xf numFmtId="0" fontId="1" fillId="5" borderId="18" xfId="0" applyNumberFormat="1" applyFont="1" applyFill="1" applyBorder="1" applyAlignment="1">
      <alignment horizontal="center" vertical="center" wrapText="1"/>
    </xf>
    <xf numFmtId="0" fontId="1" fillId="5" borderId="19" xfId="0" applyNumberFormat="1" applyFont="1" applyFill="1" applyBorder="1" applyAlignment="1">
      <alignment horizontal="center" vertical="center" wrapText="1"/>
    </xf>
    <xf numFmtId="0" fontId="1" fillId="5" borderId="20" xfId="0" applyNumberFormat="1" applyFont="1" applyFill="1" applyBorder="1" applyAlignment="1">
      <alignment horizontal="center" vertical="center" wrapText="1"/>
    </xf>
    <xf numFmtId="0" fontId="32" fillId="6" borderId="8" xfId="0" applyFont="1" applyFill="1" applyBorder="1" applyAlignment="1">
      <alignment horizontal="center" vertical="center" wrapText="1"/>
    </xf>
    <xf numFmtId="0" fontId="32" fillId="6" borderId="9" xfId="0" applyFont="1" applyFill="1" applyBorder="1" applyAlignment="1">
      <alignment horizontal="center" vertical="center" wrapText="1"/>
    </xf>
    <xf numFmtId="49" fontId="32" fillId="6" borderId="7" xfId="0" applyNumberFormat="1" applyFont="1" applyFill="1" applyBorder="1" applyAlignment="1">
      <alignment horizontal="center" vertical="center" wrapText="1"/>
    </xf>
    <xf numFmtId="0" fontId="32" fillId="6" borderId="8" xfId="0" applyNumberFormat="1" applyFont="1" applyFill="1" applyBorder="1" applyAlignment="1">
      <alignment horizontal="center" vertical="center" wrapText="1"/>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49" fontId="32" fillId="6" borderId="55" xfId="0" applyNumberFormat="1" applyFont="1" applyFill="1" applyBorder="1" applyAlignment="1">
      <alignment horizontal="center" vertical="center"/>
    </xf>
    <xf numFmtId="0" fontId="32" fillId="6" borderId="44" xfId="0" applyNumberFormat="1" applyFont="1" applyFill="1" applyBorder="1" applyAlignment="1">
      <alignment horizontal="center" vertical="center"/>
    </xf>
    <xf numFmtId="0" fontId="32" fillId="6" borderId="44" xfId="0" applyNumberFormat="1" applyFont="1" applyFill="1" applyBorder="1" applyAlignment="1">
      <alignment horizontal="center" vertical="center" wrapText="1"/>
    </xf>
    <xf numFmtId="0" fontId="32" fillId="6" borderId="61" xfId="0" applyNumberFormat="1" applyFont="1" applyFill="1" applyBorder="1" applyAlignment="1">
      <alignment horizontal="center" vertical="center" wrapText="1"/>
    </xf>
    <xf numFmtId="0" fontId="2" fillId="0" borderId="55" xfId="0" applyFont="1" applyBorder="1" applyAlignment="1">
      <alignment horizontal="left"/>
    </xf>
    <xf numFmtId="0" fontId="2" fillId="0" borderId="44" xfId="0" applyFont="1" applyBorder="1" applyAlignment="1">
      <alignment horizontal="left"/>
    </xf>
    <xf numFmtId="0" fontId="2" fillId="0" borderId="61" xfId="0" applyFont="1" applyBorder="1" applyAlignment="1">
      <alignment horizontal="left"/>
    </xf>
    <xf numFmtId="0" fontId="12" fillId="0" borderId="6" xfId="0" applyFont="1" applyBorder="1" applyAlignment="1">
      <alignment horizontal="center" vertical="center" wrapText="1"/>
    </xf>
    <xf numFmtId="0" fontId="12" fillId="0" borderId="29" xfId="0" applyFont="1" applyBorder="1" applyAlignment="1">
      <alignment horizontal="center" vertical="center" wrapText="1"/>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12" fillId="0" borderId="0" xfId="0" applyFont="1" applyAlignment="1">
      <alignment horizontal="left" vertical="center" wrapText="1"/>
    </xf>
    <xf numFmtId="0" fontId="22" fillId="0" borderId="19"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5" xfId="0" applyFont="1" applyBorder="1" applyAlignment="1">
      <alignment horizontal="center" vertical="center" wrapText="1"/>
    </xf>
    <xf numFmtId="0" fontId="2" fillId="0" borderId="60" xfId="0" applyFont="1" applyBorder="1" applyAlignment="1">
      <alignment horizontal="left" vertical="center"/>
    </xf>
    <xf numFmtId="0" fontId="2" fillId="0" borderId="45"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26" xfId="0" applyFont="1" applyBorder="1" applyAlignment="1">
      <alignment horizontal="center" vertical="center"/>
    </xf>
    <xf numFmtId="0" fontId="3" fillId="0" borderId="71" xfId="0" applyFont="1" applyBorder="1" applyAlignment="1">
      <alignment horizontal="left" vertical="center" wrapText="1"/>
    </xf>
    <xf numFmtId="0" fontId="3" fillId="0" borderId="46" xfId="0" applyFont="1" applyBorder="1" applyAlignment="1">
      <alignment horizontal="left" vertical="center" wrapText="1"/>
    </xf>
    <xf numFmtId="0" fontId="3" fillId="0" borderId="43" xfId="0" applyFont="1" applyBorder="1" applyAlignment="1">
      <alignment horizontal="left" vertical="center" wrapText="1"/>
    </xf>
    <xf numFmtId="0" fontId="1" fillId="0" borderId="67"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6" xfId="0" applyFont="1" applyBorder="1" applyAlignment="1">
      <alignment horizontal="left" vertical="center" wrapText="1"/>
    </xf>
    <xf numFmtId="0" fontId="1" fillId="0" borderId="42" xfId="0" applyFont="1" applyBorder="1" applyAlignment="1">
      <alignment horizontal="left" vertical="center" wrapText="1"/>
    </xf>
    <xf numFmtId="0" fontId="3" fillId="0" borderId="56" xfId="0" applyFont="1" applyBorder="1" applyAlignment="1">
      <alignment horizontal="left" vertical="center" wrapText="1"/>
    </xf>
    <xf numFmtId="0" fontId="3" fillId="0" borderId="2" xfId="0" applyFont="1" applyBorder="1" applyAlignment="1">
      <alignment horizontal="left" vertical="center" wrapText="1"/>
    </xf>
    <xf numFmtId="0" fontId="3" fillId="0" borderId="34" xfId="0" applyFont="1" applyBorder="1" applyAlignment="1">
      <alignment horizontal="left" vertical="center" wrapText="1"/>
    </xf>
    <xf numFmtId="0" fontId="3" fillId="0" borderId="71"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wrapText="1"/>
    </xf>
    <xf numFmtId="0" fontId="2" fillId="0" borderId="52" xfId="0" applyFont="1" applyBorder="1" applyAlignment="1">
      <alignment horizontal="left" vertical="center"/>
    </xf>
    <xf numFmtId="0" fontId="1" fillId="0" borderId="45" xfId="0" applyFont="1" applyBorder="1" applyAlignment="1">
      <alignment horizontal="left" vertical="center"/>
    </xf>
    <xf numFmtId="0" fontId="1" fillId="0" borderId="72" xfId="0" quotePrefix="1" applyFont="1" applyBorder="1" applyAlignment="1">
      <alignment horizontal="center" vertical="center"/>
    </xf>
    <xf numFmtId="0" fontId="1" fillId="0" borderId="36" xfId="0" quotePrefix="1" applyFont="1" applyBorder="1" applyAlignment="1">
      <alignment horizontal="center" vertical="center"/>
    </xf>
    <xf numFmtId="0" fontId="1" fillId="0" borderId="53" xfId="0" quotePrefix="1" applyFont="1" applyBorder="1" applyAlignment="1">
      <alignment horizontal="center" vertical="center"/>
    </xf>
    <xf numFmtId="0" fontId="2" fillId="4" borderId="19" xfId="0" applyFont="1" applyFill="1" applyBorder="1" applyAlignment="1">
      <alignment horizontal="center" vertical="top" wrapText="1"/>
    </xf>
    <xf numFmtId="0" fontId="2" fillId="4" borderId="5" xfId="0" applyFont="1" applyFill="1" applyBorder="1" applyAlignment="1">
      <alignment horizontal="center" vertical="top"/>
    </xf>
    <xf numFmtId="0" fontId="2" fillId="4" borderId="15" xfId="0" applyFont="1" applyFill="1" applyBorder="1" applyAlignment="1">
      <alignment horizontal="center" vertical="top"/>
    </xf>
    <xf numFmtId="0" fontId="1" fillId="0" borderId="17"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6" fillId="0" borderId="17"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 fillId="0" borderId="45"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 fillId="0" borderId="57" xfId="0" applyFont="1" applyBorder="1" applyAlignment="1">
      <alignment horizontal="left" vertical="center" wrapText="1"/>
    </xf>
    <xf numFmtId="0" fontId="1" fillId="0" borderId="33" xfId="0" applyFont="1" applyBorder="1" applyAlignment="1">
      <alignment horizontal="left" vertical="center" wrapText="1"/>
    </xf>
    <xf numFmtId="0" fontId="1" fillId="0" borderId="51" xfId="0" applyFont="1" applyBorder="1" applyAlignment="1">
      <alignment horizontal="center"/>
    </xf>
    <xf numFmtId="0" fontId="1" fillId="0" borderId="41" xfId="0" applyFont="1" applyBorder="1" applyAlignment="1">
      <alignment horizontal="center"/>
    </xf>
    <xf numFmtId="0" fontId="1" fillId="0" borderId="73" xfId="0" applyFont="1" applyBorder="1" applyAlignment="1">
      <alignment horizontal="center"/>
    </xf>
    <xf numFmtId="0" fontId="1" fillId="0" borderId="71" xfId="0" applyFont="1" applyBorder="1" applyAlignment="1">
      <alignment horizontal="left" vertical="top" wrapText="1"/>
    </xf>
    <xf numFmtId="0" fontId="1" fillId="0" borderId="46" xfId="0" applyFont="1" applyBorder="1" applyAlignment="1">
      <alignment horizontal="left" vertical="top" wrapText="1"/>
    </xf>
    <xf numFmtId="0" fontId="1" fillId="0" borderId="74" xfId="0" applyFont="1" applyBorder="1" applyAlignment="1">
      <alignment horizontal="left" vertical="top" wrapText="1"/>
    </xf>
    <xf numFmtId="0" fontId="1" fillId="7" borderId="57" xfId="0" applyFont="1" applyFill="1" applyBorder="1" applyAlignment="1">
      <alignment horizontal="center"/>
    </xf>
    <xf numFmtId="0" fontId="1" fillId="7" borderId="41" xfId="0" applyFont="1" applyFill="1" applyBorder="1" applyAlignment="1">
      <alignment horizontal="center"/>
    </xf>
    <xf numFmtId="0" fontId="1" fillId="7" borderId="73" xfId="0" applyFont="1" applyFill="1" applyBorder="1" applyAlignment="1">
      <alignment horizontal="center"/>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center"/>
    </xf>
    <xf numFmtId="0" fontId="1" fillId="0" borderId="5" xfId="0" applyFont="1" applyBorder="1" applyAlignment="1">
      <alignment horizontal="center"/>
    </xf>
    <xf numFmtId="0" fontId="1" fillId="0" borderId="13" xfId="0" applyFont="1" applyBorder="1" applyAlignment="1">
      <alignment horizontal="center"/>
    </xf>
    <xf numFmtId="0" fontId="1" fillId="0" borderId="57" xfId="0" applyFont="1" applyBorder="1" applyAlignment="1">
      <alignment horizontal="left" vertical="top" wrapText="1"/>
    </xf>
    <xf numFmtId="0" fontId="1" fillId="0" borderId="41" xfId="0" applyFont="1" applyBorder="1" applyAlignment="1">
      <alignment horizontal="left" vertical="top" wrapText="1"/>
    </xf>
    <xf numFmtId="0" fontId="1" fillId="0" borderId="73" xfId="0" applyFont="1" applyBorder="1" applyAlignment="1">
      <alignment horizontal="left" vertical="top" wrapText="1"/>
    </xf>
    <xf numFmtId="0" fontId="2" fillId="0" borderId="0"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54" fillId="0" borderId="0" xfId="1" applyFont="1" applyAlignment="1">
      <alignment horizontal="left" wrapText="1"/>
    </xf>
    <xf numFmtId="0" fontId="12" fillId="0" borderId="0" xfId="0" applyFont="1" applyAlignment="1">
      <alignment horizontal="left" wrapText="1"/>
    </xf>
    <xf numFmtId="0" fontId="54" fillId="0" borderId="0" xfId="1" applyFont="1" applyAlignment="1">
      <alignment horizontal="left" vertical="top" wrapText="1"/>
    </xf>
    <xf numFmtId="0" fontId="12" fillId="0" borderId="0" xfId="0" applyFont="1" applyAlignment="1">
      <alignment horizontal="left" vertical="top" wrapText="1"/>
    </xf>
    <xf numFmtId="0" fontId="55" fillId="0" borderId="0" xfId="1" applyFont="1" applyAlignment="1">
      <alignment horizontal="left" vertical="top" wrapText="1"/>
    </xf>
    <xf numFmtId="0" fontId="1" fillId="0" borderId="6"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4" xfId="0" applyFont="1" applyBorder="1" applyAlignment="1">
      <alignment horizontal="left" vertical="center" wrapText="1"/>
    </xf>
    <xf numFmtId="0" fontId="1" fillId="0" borderId="5" xfId="0" applyFont="1" applyBorder="1" applyAlignment="1">
      <alignment horizontal="left" vertical="center"/>
    </xf>
    <xf numFmtId="0" fontId="1" fillId="0" borderId="13" xfId="0" applyFont="1" applyBorder="1" applyAlignment="1">
      <alignment horizontal="left" vertical="center"/>
    </xf>
    <xf numFmtId="0" fontId="6" fillId="6" borderId="0" xfId="0" applyFont="1" applyFill="1" applyAlignment="1">
      <alignment horizontal="left" vertical="center" wrapText="1"/>
    </xf>
    <xf numFmtId="0" fontId="1" fillId="0" borderId="0" xfId="0" applyFont="1" applyAlignment="1">
      <alignment horizontal="left"/>
    </xf>
    <xf numFmtId="0" fontId="34" fillId="0" borderId="75" xfId="3" applyFont="1" applyBorder="1" applyAlignment="1">
      <alignment horizontal="center" vertical="top"/>
    </xf>
    <xf numFmtId="0" fontId="34" fillId="0" borderId="76" xfId="3" applyFont="1" applyBorder="1" applyAlignment="1">
      <alignment horizontal="center" vertical="top"/>
    </xf>
    <xf numFmtId="0" fontId="34" fillId="0" borderId="77" xfId="3" applyFont="1" applyBorder="1" applyAlignment="1">
      <alignment horizontal="center" vertical="top"/>
    </xf>
    <xf numFmtId="0" fontId="34" fillId="0" borderId="60" xfId="3" applyFont="1" applyBorder="1" applyAlignment="1">
      <alignment horizontal="center" vertical="center" wrapText="1"/>
    </xf>
    <xf numFmtId="0" fontId="34" fillId="0" borderId="45" xfId="3" applyFont="1" applyBorder="1" applyAlignment="1">
      <alignment horizontal="center" vertical="center" wrapText="1"/>
    </xf>
    <xf numFmtId="0" fontId="34" fillId="0" borderId="49" xfId="3" applyFont="1" applyBorder="1" applyAlignment="1">
      <alignment horizontal="center" vertical="center" wrapText="1"/>
    </xf>
    <xf numFmtId="0" fontId="39" fillId="0" borderId="58" xfId="3" applyFont="1" applyBorder="1" applyAlignment="1">
      <alignment horizontal="center" vertical="top" wrapText="1"/>
    </xf>
    <xf numFmtId="0" fontId="39" fillId="0" borderId="69" xfId="3" applyFont="1" applyBorder="1" applyAlignment="1">
      <alignment horizontal="center" vertical="top" wrapText="1"/>
    </xf>
    <xf numFmtId="0" fontId="39" fillId="0" borderId="0" xfId="3" applyFont="1" applyBorder="1" applyAlignment="1">
      <alignment horizontal="center" vertical="top" wrapText="1"/>
    </xf>
    <xf numFmtId="0" fontId="39" fillId="0" borderId="48" xfId="3" applyFont="1" applyBorder="1" applyAlignment="1">
      <alignment horizontal="center" vertical="top" wrapText="1"/>
    </xf>
    <xf numFmtId="0" fontId="37" fillId="0" borderId="30" xfId="3" applyFont="1" applyBorder="1" applyAlignment="1">
      <alignment horizontal="center"/>
    </xf>
    <xf numFmtId="0" fontId="37" fillId="0" borderId="69" xfId="3" applyFont="1" applyBorder="1" applyAlignment="1">
      <alignment horizontal="center"/>
    </xf>
    <xf numFmtId="0" fontId="40" fillId="0" borderId="46" xfId="3" applyFont="1" applyBorder="1" applyAlignment="1">
      <alignment horizontal="center" wrapText="1"/>
    </xf>
    <xf numFmtId="0" fontId="40" fillId="0" borderId="74" xfId="3" applyFont="1" applyBorder="1" applyAlignment="1">
      <alignment horizontal="center" wrapText="1"/>
    </xf>
    <xf numFmtId="0" fontId="37" fillId="0" borderId="60" xfId="3" applyFont="1" applyBorder="1" applyAlignment="1">
      <alignment horizontal="center" vertical="top" wrapText="1"/>
    </xf>
    <xf numFmtId="0" fontId="37" fillId="0" borderId="55" xfId="3" applyFont="1" applyBorder="1" applyAlignment="1">
      <alignment horizontal="center" vertical="top" wrapText="1"/>
    </xf>
    <xf numFmtId="0" fontId="33" fillId="0" borderId="45" xfId="3" applyBorder="1" applyAlignment="1">
      <alignment horizontal="center"/>
    </xf>
    <xf numFmtId="0" fontId="33" fillId="0" borderId="49" xfId="3" applyBorder="1" applyAlignment="1">
      <alignment horizontal="center"/>
    </xf>
    <xf numFmtId="0" fontId="33" fillId="0" borderId="44" xfId="3" applyBorder="1" applyAlignment="1">
      <alignment horizontal="center"/>
    </xf>
    <xf numFmtId="0" fontId="33" fillId="0" borderId="61" xfId="3" applyBorder="1" applyAlignment="1">
      <alignment horizontal="center"/>
    </xf>
    <xf numFmtId="0" fontId="33" fillId="0" borderId="0" xfId="3" applyBorder="1" applyAlignment="1">
      <alignment horizontal="center"/>
    </xf>
    <xf numFmtId="0" fontId="33" fillId="0" borderId="48" xfId="3" applyBorder="1" applyAlignment="1">
      <alignment horizontal="center"/>
    </xf>
    <xf numFmtId="0" fontId="33" fillId="0" borderId="2" xfId="3" applyBorder="1" applyAlignment="1">
      <alignment horizontal="center"/>
    </xf>
    <xf numFmtId="0" fontId="33" fillId="0" borderId="70" xfId="3" applyBorder="1" applyAlignment="1">
      <alignment horizontal="center"/>
    </xf>
    <xf numFmtId="0" fontId="37" fillId="0" borderId="31" xfId="3" applyFont="1" applyBorder="1" applyAlignment="1">
      <alignment horizontal="center" vertical="top"/>
    </xf>
    <xf numFmtId="0" fontId="37" fillId="0" borderId="2" xfId="3" applyFont="1" applyBorder="1" applyAlignment="1">
      <alignment horizontal="center" vertical="top"/>
    </xf>
    <xf numFmtId="0" fontId="37" fillId="0" borderId="70" xfId="3" applyFont="1" applyBorder="1" applyAlignment="1">
      <alignment horizontal="center" vertical="top"/>
    </xf>
    <xf numFmtId="0" fontId="37" fillId="0" borderId="56" xfId="3" applyFont="1" applyBorder="1" applyAlignment="1">
      <alignment horizontal="center" vertical="top"/>
    </xf>
    <xf numFmtId="0" fontId="37" fillId="0" borderId="34" xfId="3" applyFont="1" applyBorder="1" applyAlignment="1">
      <alignment horizontal="center" vertical="top"/>
    </xf>
    <xf numFmtId="0" fontId="37" fillId="0" borderId="55" xfId="3" applyFont="1" applyBorder="1" applyAlignment="1" applyProtection="1">
      <alignment horizontal="center"/>
      <protection locked="0"/>
    </xf>
    <xf numFmtId="0" fontId="37" fillId="0" borderId="44" xfId="3" applyFont="1" applyBorder="1" applyAlignment="1" applyProtection="1">
      <alignment horizontal="center"/>
      <protection locked="0"/>
    </xf>
    <xf numFmtId="0" fontId="37" fillId="0" borderId="61" xfId="3" applyFont="1" applyBorder="1" applyAlignment="1" applyProtection="1">
      <alignment horizontal="center"/>
      <protection locked="0"/>
    </xf>
  </cellXfs>
  <cellStyles count="4">
    <cellStyle name="Hyperlink" xfId="1" builtinId="8"/>
    <cellStyle name="Normal" xfId="0" builtinId="0"/>
    <cellStyle name="Normal 6" xfId="2" xr:uid="{00000000-0005-0000-0000-000002000000}"/>
    <cellStyle name="Normal_AJ01CHAT"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9525</xdr:colOff>
      <xdr:row>3</xdr:row>
      <xdr:rowOff>228600</xdr:rowOff>
    </xdr:from>
    <xdr:to>
      <xdr:col>11</xdr:col>
      <xdr:colOff>571500</xdr:colOff>
      <xdr:row>6</xdr:row>
      <xdr:rowOff>171450</xdr:rowOff>
    </xdr:to>
    <xdr:cxnSp macro="">
      <xdr:nvCxnSpPr>
        <xdr:cNvPr id="2" name="Straight Arrow Connector 1">
          <a:extLst>
            <a:ext uri="{FF2B5EF4-FFF2-40B4-BE49-F238E27FC236}">
              <a16:creationId xmlns:a16="http://schemas.microsoft.com/office/drawing/2014/main" id="{00000000-0008-0000-0800-000002000000}"/>
            </a:ext>
          </a:extLst>
        </xdr:cNvPr>
        <xdr:cNvCxnSpPr/>
      </xdr:nvCxnSpPr>
      <xdr:spPr>
        <a:xfrm>
          <a:off x="5895975" y="1771650"/>
          <a:ext cx="1876425" cy="752475"/>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xdr:colOff>
      <xdr:row>3</xdr:row>
      <xdr:rowOff>152400</xdr:rowOff>
    </xdr:from>
    <xdr:to>
      <xdr:col>4</xdr:col>
      <xdr:colOff>628650</xdr:colOff>
      <xdr:row>6</xdr:row>
      <xdr:rowOff>152400</xdr:rowOff>
    </xdr:to>
    <xdr:cxnSp macro="">
      <xdr:nvCxnSpPr>
        <xdr:cNvPr id="3" name="Straight Arrow Connector 2">
          <a:extLst>
            <a:ext uri="{FF2B5EF4-FFF2-40B4-BE49-F238E27FC236}">
              <a16:creationId xmlns:a16="http://schemas.microsoft.com/office/drawing/2014/main" id="{00000000-0008-0000-0800-000003000000}"/>
            </a:ext>
          </a:extLst>
        </xdr:cNvPr>
        <xdr:cNvCxnSpPr/>
      </xdr:nvCxnSpPr>
      <xdr:spPr>
        <a:xfrm flipV="1">
          <a:off x="1381125" y="1695450"/>
          <a:ext cx="1847850" cy="809625"/>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xdr:colOff>
      <xdr:row>4</xdr:row>
      <xdr:rowOff>19052</xdr:rowOff>
    </xdr:from>
    <xdr:to>
      <xdr:col>7</xdr:col>
      <xdr:colOff>47625</xdr:colOff>
      <xdr:row>6</xdr:row>
      <xdr:rowOff>180975</xdr:rowOff>
    </xdr:to>
    <xdr:cxnSp macro="">
      <xdr:nvCxnSpPr>
        <xdr:cNvPr id="4" name="Straight Arrow Connector 3">
          <a:extLst>
            <a:ext uri="{FF2B5EF4-FFF2-40B4-BE49-F238E27FC236}">
              <a16:creationId xmlns:a16="http://schemas.microsoft.com/office/drawing/2014/main" id="{00000000-0008-0000-0800-000004000000}"/>
            </a:ext>
          </a:extLst>
        </xdr:cNvPr>
        <xdr:cNvCxnSpPr/>
      </xdr:nvCxnSpPr>
      <xdr:spPr>
        <a:xfrm flipV="1">
          <a:off x="4619625" y="1990727"/>
          <a:ext cx="0" cy="542923"/>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xdr:colOff>
      <xdr:row>13</xdr:row>
      <xdr:rowOff>9526</xdr:rowOff>
    </xdr:from>
    <xdr:to>
      <xdr:col>5</xdr:col>
      <xdr:colOff>219075</xdr:colOff>
      <xdr:row>15</xdr:row>
      <xdr:rowOff>161925</xdr:rowOff>
    </xdr:to>
    <xdr:cxnSp macro="">
      <xdr:nvCxnSpPr>
        <xdr:cNvPr id="5" name="Straight Arrow Connector 4">
          <a:extLst>
            <a:ext uri="{FF2B5EF4-FFF2-40B4-BE49-F238E27FC236}">
              <a16:creationId xmlns:a16="http://schemas.microsoft.com/office/drawing/2014/main" id="{00000000-0008-0000-0800-000005000000}"/>
            </a:ext>
          </a:extLst>
        </xdr:cNvPr>
        <xdr:cNvCxnSpPr/>
      </xdr:nvCxnSpPr>
      <xdr:spPr>
        <a:xfrm flipV="1">
          <a:off x="2047875" y="5543551"/>
          <a:ext cx="1428750" cy="533399"/>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57150</xdr:colOff>
      <xdr:row>13</xdr:row>
      <xdr:rowOff>1</xdr:rowOff>
    </xdr:from>
    <xdr:to>
      <xdr:col>7</xdr:col>
      <xdr:colOff>57150</xdr:colOff>
      <xdr:row>15</xdr:row>
      <xdr:rowOff>161924</xdr:rowOff>
    </xdr:to>
    <xdr:cxnSp macro="">
      <xdr:nvCxnSpPr>
        <xdr:cNvPr id="6" name="Straight Arrow Connector 5">
          <a:extLst>
            <a:ext uri="{FF2B5EF4-FFF2-40B4-BE49-F238E27FC236}">
              <a16:creationId xmlns:a16="http://schemas.microsoft.com/office/drawing/2014/main" id="{00000000-0008-0000-0800-000006000000}"/>
            </a:ext>
          </a:extLst>
        </xdr:cNvPr>
        <xdr:cNvCxnSpPr/>
      </xdr:nvCxnSpPr>
      <xdr:spPr>
        <a:xfrm flipV="1">
          <a:off x="4629150" y="5534026"/>
          <a:ext cx="0" cy="542923"/>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381000</xdr:colOff>
      <xdr:row>13</xdr:row>
      <xdr:rowOff>28577</xdr:rowOff>
    </xdr:from>
    <xdr:to>
      <xdr:col>10</xdr:col>
      <xdr:colOff>342900</xdr:colOff>
      <xdr:row>15</xdr:row>
      <xdr:rowOff>152400</xdr:rowOff>
    </xdr:to>
    <xdr:cxnSp macro="">
      <xdr:nvCxnSpPr>
        <xdr:cNvPr id="7" name="Straight Arrow Connector 6">
          <a:extLst>
            <a:ext uri="{FF2B5EF4-FFF2-40B4-BE49-F238E27FC236}">
              <a16:creationId xmlns:a16="http://schemas.microsoft.com/office/drawing/2014/main" id="{00000000-0008-0000-0800-000007000000}"/>
            </a:ext>
          </a:extLst>
        </xdr:cNvPr>
        <xdr:cNvCxnSpPr/>
      </xdr:nvCxnSpPr>
      <xdr:spPr>
        <a:xfrm flipH="1" flipV="1">
          <a:off x="5610225" y="5562602"/>
          <a:ext cx="1276350" cy="504823"/>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19</xdr:row>
      <xdr:rowOff>38102</xdr:rowOff>
    </xdr:from>
    <xdr:to>
      <xdr:col>2</xdr:col>
      <xdr:colOff>333375</xdr:colOff>
      <xdr:row>24</xdr:row>
      <xdr:rowOff>161925</xdr:rowOff>
    </xdr:to>
    <xdr:cxnSp macro="">
      <xdr:nvCxnSpPr>
        <xdr:cNvPr id="8" name="Straight Arrow Connector 7">
          <a:extLst>
            <a:ext uri="{FF2B5EF4-FFF2-40B4-BE49-F238E27FC236}">
              <a16:creationId xmlns:a16="http://schemas.microsoft.com/office/drawing/2014/main" id="{00000000-0008-0000-0800-000008000000}"/>
            </a:ext>
          </a:extLst>
        </xdr:cNvPr>
        <xdr:cNvCxnSpPr/>
      </xdr:nvCxnSpPr>
      <xdr:spPr>
        <a:xfrm flipV="1">
          <a:off x="1571625" y="7391402"/>
          <a:ext cx="47625" cy="695323"/>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428627</xdr:colOff>
      <xdr:row>19</xdr:row>
      <xdr:rowOff>0</xdr:rowOff>
    </xdr:from>
    <xdr:to>
      <xdr:col>10</xdr:col>
      <xdr:colOff>9525</xdr:colOff>
      <xdr:row>24</xdr:row>
      <xdr:rowOff>171450</xdr:rowOff>
    </xdr:to>
    <xdr:cxnSp macro="">
      <xdr:nvCxnSpPr>
        <xdr:cNvPr id="9" name="Straight Arrow Connector 8">
          <a:extLst>
            <a:ext uri="{FF2B5EF4-FFF2-40B4-BE49-F238E27FC236}">
              <a16:creationId xmlns:a16="http://schemas.microsoft.com/office/drawing/2014/main" id="{00000000-0008-0000-0800-000009000000}"/>
            </a:ext>
          </a:extLst>
        </xdr:cNvPr>
        <xdr:cNvCxnSpPr/>
      </xdr:nvCxnSpPr>
      <xdr:spPr>
        <a:xfrm flipH="1" flipV="1">
          <a:off x="4010027" y="5210175"/>
          <a:ext cx="476248" cy="742950"/>
        </a:xfrm>
        <a:prstGeom prst="straightConnector1">
          <a:avLst/>
        </a:prstGeom>
        <a:ln>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662940</xdr:colOff>
      <xdr:row>34</xdr:row>
      <xdr:rowOff>110490</xdr:rowOff>
    </xdr:from>
    <xdr:to>
      <xdr:col>0</xdr:col>
      <xdr:colOff>655320</xdr:colOff>
      <xdr:row>34</xdr:row>
      <xdr:rowOff>110490</xdr:rowOff>
    </xdr:to>
    <xdr:cxnSp macro="">
      <xdr:nvCxnSpPr>
        <xdr:cNvPr id="10" name="Straight Arrow Connector 9">
          <a:extLst>
            <a:ext uri="{FF2B5EF4-FFF2-40B4-BE49-F238E27FC236}">
              <a16:creationId xmlns:a16="http://schemas.microsoft.com/office/drawing/2014/main" id="{00000000-0008-0000-0800-00000A000000}"/>
            </a:ext>
          </a:extLst>
        </xdr:cNvPr>
        <xdr:cNvCxnSpPr/>
      </xdr:nvCxnSpPr>
      <xdr:spPr>
        <a:xfrm flipH="1">
          <a:off x="4796790" y="6244590"/>
          <a:ext cx="687705" cy="0"/>
        </a:xfrm>
        <a:prstGeom prst="straightConnector1">
          <a:avLst/>
        </a:prstGeom>
        <a:ln>
          <a:tailEnd type="none"/>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190501</xdr:colOff>
      <xdr:row>35</xdr:row>
      <xdr:rowOff>104775</xdr:rowOff>
    </xdr:from>
    <xdr:to>
      <xdr:col>1</xdr:col>
      <xdr:colOff>390525</xdr:colOff>
      <xdr:row>35</xdr:row>
      <xdr:rowOff>114300</xdr:rowOff>
    </xdr:to>
    <xdr:cxnSp macro="">
      <xdr:nvCxnSpPr>
        <xdr:cNvPr id="11" name="Straight Arrow Connector 10">
          <a:extLst>
            <a:ext uri="{FF2B5EF4-FFF2-40B4-BE49-F238E27FC236}">
              <a16:creationId xmlns:a16="http://schemas.microsoft.com/office/drawing/2014/main" id="{00000000-0008-0000-0800-00000B000000}"/>
            </a:ext>
          </a:extLst>
        </xdr:cNvPr>
        <xdr:cNvCxnSpPr/>
      </xdr:nvCxnSpPr>
      <xdr:spPr>
        <a:xfrm flipH="1" flipV="1">
          <a:off x="190501" y="6972300"/>
          <a:ext cx="647699" cy="9525"/>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190502</xdr:colOff>
      <xdr:row>34</xdr:row>
      <xdr:rowOff>95250</xdr:rowOff>
    </xdr:from>
    <xdr:to>
      <xdr:col>1</xdr:col>
      <xdr:colOff>390525</xdr:colOff>
      <xdr:row>34</xdr:row>
      <xdr:rowOff>95251</xdr:rowOff>
    </xdr:to>
    <xdr:cxnSp macro="">
      <xdr:nvCxnSpPr>
        <xdr:cNvPr id="16" name="Straight Arrow Connector 15">
          <a:extLst>
            <a:ext uri="{FF2B5EF4-FFF2-40B4-BE49-F238E27FC236}">
              <a16:creationId xmlns:a16="http://schemas.microsoft.com/office/drawing/2014/main" id="{00000000-0008-0000-0800-000010000000}"/>
            </a:ext>
          </a:extLst>
        </xdr:cNvPr>
        <xdr:cNvCxnSpPr/>
      </xdr:nvCxnSpPr>
      <xdr:spPr>
        <a:xfrm flipH="1">
          <a:off x="190502" y="6772275"/>
          <a:ext cx="647698" cy="1"/>
        </a:xfrm>
        <a:prstGeom prst="straightConnector1">
          <a:avLst/>
        </a:prstGeom>
        <a:ln>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425334</xdr:colOff>
      <xdr:row>3</xdr:row>
      <xdr:rowOff>323850</xdr:rowOff>
    </xdr:from>
    <xdr:to>
      <xdr:col>9</xdr:col>
      <xdr:colOff>304800</xdr:colOff>
      <xdr:row>15</xdr:row>
      <xdr:rowOff>173513</xdr:rowOff>
    </xdr:to>
    <xdr:sp macro="" textlink="">
      <xdr:nvSpPr>
        <xdr:cNvPr id="21" name="Freeform: Shape 20">
          <a:extLst>
            <a:ext uri="{FF2B5EF4-FFF2-40B4-BE49-F238E27FC236}">
              <a16:creationId xmlns:a16="http://schemas.microsoft.com/office/drawing/2014/main" id="{00000000-0008-0000-0800-000015000000}"/>
            </a:ext>
          </a:extLst>
        </xdr:cNvPr>
        <xdr:cNvSpPr/>
      </xdr:nvSpPr>
      <xdr:spPr>
        <a:xfrm>
          <a:off x="3559059" y="895350"/>
          <a:ext cx="774816" cy="3316763"/>
        </a:xfrm>
        <a:custGeom>
          <a:avLst/>
          <a:gdLst>
            <a:gd name="connsiteX0" fmla="*/ 536691 w 848920"/>
            <a:gd name="connsiteY0" fmla="*/ 0 h 3316763"/>
            <a:gd name="connsiteX1" fmla="*/ 831966 w 848920"/>
            <a:gd name="connsiteY1" fmla="*/ 2362200 h 3316763"/>
            <a:gd name="connsiteX2" fmla="*/ 89016 w 848920"/>
            <a:gd name="connsiteY2" fmla="*/ 3209925 h 3316763"/>
            <a:gd name="connsiteX3" fmla="*/ 41391 w 848920"/>
            <a:gd name="connsiteY3" fmla="*/ 3276600 h 3316763"/>
          </a:gdLst>
          <a:ahLst/>
          <a:cxnLst>
            <a:cxn ang="0">
              <a:pos x="connsiteX0" y="connsiteY0"/>
            </a:cxn>
            <a:cxn ang="0">
              <a:pos x="connsiteX1" y="connsiteY1"/>
            </a:cxn>
            <a:cxn ang="0">
              <a:pos x="connsiteX2" y="connsiteY2"/>
            </a:cxn>
            <a:cxn ang="0">
              <a:pos x="connsiteX3" y="connsiteY3"/>
            </a:cxn>
          </a:cxnLst>
          <a:rect l="l" t="t" r="r" b="b"/>
          <a:pathLst>
            <a:path w="848920" h="3316763">
              <a:moveTo>
                <a:pt x="536691" y="0"/>
              </a:moveTo>
              <a:cubicBezTo>
                <a:pt x="721635" y="913606"/>
                <a:pt x="906579" y="1827213"/>
                <a:pt x="831966" y="2362200"/>
              </a:cubicBezTo>
              <a:cubicBezTo>
                <a:pt x="757354" y="2897188"/>
                <a:pt x="220778" y="3057525"/>
                <a:pt x="89016" y="3209925"/>
              </a:cubicBezTo>
              <a:cubicBezTo>
                <a:pt x="-42747" y="3362325"/>
                <a:pt x="-678" y="3319462"/>
                <a:pt x="41391" y="3276600"/>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9525</xdr:colOff>
      <xdr:row>17</xdr:row>
      <xdr:rowOff>114302</xdr:rowOff>
    </xdr:from>
    <xdr:to>
      <xdr:col>10</xdr:col>
      <xdr:colOff>0</xdr:colOff>
      <xdr:row>17</xdr:row>
      <xdr:rowOff>123825</xdr:rowOff>
    </xdr:to>
    <xdr:cxnSp macro="">
      <xdr:nvCxnSpPr>
        <xdr:cNvPr id="22" name="Straight Arrow Connector 21">
          <a:extLst>
            <a:ext uri="{FF2B5EF4-FFF2-40B4-BE49-F238E27FC236}">
              <a16:creationId xmlns:a16="http://schemas.microsoft.com/office/drawing/2014/main" id="{00000000-0008-0000-0800-000016000000}"/>
            </a:ext>
          </a:extLst>
        </xdr:cNvPr>
        <xdr:cNvCxnSpPr/>
      </xdr:nvCxnSpPr>
      <xdr:spPr>
        <a:xfrm flipH="1" flipV="1">
          <a:off x="4038600" y="4772027"/>
          <a:ext cx="438150" cy="9523"/>
        </a:xfrm>
        <a:prstGeom prst="straightConnector1">
          <a:avLst/>
        </a:prstGeom>
        <a:ln>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17</xdr:row>
      <xdr:rowOff>133352</xdr:rowOff>
    </xdr:from>
    <xdr:to>
      <xdr:col>5</xdr:col>
      <xdr:colOff>0</xdr:colOff>
      <xdr:row>17</xdr:row>
      <xdr:rowOff>142875</xdr:rowOff>
    </xdr:to>
    <xdr:cxnSp macro="">
      <xdr:nvCxnSpPr>
        <xdr:cNvPr id="25" name="Straight Arrow Connector 24">
          <a:extLst>
            <a:ext uri="{FF2B5EF4-FFF2-40B4-BE49-F238E27FC236}">
              <a16:creationId xmlns:a16="http://schemas.microsoft.com/office/drawing/2014/main" id="{00000000-0008-0000-0800-000019000000}"/>
            </a:ext>
          </a:extLst>
        </xdr:cNvPr>
        <xdr:cNvCxnSpPr/>
      </xdr:nvCxnSpPr>
      <xdr:spPr>
        <a:xfrm flipH="1" flipV="1">
          <a:off x="1800225" y="4791077"/>
          <a:ext cx="438150" cy="9523"/>
        </a:xfrm>
        <a:prstGeom prst="straightConnector1">
          <a:avLst/>
        </a:prstGeom>
        <a:ln>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38100</xdr:colOff>
      <xdr:row>22</xdr:row>
      <xdr:rowOff>123825</xdr:rowOff>
    </xdr:from>
    <xdr:to>
      <xdr:col>9</xdr:col>
      <xdr:colOff>142876</xdr:colOff>
      <xdr:row>25</xdr:row>
      <xdr:rowOff>0</xdr:rowOff>
    </xdr:to>
    <xdr:cxnSp macro="">
      <xdr:nvCxnSpPr>
        <xdr:cNvPr id="23" name="Straight Arrow Connector 22">
          <a:extLst>
            <a:ext uri="{FF2B5EF4-FFF2-40B4-BE49-F238E27FC236}">
              <a16:creationId xmlns:a16="http://schemas.microsoft.com/office/drawing/2014/main" id="{00000000-0008-0000-0800-000017000000}"/>
            </a:ext>
          </a:extLst>
        </xdr:cNvPr>
        <xdr:cNvCxnSpPr/>
      </xdr:nvCxnSpPr>
      <xdr:spPr>
        <a:xfrm flipH="1" flipV="1">
          <a:off x="3619500" y="5372100"/>
          <a:ext cx="552451" cy="638175"/>
        </a:xfrm>
        <a:prstGeom prst="straightConnector1">
          <a:avLst/>
        </a:prstGeom>
        <a:ln>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190500</xdr:colOff>
      <xdr:row>18</xdr:row>
      <xdr:rowOff>161927</xdr:rowOff>
    </xdr:from>
    <xdr:to>
      <xdr:col>4</xdr:col>
      <xdr:colOff>438150</xdr:colOff>
      <xdr:row>19</xdr:row>
      <xdr:rowOff>180975</xdr:rowOff>
    </xdr:to>
    <xdr:cxnSp macro="">
      <xdr:nvCxnSpPr>
        <xdr:cNvPr id="27" name="Straight Arrow Connector 26">
          <a:extLst>
            <a:ext uri="{FF2B5EF4-FFF2-40B4-BE49-F238E27FC236}">
              <a16:creationId xmlns:a16="http://schemas.microsoft.com/office/drawing/2014/main" id="{00000000-0008-0000-0800-00001B000000}"/>
            </a:ext>
          </a:extLst>
        </xdr:cNvPr>
        <xdr:cNvCxnSpPr/>
      </xdr:nvCxnSpPr>
      <xdr:spPr>
        <a:xfrm flipV="1">
          <a:off x="1981200" y="4543427"/>
          <a:ext cx="247650" cy="295273"/>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19049</xdr:colOff>
      <xdr:row>46</xdr:row>
      <xdr:rowOff>47625</xdr:rowOff>
    </xdr:from>
    <xdr:to>
      <xdr:col>7</xdr:col>
      <xdr:colOff>739070</xdr:colOff>
      <xdr:row>87</xdr:row>
      <xdr:rowOff>57150</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19049" y="8820150"/>
          <a:ext cx="6339771" cy="7820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46</xdr:row>
          <xdr:rowOff>171450</xdr:rowOff>
        </xdr:from>
        <xdr:to>
          <xdr:col>1</xdr:col>
          <xdr:colOff>38100</xdr:colOff>
          <xdr:row>48</xdr:row>
          <xdr:rowOff>12700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F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48</xdr:row>
          <xdr:rowOff>171450</xdr:rowOff>
        </xdr:from>
        <xdr:to>
          <xdr:col>1</xdr:col>
          <xdr:colOff>38100</xdr:colOff>
          <xdr:row>50</xdr:row>
          <xdr:rowOff>12700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F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50</xdr:row>
          <xdr:rowOff>171450</xdr:rowOff>
        </xdr:from>
        <xdr:to>
          <xdr:col>1</xdr:col>
          <xdr:colOff>38100</xdr:colOff>
          <xdr:row>52</xdr:row>
          <xdr:rowOff>12700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F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53</xdr:row>
          <xdr:rowOff>171450</xdr:rowOff>
        </xdr:from>
        <xdr:to>
          <xdr:col>1</xdr:col>
          <xdr:colOff>38100</xdr:colOff>
          <xdr:row>55</xdr:row>
          <xdr:rowOff>12700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F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54</xdr:row>
          <xdr:rowOff>171450</xdr:rowOff>
        </xdr:from>
        <xdr:to>
          <xdr:col>1</xdr:col>
          <xdr:colOff>38100</xdr:colOff>
          <xdr:row>56</xdr:row>
          <xdr:rowOff>12700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F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58</xdr:row>
          <xdr:rowOff>171450</xdr:rowOff>
        </xdr:from>
        <xdr:to>
          <xdr:col>1</xdr:col>
          <xdr:colOff>38100</xdr:colOff>
          <xdr:row>60</xdr:row>
          <xdr:rowOff>12700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F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60</xdr:row>
          <xdr:rowOff>171450</xdr:rowOff>
        </xdr:from>
        <xdr:to>
          <xdr:col>1</xdr:col>
          <xdr:colOff>38100</xdr:colOff>
          <xdr:row>62</xdr:row>
          <xdr:rowOff>12700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F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68</xdr:row>
          <xdr:rowOff>171450</xdr:rowOff>
        </xdr:from>
        <xdr:to>
          <xdr:col>1</xdr:col>
          <xdr:colOff>38100</xdr:colOff>
          <xdr:row>70</xdr:row>
          <xdr:rowOff>12700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F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70</xdr:row>
          <xdr:rowOff>171450</xdr:rowOff>
        </xdr:from>
        <xdr:to>
          <xdr:col>1</xdr:col>
          <xdr:colOff>38100</xdr:colOff>
          <xdr:row>72</xdr:row>
          <xdr:rowOff>12700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F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75</xdr:row>
          <xdr:rowOff>171450</xdr:rowOff>
        </xdr:from>
        <xdr:to>
          <xdr:col>1</xdr:col>
          <xdr:colOff>38100</xdr:colOff>
          <xdr:row>77</xdr:row>
          <xdr:rowOff>12700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F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61</xdr:row>
          <xdr:rowOff>171450</xdr:rowOff>
        </xdr:from>
        <xdr:to>
          <xdr:col>4</xdr:col>
          <xdr:colOff>57150</xdr:colOff>
          <xdr:row>63</xdr:row>
          <xdr:rowOff>12700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F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62</xdr:row>
          <xdr:rowOff>171450</xdr:rowOff>
        </xdr:from>
        <xdr:to>
          <xdr:col>4</xdr:col>
          <xdr:colOff>57150</xdr:colOff>
          <xdr:row>64</xdr:row>
          <xdr:rowOff>12700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F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60</xdr:row>
          <xdr:rowOff>171450</xdr:rowOff>
        </xdr:from>
        <xdr:to>
          <xdr:col>4</xdr:col>
          <xdr:colOff>57150</xdr:colOff>
          <xdr:row>62</xdr:row>
          <xdr:rowOff>12700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F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78</xdr:row>
          <xdr:rowOff>171450</xdr:rowOff>
        </xdr:from>
        <xdr:to>
          <xdr:col>1</xdr:col>
          <xdr:colOff>38100</xdr:colOff>
          <xdr:row>80</xdr:row>
          <xdr:rowOff>12700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F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79</xdr:row>
          <xdr:rowOff>171450</xdr:rowOff>
        </xdr:from>
        <xdr:to>
          <xdr:col>1</xdr:col>
          <xdr:colOff>38100</xdr:colOff>
          <xdr:row>81</xdr:row>
          <xdr:rowOff>12700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F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80</xdr:row>
          <xdr:rowOff>171450</xdr:rowOff>
        </xdr:from>
        <xdr:to>
          <xdr:col>1</xdr:col>
          <xdr:colOff>38100</xdr:colOff>
          <xdr:row>82</xdr:row>
          <xdr:rowOff>12700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F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81</xdr:row>
          <xdr:rowOff>171450</xdr:rowOff>
        </xdr:from>
        <xdr:to>
          <xdr:col>1</xdr:col>
          <xdr:colOff>38100</xdr:colOff>
          <xdr:row>83</xdr:row>
          <xdr:rowOff>12700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F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82</xdr:row>
          <xdr:rowOff>171450</xdr:rowOff>
        </xdr:from>
        <xdr:to>
          <xdr:col>1</xdr:col>
          <xdr:colOff>38100</xdr:colOff>
          <xdr:row>84</xdr:row>
          <xdr:rowOff>12700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F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83</xdr:row>
          <xdr:rowOff>171450</xdr:rowOff>
        </xdr:from>
        <xdr:to>
          <xdr:col>1</xdr:col>
          <xdr:colOff>38100</xdr:colOff>
          <xdr:row>85</xdr:row>
          <xdr:rowOff>12700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F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84</xdr:row>
          <xdr:rowOff>171450</xdr:rowOff>
        </xdr:from>
        <xdr:to>
          <xdr:col>1</xdr:col>
          <xdr:colOff>38100</xdr:colOff>
          <xdr:row>86</xdr:row>
          <xdr:rowOff>12700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F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85</xdr:row>
          <xdr:rowOff>171450</xdr:rowOff>
        </xdr:from>
        <xdr:to>
          <xdr:col>1</xdr:col>
          <xdr:colOff>38100</xdr:colOff>
          <xdr:row>87</xdr:row>
          <xdr:rowOff>12700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F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86</xdr:row>
          <xdr:rowOff>171450</xdr:rowOff>
        </xdr:from>
        <xdr:to>
          <xdr:col>1</xdr:col>
          <xdr:colOff>38100</xdr:colOff>
          <xdr:row>88</xdr:row>
          <xdr:rowOff>12700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F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87</xdr:row>
          <xdr:rowOff>171450</xdr:rowOff>
        </xdr:from>
        <xdr:to>
          <xdr:col>1</xdr:col>
          <xdr:colOff>38100</xdr:colOff>
          <xdr:row>89</xdr:row>
          <xdr:rowOff>12700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F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88</xdr:row>
          <xdr:rowOff>171450</xdr:rowOff>
        </xdr:from>
        <xdr:to>
          <xdr:col>1</xdr:col>
          <xdr:colOff>38100</xdr:colOff>
          <xdr:row>90</xdr:row>
          <xdr:rowOff>12700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F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89</xdr:row>
          <xdr:rowOff>171450</xdr:rowOff>
        </xdr:from>
        <xdr:to>
          <xdr:col>1</xdr:col>
          <xdr:colOff>38100</xdr:colOff>
          <xdr:row>91</xdr:row>
          <xdr:rowOff>12700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F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90</xdr:row>
          <xdr:rowOff>171450</xdr:rowOff>
        </xdr:from>
        <xdr:to>
          <xdr:col>1</xdr:col>
          <xdr:colOff>38100</xdr:colOff>
          <xdr:row>92</xdr:row>
          <xdr:rowOff>12700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F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91</xdr:row>
          <xdr:rowOff>171450</xdr:rowOff>
        </xdr:from>
        <xdr:to>
          <xdr:col>1</xdr:col>
          <xdr:colOff>38100</xdr:colOff>
          <xdr:row>93</xdr:row>
          <xdr:rowOff>12700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F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46</xdr:row>
          <xdr:rowOff>171450</xdr:rowOff>
        </xdr:from>
        <xdr:to>
          <xdr:col>4</xdr:col>
          <xdr:colOff>69850</xdr:colOff>
          <xdr:row>48</xdr:row>
          <xdr:rowOff>12700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F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171450</xdr:rowOff>
        </xdr:from>
        <xdr:to>
          <xdr:col>4</xdr:col>
          <xdr:colOff>69850</xdr:colOff>
          <xdr:row>52</xdr:row>
          <xdr:rowOff>12700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F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51</xdr:row>
          <xdr:rowOff>171450</xdr:rowOff>
        </xdr:from>
        <xdr:to>
          <xdr:col>4</xdr:col>
          <xdr:colOff>69850</xdr:colOff>
          <xdr:row>53</xdr:row>
          <xdr:rowOff>12700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F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52</xdr:row>
          <xdr:rowOff>171450</xdr:rowOff>
        </xdr:from>
        <xdr:to>
          <xdr:col>4</xdr:col>
          <xdr:colOff>69850</xdr:colOff>
          <xdr:row>54</xdr:row>
          <xdr:rowOff>12700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F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53</xdr:row>
          <xdr:rowOff>171450</xdr:rowOff>
        </xdr:from>
        <xdr:to>
          <xdr:col>4</xdr:col>
          <xdr:colOff>69850</xdr:colOff>
          <xdr:row>55</xdr:row>
          <xdr:rowOff>12700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F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54</xdr:row>
          <xdr:rowOff>171450</xdr:rowOff>
        </xdr:from>
        <xdr:to>
          <xdr:col>4</xdr:col>
          <xdr:colOff>69850</xdr:colOff>
          <xdr:row>56</xdr:row>
          <xdr:rowOff>12700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F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171450</xdr:rowOff>
        </xdr:from>
        <xdr:to>
          <xdr:col>4</xdr:col>
          <xdr:colOff>69850</xdr:colOff>
          <xdr:row>57</xdr:row>
          <xdr:rowOff>12700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F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56</xdr:row>
          <xdr:rowOff>171450</xdr:rowOff>
        </xdr:from>
        <xdr:to>
          <xdr:col>4</xdr:col>
          <xdr:colOff>69850</xdr:colOff>
          <xdr:row>58</xdr:row>
          <xdr:rowOff>12700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F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57</xdr:row>
          <xdr:rowOff>171450</xdr:rowOff>
        </xdr:from>
        <xdr:to>
          <xdr:col>4</xdr:col>
          <xdr:colOff>69850</xdr:colOff>
          <xdr:row>59</xdr:row>
          <xdr:rowOff>12700</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F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66</xdr:row>
          <xdr:rowOff>171450</xdr:rowOff>
        </xdr:from>
        <xdr:to>
          <xdr:col>4</xdr:col>
          <xdr:colOff>57150</xdr:colOff>
          <xdr:row>68</xdr:row>
          <xdr:rowOff>12700</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F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68</xdr:row>
          <xdr:rowOff>0</xdr:rowOff>
        </xdr:from>
        <xdr:to>
          <xdr:col>4</xdr:col>
          <xdr:colOff>57150</xdr:colOff>
          <xdr:row>69</xdr:row>
          <xdr:rowOff>31750</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F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46</xdr:row>
          <xdr:rowOff>171450</xdr:rowOff>
        </xdr:from>
        <xdr:to>
          <xdr:col>8</xdr:col>
          <xdr:colOff>19050</xdr:colOff>
          <xdr:row>48</xdr:row>
          <xdr:rowOff>12700</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00000000-0008-0000-0F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79</xdr:row>
          <xdr:rowOff>0</xdr:rowOff>
        </xdr:from>
        <xdr:to>
          <xdr:col>8</xdr:col>
          <xdr:colOff>38100</xdr:colOff>
          <xdr:row>80</xdr:row>
          <xdr:rowOff>31750</xdr:rowOff>
        </xdr:to>
        <xdr:sp macro="" textlink="">
          <xdr:nvSpPr>
            <xdr:cNvPr id="26683" name="Check Box 59" hidden="1">
              <a:extLst>
                <a:ext uri="{63B3BB69-23CF-44E3-9099-C40C66FF867C}">
                  <a14:compatExt spid="_x0000_s26683"/>
                </a:ext>
                <a:ext uri="{FF2B5EF4-FFF2-40B4-BE49-F238E27FC236}">
                  <a16:creationId xmlns:a16="http://schemas.microsoft.com/office/drawing/2014/main" id="{00000000-0008-0000-0F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64</xdr:row>
          <xdr:rowOff>171450</xdr:rowOff>
        </xdr:from>
        <xdr:to>
          <xdr:col>8</xdr:col>
          <xdr:colOff>38100</xdr:colOff>
          <xdr:row>66</xdr:row>
          <xdr:rowOff>12700</xdr:rowOff>
        </xdr:to>
        <xdr:sp macro="" textlink="">
          <xdr:nvSpPr>
            <xdr:cNvPr id="26684" name="Check Box 60" hidden="1">
              <a:extLst>
                <a:ext uri="{63B3BB69-23CF-44E3-9099-C40C66FF867C}">
                  <a14:compatExt spid="_x0000_s26684"/>
                </a:ext>
                <a:ext uri="{FF2B5EF4-FFF2-40B4-BE49-F238E27FC236}">
                  <a16:creationId xmlns:a16="http://schemas.microsoft.com/office/drawing/2014/main" id="{00000000-0008-0000-0F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48</xdr:row>
          <xdr:rowOff>171450</xdr:rowOff>
        </xdr:from>
        <xdr:to>
          <xdr:col>8</xdr:col>
          <xdr:colOff>19050</xdr:colOff>
          <xdr:row>50</xdr:row>
          <xdr:rowOff>12700</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00000000-0008-0000-0F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50</xdr:row>
          <xdr:rowOff>171450</xdr:rowOff>
        </xdr:from>
        <xdr:to>
          <xdr:col>8</xdr:col>
          <xdr:colOff>19050</xdr:colOff>
          <xdr:row>52</xdr:row>
          <xdr:rowOff>12700</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00000000-0008-0000-0F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54</xdr:row>
          <xdr:rowOff>0</xdr:rowOff>
        </xdr:from>
        <xdr:to>
          <xdr:col>8</xdr:col>
          <xdr:colOff>19050</xdr:colOff>
          <xdr:row>55</xdr:row>
          <xdr:rowOff>31750</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00000000-0008-0000-0F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55</xdr:row>
          <xdr:rowOff>171450</xdr:rowOff>
        </xdr:from>
        <xdr:to>
          <xdr:col>8</xdr:col>
          <xdr:colOff>19050</xdr:colOff>
          <xdr:row>57</xdr:row>
          <xdr:rowOff>12700</xdr:rowOff>
        </xdr:to>
        <xdr:sp macro="" textlink="">
          <xdr:nvSpPr>
            <xdr:cNvPr id="26690" name="Check Box 66" hidden="1">
              <a:extLst>
                <a:ext uri="{63B3BB69-23CF-44E3-9099-C40C66FF867C}">
                  <a14:compatExt spid="_x0000_s26690"/>
                </a:ext>
                <a:ext uri="{FF2B5EF4-FFF2-40B4-BE49-F238E27FC236}">
                  <a16:creationId xmlns:a16="http://schemas.microsoft.com/office/drawing/2014/main" id="{00000000-0008-0000-0F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56</xdr:row>
          <xdr:rowOff>171450</xdr:rowOff>
        </xdr:from>
        <xdr:to>
          <xdr:col>8</xdr:col>
          <xdr:colOff>19050</xdr:colOff>
          <xdr:row>58</xdr:row>
          <xdr:rowOff>12700</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00000000-0008-0000-0F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57</xdr:row>
          <xdr:rowOff>171450</xdr:rowOff>
        </xdr:from>
        <xdr:to>
          <xdr:col>8</xdr:col>
          <xdr:colOff>19050</xdr:colOff>
          <xdr:row>59</xdr:row>
          <xdr:rowOff>12700</xdr:rowOff>
        </xdr:to>
        <xdr:sp macro="" textlink="">
          <xdr:nvSpPr>
            <xdr:cNvPr id="26692" name="Check Box 68" hidden="1">
              <a:extLst>
                <a:ext uri="{63B3BB69-23CF-44E3-9099-C40C66FF867C}">
                  <a14:compatExt spid="_x0000_s26692"/>
                </a:ext>
                <a:ext uri="{FF2B5EF4-FFF2-40B4-BE49-F238E27FC236}">
                  <a16:creationId xmlns:a16="http://schemas.microsoft.com/office/drawing/2014/main" id="{00000000-0008-0000-0F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58</xdr:row>
          <xdr:rowOff>171450</xdr:rowOff>
        </xdr:from>
        <xdr:to>
          <xdr:col>8</xdr:col>
          <xdr:colOff>19050</xdr:colOff>
          <xdr:row>60</xdr:row>
          <xdr:rowOff>12700</xdr:rowOff>
        </xdr:to>
        <xdr:sp macro="" textlink="">
          <xdr:nvSpPr>
            <xdr:cNvPr id="26693" name="Check Box 69" hidden="1">
              <a:extLst>
                <a:ext uri="{63B3BB69-23CF-44E3-9099-C40C66FF867C}">
                  <a14:compatExt spid="_x0000_s26693"/>
                </a:ext>
                <a:ext uri="{FF2B5EF4-FFF2-40B4-BE49-F238E27FC236}">
                  <a16:creationId xmlns:a16="http://schemas.microsoft.com/office/drawing/2014/main" id="{00000000-0008-0000-0F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54</xdr:row>
          <xdr:rowOff>0</xdr:rowOff>
        </xdr:from>
        <xdr:to>
          <xdr:col>8</xdr:col>
          <xdr:colOff>19050</xdr:colOff>
          <xdr:row>55</xdr:row>
          <xdr:rowOff>31750</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00000000-0008-0000-0F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54</xdr:row>
          <xdr:rowOff>171450</xdr:rowOff>
        </xdr:from>
        <xdr:to>
          <xdr:col>8</xdr:col>
          <xdr:colOff>19050</xdr:colOff>
          <xdr:row>56</xdr:row>
          <xdr:rowOff>12700</xdr:rowOff>
        </xdr:to>
        <xdr:sp macro="" textlink="">
          <xdr:nvSpPr>
            <xdr:cNvPr id="26695" name="Check Box 71" hidden="1">
              <a:extLst>
                <a:ext uri="{63B3BB69-23CF-44E3-9099-C40C66FF867C}">
                  <a14:compatExt spid="_x0000_s26695"/>
                </a:ext>
                <a:ext uri="{FF2B5EF4-FFF2-40B4-BE49-F238E27FC236}">
                  <a16:creationId xmlns:a16="http://schemas.microsoft.com/office/drawing/2014/main" id="{00000000-0008-0000-0F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79</xdr:row>
          <xdr:rowOff>171450</xdr:rowOff>
        </xdr:from>
        <xdr:to>
          <xdr:col>8</xdr:col>
          <xdr:colOff>38100</xdr:colOff>
          <xdr:row>81</xdr:row>
          <xdr:rowOff>12700</xdr:rowOff>
        </xdr:to>
        <xdr:sp macro="" textlink="">
          <xdr:nvSpPr>
            <xdr:cNvPr id="26696" name="Check Box 72" hidden="1">
              <a:extLst>
                <a:ext uri="{63B3BB69-23CF-44E3-9099-C40C66FF867C}">
                  <a14:compatExt spid="_x0000_s26696"/>
                </a:ext>
                <a:ext uri="{FF2B5EF4-FFF2-40B4-BE49-F238E27FC236}">
                  <a16:creationId xmlns:a16="http://schemas.microsoft.com/office/drawing/2014/main" id="{00000000-0008-0000-0F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80</xdr:row>
          <xdr:rowOff>171450</xdr:rowOff>
        </xdr:from>
        <xdr:to>
          <xdr:col>8</xdr:col>
          <xdr:colOff>38100</xdr:colOff>
          <xdr:row>82</xdr:row>
          <xdr:rowOff>12700</xdr:rowOff>
        </xdr:to>
        <xdr:sp macro="" textlink="">
          <xdr:nvSpPr>
            <xdr:cNvPr id="26697" name="Check Box 73" hidden="1">
              <a:extLst>
                <a:ext uri="{63B3BB69-23CF-44E3-9099-C40C66FF867C}">
                  <a14:compatExt spid="_x0000_s26697"/>
                </a:ext>
                <a:ext uri="{FF2B5EF4-FFF2-40B4-BE49-F238E27FC236}">
                  <a16:creationId xmlns:a16="http://schemas.microsoft.com/office/drawing/2014/main" id="{00000000-0008-0000-0F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82</xdr:row>
          <xdr:rowOff>0</xdr:rowOff>
        </xdr:from>
        <xdr:to>
          <xdr:col>8</xdr:col>
          <xdr:colOff>38100</xdr:colOff>
          <xdr:row>83</xdr:row>
          <xdr:rowOff>31750</xdr:rowOff>
        </xdr:to>
        <xdr:sp macro="" textlink="">
          <xdr:nvSpPr>
            <xdr:cNvPr id="26698" name="Check Box 74" hidden="1">
              <a:extLst>
                <a:ext uri="{63B3BB69-23CF-44E3-9099-C40C66FF867C}">
                  <a14:compatExt spid="_x0000_s26698"/>
                </a:ext>
                <a:ext uri="{FF2B5EF4-FFF2-40B4-BE49-F238E27FC236}">
                  <a16:creationId xmlns:a16="http://schemas.microsoft.com/office/drawing/2014/main" id="{00000000-0008-0000-0F00-00004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82</xdr:row>
          <xdr:rowOff>171450</xdr:rowOff>
        </xdr:from>
        <xdr:to>
          <xdr:col>8</xdr:col>
          <xdr:colOff>38100</xdr:colOff>
          <xdr:row>84</xdr:row>
          <xdr:rowOff>12700</xdr:rowOff>
        </xdr:to>
        <xdr:sp macro="" textlink="">
          <xdr:nvSpPr>
            <xdr:cNvPr id="26699" name="Check Box 75" hidden="1">
              <a:extLst>
                <a:ext uri="{63B3BB69-23CF-44E3-9099-C40C66FF867C}">
                  <a14:compatExt spid="_x0000_s26699"/>
                </a:ext>
                <a:ext uri="{FF2B5EF4-FFF2-40B4-BE49-F238E27FC236}">
                  <a16:creationId xmlns:a16="http://schemas.microsoft.com/office/drawing/2014/main" id="{00000000-0008-0000-0F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83</xdr:row>
          <xdr:rowOff>171450</xdr:rowOff>
        </xdr:from>
        <xdr:to>
          <xdr:col>8</xdr:col>
          <xdr:colOff>38100</xdr:colOff>
          <xdr:row>85</xdr:row>
          <xdr:rowOff>12700</xdr:rowOff>
        </xdr:to>
        <xdr:sp macro="" textlink="">
          <xdr:nvSpPr>
            <xdr:cNvPr id="26700" name="Check Box 76" hidden="1">
              <a:extLst>
                <a:ext uri="{63B3BB69-23CF-44E3-9099-C40C66FF867C}">
                  <a14:compatExt spid="_x0000_s26700"/>
                </a:ext>
                <a:ext uri="{FF2B5EF4-FFF2-40B4-BE49-F238E27FC236}">
                  <a16:creationId xmlns:a16="http://schemas.microsoft.com/office/drawing/2014/main" id="{00000000-0008-0000-0F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84</xdr:row>
          <xdr:rowOff>171450</xdr:rowOff>
        </xdr:from>
        <xdr:to>
          <xdr:col>8</xdr:col>
          <xdr:colOff>38100</xdr:colOff>
          <xdr:row>86</xdr:row>
          <xdr:rowOff>12700</xdr:rowOff>
        </xdr:to>
        <xdr:sp macro="" textlink="">
          <xdr:nvSpPr>
            <xdr:cNvPr id="26701" name="Check Box 77" hidden="1">
              <a:extLst>
                <a:ext uri="{63B3BB69-23CF-44E3-9099-C40C66FF867C}">
                  <a14:compatExt spid="_x0000_s26701"/>
                </a:ext>
                <a:ext uri="{FF2B5EF4-FFF2-40B4-BE49-F238E27FC236}">
                  <a16:creationId xmlns:a16="http://schemas.microsoft.com/office/drawing/2014/main" id="{00000000-0008-0000-0F00-00004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87</xdr:row>
          <xdr:rowOff>171450</xdr:rowOff>
        </xdr:from>
        <xdr:to>
          <xdr:col>8</xdr:col>
          <xdr:colOff>38100</xdr:colOff>
          <xdr:row>89</xdr:row>
          <xdr:rowOff>12700</xdr:rowOff>
        </xdr:to>
        <xdr:sp macro="" textlink="">
          <xdr:nvSpPr>
            <xdr:cNvPr id="26705" name="Check Box 81" hidden="1">
              <a:extLst>
                <a:ext uri="{63B3BB69-23CF-44E3-9099-C40C66FF867C}">
                  <a14:compatExt spid="_x0000_s26705"/>
                </a:ext>
                <a:ext uri="{FF2B5EF4-FFF2-40B4-BE49-F238E27FC236}">
                  <a16:creationId xmlns:a16="http://schemas.microsoft.com/office/drawing/2014/main" id="{00000000-0008-0000-0F00-00005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89</xdr:row>
          <xdr:rowOff>171450</xdr:rowOff>
        </xdr:from>
        <xdr:to>
          <xdr:col>8</xdr:col>
          <xdr:colOff>38100</xdr:colOff>
          <xdr:row>91</xdr:row>
          <xdr:rowOff>12700</xdr:rowOff>
        </xdr:to>
        <xdr:sp macro="" textlink="">
          <xdr:nvSpPr>
            <xdr:cNvPr id="26706" name="Check Box 82" hidden="1">
              <a:extLst>
                <a:ext uri="{63B3BB69-23CF-44E3-9099-C40C66FF867C}">
                  <a14:compatExt spid="_x0000_s26706"/>
                </a:ext>
                <a:ext uri="{FF2B5EF4-FFF2-40B4-BE49-F238E27FC236}">
                  <a16:creationId xmlns:a16="http://schemas.microsoft.com/office/drawing/2014/main" id="{00000000-0008-0000-0F00-00005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90</xdr:row>
          <xdr:rowOff>171450</xdr:rowOff>
        </xdr:from>
        <xdr:to>
          <xdr:col>8</xdr:col>
          <xdr:colOff>38100</xdr:colOff>
          <xdr:row>92</xdr:row>
          <xdr:rowOff>12700</xdr:rowOff>
        </xdr:to>
        <xdr:sp macro="" textlink="">
          <xdr:nvSpPr>
            <xdr:cNvPr id="26707" name="Check Box 83" hidden="1">
              <a:extLst>
                <a:ext uri="{63B3BB69-23CF-44E3-9099-C40C66FF867C}">
                  <a14:compatExt spid="_x0000_s26707"/>
                </a:ext>
                <a:ext uri="{FF2B5EF4-FFF2-40B4-BE49-F238E27FC236}">
                  <a16:creationId xmlns:a16="http://schemas.microsoft.com/office/drawing/2014/main" id="{00000000-0008-0000-0F00-00005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65</xdr:row>
          <xdr:rowOff>171450</xdr:rowOff>
        </xdr:from>
        <xdr:to>
          <xdr:col>8</xdr:col>
          <xdr:colOff>38100</xdr:colOff>
          <xdr:row>67</xdr:row>
          <xdr:rowOff>12700</xdr:rowOff>
        </xdr:to>
        <xdr:sp macro="" textlink="">
          <xdr:nvSpPr>
            <xdr:cNvPr id="26709" name="Check Box 85" hidden="1">
              <a:extLst>
                <a:ext uri="{63B3BB69-23CF-44E3-9099-C40C66FF867C}">
                  <a14:compatExt spid="_x0000_s26709"/>
                </a:ext>
                <a:ext uri="{FF2B5EF4-FFF2-40B4-BE49-F238E27FC236}">
                  <a16:creationId xmlns:a16="http://schemas.microsoft.com/office/drawing/2014/main" id="{00000000-0008-0000-0F00-00005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64</xdr:row>
          <xdr:rowOff>171450</xdr:rowOff>
        </xdr:from>
        <xdr:to>
          <xdr:col>8</xdr:col>
          <xdr:colOff>38100</xdr:colOff>
          <xdr:row>66</xdr:row>
          <xdr:rowOff>12700</xdr:rowOff>
        </xdr:to>
        <xdr:sp macro="" textlink="">
          <xdr:nvSpPr>
            <xdr:cNvPr id="26710" name="Check Box 86" hidden="1">
              <a:extLst>
                <a:ext uri="{63B3BB69-23CF-44E3-9099-C40C66FF867C}">
                  <a14:compatExt spid="_x0000_s26710"/>
                </a:ext>
                <a:ext uri="{FF2B5EF4-FFF2-40B4-BE49-F238E27FC236}">
                  <a16:creationId xmlns:a16="http://schemas.microsoft.com/office/drawing/2014/main" id="{00000000-0008-0000-0F00-00005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67</xdr:row>
          <xdr:rowOff>171450</xdr:rowOff>
        </xdr:from>
        <xdr:to>
          <xdr:col>8</xdr:col>
          <xdr:colOff>38100</xdr:colOff>
          <xdr:row>69</xdr:row>
          <xdr:rowOff>12700</xdr:rowOff>
        </xdr:to>
        <xdr:sp macro="" textlink="">
          <xdr:nvSpPr>
            <xdr:cNvPr id="26711" name="Check Box 87" hidden="1">
              <a:extLst>
                <a:ext uri="{63B3BB69-23CF-44E3-9099-C40C66FF867C}">
                  <a14:compatExt spid="_x0000_s26711"/>
                </a:ext>
                <a:ext uri="{FF2B5EF4-FFF2-40B4-BE49-F238E27FC236}">
                  <a16:creationId xmlns:a16="http://schemas.microsoft.com/office/drawing/2014/main" id="{00000000-0008-0000-0F00-00005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73</xdr:row>
          <xdr:rowOff>171450</xdr:rowOff>
        </xdr:from>
        <xdr:to>
          <xdr:col>8</xdr:col>
          <xdr:colOff>38100</xdr:colOff>
          <xdr:row>75</xdr:row>
          <xdr:rowOff>12700</xdr:rowOff>
        </xdr:to>
        <xdr:sp macro="" textlink="">
          <xdr:nvSpPr>
            <xdr:cNvPr id="26712" name="Check Box 88" hidden="1">
              <a:extLst>
                <a:ext uri="{63B3BB69-23CF-44E3-9099-C40C66FF867C}">
                  <a14:compatExt spid="_x0000_s26712"/>
                </a:ext>
                <a:ext uri="{FF2B5EF4-FFF2-40B4-BE49-F238E27FC236}">
                  <a16:creationId xmlns:a16="http://schemas.microsoft.com/office/drawing/2014/main" id="{00000000-0008-0000-0F00-00005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75</xdr:row>
          <xdr:rowOff>171450</xdr:rowOff>
        </xdr:from>
        <xdr:to>
          <xdr:col>8</xdr:col>
          <xdr:colOff>38100</xdr:colOff>
          <xdr:row>77</xdr:row>
          <xdr:rowOff>12700</xdr:rowOff>
        </xdr:to>
        <xdr:sp macro="" textlink="">
          <xdr:nvSpPr>
            <xdr:cNvPr id="26713" name="Check Box 89" hidden="1">
              <a:extLst>
                <a:ext uri="{63B3BB69-23CF-44E3-9099-C40C66FF867C}">
                  <a14:compatExt spid="_x0000_s26713"/>
                </a:ext>
                <a:ext uri="{FF2B5EF4-FFF2-40B4-BE49-F238E27FC236}">
                  <a16:creationId xmlns:a16="http://schemas.microsoft.com/office/drawing/2014/main" id="{00000000-0008-0000-0F00-00005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77</xdr:row>
          <xdr:rowOff>0</xdr:rowOff>
        </xdr:from>
        <xdr:to>
          <xdr:col>8</xdr:col>
          <xdr:colOff>38100</xdr:colOff>
          <xdr:row>78</xdr:row>
          <xdr:rowOff>31750</xdr:rowOff>
        </xdr:to>
        <xdr:sp macro="" textlink="">
          <xdr:nvSpPr>
            <xdr:cNvPr id="26714" name="Check Box 90" hidden="1">
              <a:extLst>
                <a:ext uri="{63B3BB69-23CF-44E3-9099-C40C66FF867C}">
                  <a14:compatExt spid="_x0000_s26714"/>
                </a:ext>
                <a:ext uri="{FF2B5EF4-FFF2-40B4-BE49-F238E27FC236}">
                  <a16:creationId xmlns:a16="http://schemas.microsoft.com/office/drawing/2014/main" id="{00000000-0008-0000-0F00-00005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77</xdr:row>
          <xdr:rowOff>0</xdr:rowOff>
        </xdr:from>
        <xdr:to>
          <xdr:col>8</xdr:col>
          <xdr:colOff>38100</xdr:colOff>
          <xdr:row>78</xdr:row>
          <xdr:rowOff>31750</xdr:rowOff>
        </xdr:to>
        <xdr:sp macro="" textlink="">
          <xdr:nvSpPr>
            <xdr:cNvPr id="26715" name="Check Box 91" hidden="1">
              <a:extLst>
                <a:ext uri="{63B3BB69-23CF-44E3-9099-C40C66FF867C}">
                  <a14:compatExt spid="_x0000_s26715"/>
                </a:ext>
                <a:ext uri="{FF2B5EF4-FFF2-40B4-BE49-F238E27FC236}">
                  <a16:creationId xmlns:a16="http://schemas.microsoft.com/office/drawing/2014/main" id="{00000000-0008-0000-0F00-00005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77</xdr:row>
          <xdr:rowOff>171450</xdr:rowOff>
        </xdr:from>
        <xdr:to>
          <xdr:col>8</xdr:col>
          <xdr:colOff>38100</xdr:colOff>
          <xdr:row>79</xdr:row>
          <xdr:rowOff>12700</xdr:rowOff>
        </xdr:to>
        <xdr:sp macro="" textlink="">
          <xdr:nvSpPr>
            <xdr:cNvPr id="26716" name="Check Box 92" hidden="1">
              <a:extLst>
                <a:ext uri="{63B3BB69-23CF-44E3-9099-C40C66FF867C}">
                  <a14:compatExt spid="_x0000_s26716"/>
                </a:ext>
                <a:ext uri="{FF2B5EF4-FFF2-40B4-BE49-F238E27FC236}">
                  <a16:creationId xmlns:a16="http://schemas.microsoft.com/office/drawing/2014/main" id="{00000000-0008-0000-0F00-00005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77</xdr:row>
          <xdr:rowOff>0</xdr:rowOff>
        </xdr:from>
        <xdr:to>
          <xdr:col>8</xdr:col>
          <xdr:colOff>38100</xdr:colOff>
          <xdr:row>78</xdr:row>
          <xdr:rowOff>31750</xdr:rowOff>
        </xdr:to>
        <xdr:sp macro="" textlink="">
          <xdr:nvSpPr>
            <xdr:cNvPr id="26718" name="Check Box 94" hidden="1">
              <a:extLst>
                <a:ext uri="{63B3BB69-23CF-44E3-9099-C40C66FF867C}">
                  <a14:compatExt spid="_x0000_s26718"/>
                </a:ext>
                <a:ext uri="{FF2B5EF4-FFF2-40B4-BE49-F238E27FC236}">
                  <a16:creationId xmlns:a16="http://schemas.microsoft.com/office/drawing/2014/main" id="{00000000-0008-0000-0F00-00005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57</xdr:row>
          <xdr:rowOff>171450</xdr:rowOff>
        </xdr:from>
        <xdr:to>
          <xdr:col>1</xdr:col>
          <xdr:colOff>38100</xdr:colOff>
          <xdr:row>59</xdr:row>
          <xdr:rowOff>12700</xdr:rowOff>
        </xdr:to>
        <xdr:sp macro="" textlink="">
          <xdr:nvSpPr>
            <xdr:cNvPr id="26719" name="Check Box 95" hidden="1">
              <a:extLst>
                <a:ext uri="{63B3BB69-23CF-44E3-9099-C40C66FF867C}">
                  <a14:compatExt spid="_x0000_s26719"/>
                </a:ext>
                <a:ext uri="{FF2B5EF4-FFF2-40B4-BE49-F238E27FC236}">
                  <a16:creationId xmlns:a16="http://schemas.microsoft.com/office/drawing/2014/main" id="{00000000-0008-0000-0F00-00005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60</xdr:row>
          <xdr:rowOff>171450</xdr:rowOff>
        </xdr:from>
        <xdr:to>
          <xdr:col>1</xdr:col>
          <xdr:colOff>38100</xdr:colOff>
          <xdr:row>62</xdr:row>
          <xdr:rowOff>12700</xdr:rowOff>
        </xdr:to>
        <xdr:sp macro="" textlink="">
          <xdr:nvSpPr>
            <xdr:cNvPr id="26720" name="Check Box 96" hidden="1">
              <a:extLst>
                <a:ext uri="{63B3BB69-23CF-44E3-9099-C40C66FF867C}">
                  <a14:compatExt spid="_x0000_s26720"/>
                </a:ext>
                <a:ext uri="{FF2B5EF4-FFF2-40B4-BE49-F238E27FC236}">
                  <a16:creationId xmlns:a16="http://schemas.microsoft.com/office/drawing/2014/main" id="{00000000-0008-0000-0F00-00006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52</xdr:row>
          <xdr:rowOff>171450</xdr:rowOff>
        </xdr:from>
        <xdr:to>
          <xdr:col>1</xdr:col>
          <xdr:colOff>38100</xdr:colOff>
          <xdr:row>54</xdr:row>
          <xdr:rowOff>12700</xdr:rowOff>
        </xdr:to>
        <xdr:sp macro="" textlink="">
          <xdr:nvSpPr>
            <xdr:cNvPr id="26721" name="Check Box 97" hidden="1">
              <a:extLst>
                <a:ext uri="{63B3BB69-23CF-44E3-9099-C40C66FF867C}">
                  <a14:compatExt spid="_x0000_s26721"/>
                </a:ext>
                <a:ext uri="{FF2B5EF4-FFF2-40B4-BE49-F238E27FC236}">
                  <a16:creationId xmlns:a16="http://schemas.microsoft.com/office/drawing/2014/main" id="{00000000-0008-0000-0F00-00006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74</xdr:row>
          <xdr:rowOff>171450</xdr:rowOff>
        </xdr:from>
        <xdr:to>
          <xdr:col>0</xdr:col>
          <xdr:colOff>298450</xdr:colOff>
          <xdr:row>76</xdr:row>
          <xdr:rowOff>12700</xdr:rowOff>
        </xdr:to>
        <xdr:sp macro="" textlink="">
          <xdr:nvSpPr>
            <xdr:cNvPr id="26722" name="Check Box 98" hidden="1">
              <a:extLst>
                <a:ext uri="{63B3BB69-23CF-44E3-9099-C40C66FF867C}">
                  <a14:compatExt spid="_x0000_s26722"/>
                </a:ext>
                <a:ext uri="{FF2B5EF4-FFF2-40B4-BE49-F238E27FC236}">
                  <a16:creationId xmlns:a16="http://schemas.microsoft.com/office/drawing/2014/main" id="{00000000-0008-0000-0F00-00006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72</xdr:row>
          <xdr:rowOff>171450</xdr:rowOff>
        </xdr:from>
        <xdr:to>
          <xdr:col>1</xdr:col>
          <xdr:colOff>38100</xdr:colOff>
          <xdr:row>74</xdr:row>
          <xdr:rowOff>12700</xdr:rowOff>
        </xdr:to>
        <xdr:sp macro="" textlink="">
          <xdr:nvSpPr>
            <xdr:cNvPr id="26723" name="Check Box 99" hidden="1">
              <a:extLst>
                <a:ext uri="{63B3BB69-23CF-44E3-9099-C40C66FF867C}">
                  <a14:compatExt spid="_x0000_s26723"/>
                </a:ext>
                <a:ext uri="{FF2B5EF4-FFF2-40B4-BE49-F238E27FC236}">
                  <a16:creationId xmlns:a16="http://schemas.microsoft.com/office/drawing/2014/main" id="{00000000-0008-0000-0F00-00006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61</xdr:row>
          <xdr:rowOff>171450</xdr:rowOff>
        </xdr:from>
        <xdr:to>
          <xdr:col>4</xdr:col>
          <xdr:colOff>57150</xdr:colOff>
          <xdr:row>63</xdr:row>
          <xdr:rowOff>12700</xdr:rowOff>
        </xdr:to>
        <xdr:sp macro="" textlink="">
          <xdr:nvSpPr>
            <xdr:cNvPr id="26724" name="Check Box 100" hidden="1">
              <a:extLst>
                <a:ext uri="{63B3BB69-23CF-44E3-9099-C40C66FF867C}">
                  <a14:compatExt spid="_x0000_s26724"/>
                </a:ext>
                <a:ext uri="{FF2B5EF4-FFF2-40B4-BE49-F238E27FC236}">
                  <a16:creationId xmlns:a16="http://schemas.microsoft.com/office/drawing/2014/main" id="{00000000-0008-0000-0F00-00006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62</xdr:row>
          <xdr:rowOff>171450</xdr:rowOff>
        </xdr:from>
        <xdr:to>
          <xdr:col>4</xdr:col>
          <xdr:colOff>57150</xdr:colOff>
          <xdr:row>64</xdr:row>
          <xdr:rowOff>12700</xdr:rowOff>
        </xdr:to>
        <xdr:sp macro="" textlink="">
          <xdr:nvSpPr>
            <xdr:cNvPr id="26725" name="Check Box 101" hidden="1">
              <a:extLst>
                <a:ext uri="{63B3BB69-23CF-44E3-9099-C40C66FF867C}">
                  <a14:compatExt spid="_x0000_s26725"/>
                </a:ext>
                <a:ext uri="{FF2B5EF4-FFF2-40B4-BE49-F238E27FC236}">
                  <a16:creationId xmlns:a16="http://schemas.microsoft.com/office/drawing/2014/main" id="{00000000-0008-0000-0F00-00006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62</xdr:row>
          <xdr:rowOff>171450</xdr:rowOff>
        </xdr:from>
        <xdr:to>
          <xdr:col>4</xdr:col>
          <xdr:colOff>57150</xdr:colOff>
          <xdr:row>64</xdr:row>
          <xdr:rowOff>12700</xdr:rowOff>
        </xdr:to>
        <xdr:sp macro="" textlink="">
          <xdr:nvSpPr>
            <xdr:cNvPr id="26726" name="Check Box 102" hidden="1">
              <a:extLst>
                <a:ext uri="{63B3BB69-23CF-44E3-9099-C40C66FF867C}">
                  <a14:compatExt spid="_x0000_s26726"/>
                </a:ext>
                <a:ext uri="{FF2B5EF4-FFF2-40B4-BE49-F238E27FC236}">
                  <a16:creationId xmlns:a16="http://schemas.microsoft.com/office/drawing/2014/main" id="{00000000-0008-0000-0F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63</xdr:row>
          <xdr:rowOff>171450</xdr:rowOff>
        </xdr:from>
        <xdr:to>
          <xdr:col>4</xdr:col>
          <xdr:colOff>57150</xdr:colOff>
          <xdr:row>65</xdr:row>
          <xdr:rowOff>12700</xdr:rowOff>
        </xdr:to>
        <xdr:sp macro="" textlink="">
          <xdr:nvSpPr>
            <xdr:cNvPr id="26727" name="Check Box 103" hidden="1">
              <a:extLst>
                <a:ext uri="{63B3BB69-23CF-44E3-9099-C40C66FF867C}">
                  <a14:compatExt spid="_x0000_s26727"/>
                </a:ext>
                <a:ext uri="{FF2B5EF4-FFF2-40B4-BE49-F238E27FC236}">
                  <a16:creationId xmlns:a16="http://schemas.microsoft.com/office/drawing/2014/main" id="{00000000-0008-0000-0F00-00006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63</xdr:row>
          <xdr:rowOff>171450</xdr:rowOff>
        </xdr:from>
        <xdr:to>
          <xdr:col>4</xdr:col>
          <xdr:colOff>57150</xdr:colOff>
          <xdr:row>65</xdr:row>
          <xdr:rowOff>12700</xdr:rowOff>
        </xdr:to>
        <xdr:sp macro="" textlink="">
          <xdr:nvSpPr>
            <xdr:cNvPr id="26728" name="Check Box 104" hidden="1">
              <a:extLst>
                <a:ext uri="{63B3BB69-23CF-44E3-9099-C40C66FF867C}">
                  <a14:compatExt spid="_x0000_s26728"/>
                </a:ext>
                <a:ext uri="{FF2B5EF4-FFF2-40B4-BE49-F238E27FC236}">
                  <a16:creationId xmlns:a16="http://schemas.microsoft.com/office/drawing/2014/main" id="{00000000-0008-0000-0F00-00006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63</xdr:row>
          <xdr:rowOff>171450</xdr:rowOff>
        </xdr:from>
        <xdr:to>
          <xdr:col>4</xdr:col>
          <xdr:colOff>57150</xdr:colOff>
          <xdr:row>65</xdr:row>
          <xdr:rowOff>12700</xdr:rowOff>
        </xdr:to>
        <xdr:sp macro="" textlink="">
          <xdr:nvSpPr>
            <xdr:cNvPr id="26729" name="Check Box 105" hidden="1">
              <a:extLst>
                <a:ext uri="{63B3BB69-23CF-44E3-9099-C40C66FF867C}">
                  <a14:compatExt spid="_x0000_s26729"/>
                </a:ext>
                <a:ext uri="{FF2B5EF4-FFF2-40B4-BE49-F238E27FC236}">
                  <a16:creationId xmlns:a16="http://schemas.microsoft.com/office/drawing/2014/main" id="{00000000-0008-0000-0F00-00006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47</xdr:row>
          <xdr:rowOff>171450</xdr:rowOff>
        </xdr:from>
        <xdr:to>
          <xdr:col>4</xdr:col>
          <xdr:colOff>69850</xdr:colOff>
          <xdr:row>49</xdr:row>
          <xdr:rowOff>12700</xdr:rowOff>
        </xdr:to>
        <xdr:sp macro="" textlink="">
          <xdr:nvSpPr>
            <xdr:cNvPr id="26730" name="Check Box 106" hidden="1">
              <a:extLst>
                <a:ext uri="{63B3BB69-23CF-44E3-9099-C40C66FF867C}">
                  <a14:compatExt spid="_x0000_s26730"/>
                </a:ext>
                <a:ext uri="{FF2B5EF4-FFF2-40B4-BE49-F238E27FC236}">
                  <a16:creationId xmlns:a16="http://schemas.microsoft.com/office/drawing/2014/main" id="{00000000-0008-0000-0F00-00006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71</xdr:row>
          <xdr:rowOff>0</xdr:rowOff>
        </xdr:from>
        <xdr:to>
          <xdr:col>4</xdr:col>
          <xdr:colOff>57150</xdr:colOff>
          <xdr:row>72</xdr:row>
          <xdr:rowOff>31750</xdr:rowOff>
        </xdr:to>
        <xdr:sp macro="" textlink="">
          <xdr:nvSpPr>
            <xdr:cNvPr id="26731" name="Check Box 107" hidden="1">
              <a:extLst>
                <a:ext uri="{63B3BB69-23CF-44E3-9099-C40C66FF867C}">
                  <a14:compatExt spid="_x0000_s26731"/>
                </a:ext>
                <a:ext uri="{FF2B5EF4-FFF2-40B4-BE49-F238E27FC236}">
                  <a16:creationId xmlns:a16="http://schemas.microsoft.com/office/drawing/2014/main" id="{00000000-0008-0000-0F00-00006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71</xdr:row>
          <xdr:rowOff>171450</xdr:rowOff>
        </xdr:from>
        <xdr:to>
          <xdr:col>4</xdr:col>
          <xdr:colOff>57150</xdr:colOff>
          <xdr:row>73</xdr:row>
          <xdr:rowOff>12700</xdr:rowOff>
        </xdr:to>
        <xdr:sp macro="" textlink="">
          <xdr:nvSpPr>
            <xdr:cNvPr id="26732" name="Check Box 108" hidden="1">
              <a:extLst>
                <a:ext uri="{63B3BB69-23CF-44E3-9099-C40C66FF867C}">
                  <a14:compatExt spid="_x0000_s26732"/>
                </a:ext>
                <a:ext uri="{FF2B5EF4-FFF2-40B4-BE49-F238E27FC236}">
                  <a16:creationId xmlns:a16="http://schemas.microsoft.com/office/drawing/2014/main" id="{00000000-0008-0000-0F00-00006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63</xdr:row>
          <xdr:rowOff>171450</xdr:rowOff>
        </xdr:from>
        <xdr:to>
          <xdr:col>1</xdr:col>
          <xdr:colOff>38100</xdr:colOff>
          <xdr:row>65</xdr:row>
          <xdr:rowOff>12700</xdr:rowOff>
        </xdr:to>
        <xdr:sp macro="" textlink="">
          <xdr:nvSpPr>
            <xdr:cNvPr id="26733" name="Check Box 109" hidden="1">
              <a:extLst>
                <a:ext uri="{63B3BB69-23CF-44E3-9099-C40C66FF867C}">
                  <a14:compatExt spid="_x0000_s26733"/>
                </a:ext>
                <a:ext uri="{FF2B5EF4-FFF2-40B4-BE49-F238E27FC236}">
                  <a16:creationId xmlns:a16="http://schemas.microsoft.com/office/drawing/2014/main" id="{00000000-0008-0000-0F00-00006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63</xdr:row>
          <xdr:rowOff>171450</xdr:rowOff>
        </xdr:from>
        <xdr:to>
          <xdr:col>1</xdr:col>
          <xdr:colOff>38100</xdr:colOff>
          <xdr:row>65</xdr:row>
          <xdr:rowOff>12700</xdr:rowOff>
        </xdr:to>
        <xdr:sp macro="" textlink="">
          <xdr:nvSpPr>
            <xdr:cNvPr id="26734" name="Check Box 110" hidden="1">
              <a:extLst>
                <a:ext uri="{63B3BB69-23CF-44E3-9099-C40C66FF867C}">
                  <a14:compatExt spid="_x0000_s26734"/>
                </a:ext>
                <a:ext uri="{FF2B5EF4-FFF2-40B4-BE49-F238E27FC236}">
                  <a16:creationId xmlns:a16="http://schemas.microsoft.com/office/drawing/2014/main" id="{00000000-0008-0000-0F00-00006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64</xdr:row>
          <xdr:rowOff>171450</xdr:rowOff>
        </xdr:from>
        <xdr:to>
          <xdr:col>1</xdr:col>
          <xdr:colOff>38100</xdr:colOff>
          <xdr:row>66</xdr:row>
          <xdr:rowOff>12700</xdr:rowOff>
        </xdr:to>
        <xdr:sp macro="" textlink="">
          <xdr:nvSpPr>
            <xdr:cNvPr id="26735" name="Check Box 111" hidden="1">
              <a:extLst>
                <a:ext uri="{63B3BB69-23CF-44E3-9099-C40C66FF867C}">
                  <a14:compatExt spid="_x0000_s26735"/>
                </a:ext>
                <a:ext uri="{FF2B5EF4-FFF2-40B4-BE49-F238E27FC236}">
                  <a16:creationId xmlns:a16="http://schemas.microsoft.com/office/drawing/2014/main" id="{00000000-0008-0000-0F00-00006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64</xdr:row>
          <xdr:rowOff>171450</xdr:rowOff>
        </xdr:from>
        <xdr:to>
          <xdr:col>1</xdr:col>
          <xdr:colOff>38100</xdr:colOff>
          <xdr:row>66</xdr:row>
          <xdr:rowOff>12700</xdr:rowOff>
        </xdr:to>
        <xdr:sp macro="" textlink="">
          <xdr:nvSpPr>
            <xdr:cNvPr id="26736" name="Check Box 112" hidden="1">
              <a:extLst>
                <a:ext uri="{63B3BB69-23CF-44E3-9099-C40C66FF867C}">
                  <a14:compatExt spid="_x0000_s26736"/>
                </a:ext>
                <a:ext uri="{FF2B5EF4-FFF2-40B4-BE49-F238E27FC236}">
                  <a16:creationId xmlns:a16="http://schemas.microsoft.com/office/drawing/2014/main" id="{00000000-0008-0000-0F00-00007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65</xdr:row>
          <xdr:rowOff>171450</xdr:rowOff>
        </xdr:from>
        <xdr:to>
          <xdr:col>1</xdr:col>
          <xdr:colOff>38100</xdr:colOff>
          <xdr:row>67</xdr:row>
          <xdr:rowOff>12700</xdr:rowOff>
        </xdr:to>
        <xdr:sp macro="" textlink="">
          <xdr:nvSpPr>
            <xdr:cNvPr id="26737" name="Check Box 113" hidden="1">
              <a:extLst>
                <a:ext uri="{63B3BB69-23CF-44E3-9099-C40C66FF867C}">
                  <a14:compatExt spid="_x0000_s26737"/>
                </a:ext>
                <a:ext uri="{FF2B5EF4-FFF2-40B4-BE49-F238E27FC236}">
                  <a16:creationId xmlns:a16="http://schemas.microsoft.com/office/drawing/2014/main" id="{00000000-0008-0000-0F00-00007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65</xdr:row>
          <xdr:rowOff>171450</xdr:rowOff>
        </xdr:from>
        <xdr:to>
          <xdr:col>1</xdr:col>
          <xdr:colOff>38100</xdr:colOff>
          <xdr:row>67</xdr:row>
          <xdr:rowOff>12700</xdr:rowOff>
        </xdr:to>
        <xdr:sp macro="" textlink="">
          <xdr:nvSpPr>
            <xdr:cNvPr id="26738" name="Check Box 114" hidden="1">
              <a:extLst>
                <a:ext uri="{63B3BB69-23CF-44E3-9099-C40C66FF867C}">
                  <a14:compatExt spid="_x0000_s26738"/>
                </a:ext>
                <a:ext uri="{FF2B5EF4-FFF2-40B4-BE49-F238E27FC236}">
                  <a16:creationId xmlns:a16="http://schemas.microsoft.com/office/drawing/2014/main" id="{00000000-0008-0000-0F00-00007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76</xdr:row>
          <xdr:rowOff>0</xdr:rowOff>
        </xdr:from>
        <xdr:to>
          <xdr:col>4</xdr:col>
          <xdr:colOff>57150</xdr:colOff>
          <xdr:row>77</xdr:row>
          <xdr:rowOff>31750</xdr:rowOff>
        </xdr:to>
        <xdr:sp macro="" textlink="">
          <xdr:nvSpPr>
            <xdr:cNvPr id="26739" name="Check Box 115" hidden="1">
              <a:extLst>
                <a:ext uri="{63B3BB69-23CF-44E3-9099-C40C66FF867C}">
                  <a14:compatExt spid="_x0000_s26739"/>
                </a:ext>
                <a:ext uri="{FF2B5EF4-FFF2-40B4-BE49-F238E27FC236}">
                  <a16:creationId xmlns:a16="http://schemas.microsoft.com/office/drawing/2014/main" id="{00000000-0008-0000-0F00-00007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76</xdr:row>
          <xdr:rowOff>171450</xdr:rowOff>
        </xdr:from>
        <xdr:to>
          <xdr:col>4</xdr:col>
          <xdr:colOff>57150</xdr:colOff>
          <xdr:row>78</xdr:row>
          <xdr:rowOff>12700</xdr:rowOff>
        </xdr:to>
        <xdr:sp macro="" textlink="">
          <xdr:nvSpPr>
            <xdr:cNvPr id="26740" name="Check Box 116" hidden="1">
              <a:extLst>
                <a:ext uri="{63B3BB69-23CF-44E3-9099-C40C66FF867C}">
                  <a14:compatExt spid="_x0000_s26740"/>
                </a:ext>
                <a:ext uri="{FF2B5EF4-FFF2-40B4-BE49-F238E27FC236}">
                  <a16:creationId xmlns:a16="http://schemas.microsoft.com/office/drawing/2014/main" id="{00000000-0008-0000-0F00-00007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80</xdr:row>
          <xdr:rowOff>0</xdr:rowOff>
        </xdr:from>
        <xdr:to>
          <xdr:col>4</xdr:col>
          <xdr:colOff>57150</xdr:colOff>
          <xdr:row>81</xdr:row>
          <xdr:rowOff>31750</xdr:rowOff>
        </xdr:to>
        <xdr:sp macro="" textlink="">
          <xdr:nvSpPr>
            <xdr:cNvPr id="26741" name="Check Box 117" hidden="1">
              <a:extLst>
                <a:ext uri="{63B3BB69-23CF-44E3-9099-C40C66FF867C}">
                  <a14:compatExt spid="_x0000_s26741"/>
                </a:ext>
                <a:ext uri="{FF2B5EF4-FFF2-40B4-BE49-F238E27FC236}">
                  <a16:creationId xmlns:a16="http://schemas.microsoft.com/office/drawing/2014/main" id="{00000000-0008-0000-0F00-00007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78</xdr:row>
          <xdr:rowOff>171450</xdr:rowOff>
        </xdr:from>
        <xdr:to>
          <xdr:col>4</xdr:col>
          <xdr:colOff>57150</xdr:colOff>
          <xdr:row>80</xdr:row>
          <xdr:rowOff>12700</xdr:rowOff>
        </xdr:to>
        <xdr:sp macro="" textlink="">
          <xdr:nvSpPr>
            <xdr:cNvPr id="26742" name="Check Box 118" hidden="1">
              <a:extLst>
                <a:ext uri="{63B3BB69-23CF-44E3-9099-C40C66FF867C}">
                  <a14:compatExt spid="_x0000_s26742"/>
                </a:ext>
                <a:ext uri="{FF2B5EF4-FFF2-40B4-BE49-F238E27FC236}">
                  <a16:creationId xmlns:a16="http://schemas.microsoft.com/office/drawing/2014/main" id="{00000000-0008-0000-0F00-00007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80</xdr:row>
          <xdr:rowOff>0</xdr:rowOff>
        </xdr:from>
        <xdr:to>
          <xdr:col>4</xdr:col>
          <xdr:colOff>57150</xdr:colOff>
          <xdr:row>81</xdr:row>
          <xdr:rowOff>31750</xdr:rowOff>
        </xdr:to>
        <xdr:sp macro="" textlink="">
          <xdr:nvSpPr>
            <xdr:cNvPr id="26747" name="Check Box 123" hidden="1">
              <a:extLst>
                <a:ext uri="{63B3BB69-23CF-44E3-9099-C40C66FF867C}">
                  <a14:compatExt spid="_x0000_s26747"/>
                </a:ext>
                <a:ext uri="{FF2B5EF4-FFF2-40B4-BE49-F238E27FC236}">
                  <a16:creationId xmlns:a16="http://schemas.microsoft.com/office/drawing/2014/main" id="{00000000-0008-0000-0F00-00007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80</xdr:row>
          <xdr:rowOff>171450</xdr:rowOff>
        </xdr:from>
        <xdr:to>
          <xdr:col>4</xdr:col>
          <xdr:colOff>57150</xdr:colOff>
          <xdr:row>82</xdr:row>
          <xdr:rowOff>12700</xdr:rowOff>
        </xdr:to>
        <xdr:sp macro="" textlink="">
          <xdr:nvSpPr>
            <xdr:cNvPr id="26748" name="Check Box 124" hidden="1">
              <a:extLst>
                <a:ext uri="{63B3BB69-23CF-44E3-9099-C40C66FF867C}">
                  <a14:compatExt spid="_x0000_s26748"/>
                </a:ext>
                <a:ext uri="{FF2B5EF4-FFF2-40B4-BE49-F238E27FC236}">
                  <a16:creationId xmlns:a16="http://schemas.microsoft.com/office/drawing/2014/main" id="{00000000-0008-0000-0F00-00007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82</xdr:row>
          <xdr:rowOff>171450</xdr:rowOff>
        </xdr:from>
        <xdr:to>
          <xdr:col>4</xdr:col>
          <xdr:colOff>57150</xdr:colOff>
          <xdr:row>84</xdr:row>
          <xdr:rowOff>12700</xdr:rowOff>
        </xdr:to>
        <xdr:sp macro="" textlink="">
          <xdr:nvSpPr>
            <xdr:cNvPr id="26750" name="Check Box 126" hidden="1">
              <a:extLst>
                <a:ext uri="{63B3BB69-23CF-44E3-9099-C40C66FF867C}">
                  <a14:compatExt spid="_x0000_s26750"/>
                </a:ext>
                <a:ext uri="{FF2B5EF4-FFF2-40B4-BE49-F238E27FC236}">
                  <a16:creationId xmlns:a16="http://schemas.microsoft.com/office/drawing/2014/main" id="{00000000-0008-0000-0F00-00007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84</xdr:row>
          <xdr:rowOff>171450</xdr:rowOff>
        </xdr:from>
        <xdr:to>
          <xdr:col>4</xdr:col>
          <xdr:colOff>57150</xdr:colOff>
          <xdr:row>86</xdr:row>
          <xdr:rowOff>12700</xdr:rowOff>
        </xdr:to>
        <xdr:sp macro="" textlink="">
          <xdr:nvSpPr>
            <xdr:cNvPr id="26751" name="Check Box 127" hidden="1">
              <a:extLst>
                <a:ext uri="{63B3BB69-23CF-44E3-9099-C40C66FF867C}">
                  <a14:compatExt spid="_x0000_s26751"/>
                </a:ext>
                <a:ext uri="{FF2B5EF4-FFF2-40B4-BE49-F238E27FC236}">
                  <a16:creationId xmlns:a16="http://schemas.microsoft.com/office/drawing/2014/main" id="{00000000-0008-0000-0F00-00007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86</xdr:row>
          <xdr:rowOff>171450</xdr:rowOff>
        </xdr:from>
        <xdr:to>
          <xdr:col>4</xdr:col>
          <xdr:colOff>57150</xdr:colOff>
          <xdr:row>88</xdr:row>
          <xdr:rowOff>12700</xdr:rowOff>
        </xdr:to>
        <xdr:sp macro="" textlink="">
          <xdr:nvSpPr>
            <xdr:cNvPr id="26752" name="Check Box 128" hidden="1">
              <a:extLst>
                <a:ext uri="{63B3BB69-23CF-44E3-9099-C40C66FF867C}">
                  <a14:compatExt spid="_x0000_s26752"/>
                </a:ext>
                <a:ext uri="{FF2B5EF4-FFF2-40B4-BE49-F238E27FC236}">
                  <a16:creationId xmlns:a16="http://schemas.microsoft.com/office/drawing/2014/main" id="{00000000-0008-0000-0F00-00008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85</xdr:row>
          <xdr:rowOff>171450</xdr:rowOff>
        </xdr:from>
        <xdr:to>
          <xdr:col>4</xdr:col>
          <xdr:colOff>57150</xdr:colOff>
          <xdr:row>87</xdr:row>
          <xdr:rowOff>12700</xdr:rowOff>
        </xdr:to>
        <xdr:sp macro="" textlink="">
          <xdr:nvSpPr>
            <xdr:cNvPr id="26753" name="Check Box 129" hidden="1">
              <a:extLst>
                <a:ext uri="{63B3BB69-23CF-44E3-9099-C40C66FF867C}">
                  <a14:compatExt spid="_x0000_s26753"/>
                </a:ext>
                <a:ext uri="{FF2B5EF4-FFF2-40B4-BE49-F238E27FC236}">
                  <a16:creationId xmlns:a16="http://schemas.microsoft.com/office/drawing/2014/main" id="{00000000-0008-0000-0F00-00008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50</xdr:row>
          <xdr:rowOff>171450</xdr:rowOff>
        </xdr:from>
        <xdr:to>
          <xdr:col>8</xdr:col>
          <xdr:colOff>19050</xdr:colOff>
          <xdr:row>52</xdr:row>
          <xdr:rowOff>12700</xdr:rowOff>
        </xdr:to>
        <xdr:sp macro="" textlink="">
          <xdr:nvSpPr>
            <xdr:cNvPr id="26754" name="Check Box 130" hidden="1">
              <a:extLst>
                <a:ext uri="{63B3BB69-23CF-44E3-9099-C40C66FF867C}">
                  <a14:compatExt spid="_x0000_s26754"/>
                </a:ext>
                <a:ext uri="{FF2B5EF4-FFF2-40B4-BE49-F238E27FC236}">
                  <a16:creationId xmlns:a16="http://schemas.microsoft.com/office/drawing/2014/main" id="{00000000-0008-0000-0F00-00008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50</xdr:row>
          <xdr:rowOff>171450</xdr:rowOff>
        </xdr:from>
        <xdr:to>
          <xdr:col>8</xdr:col>
          <xdr:colOff>19050</xdr:colOff>
          <xdr:row>52</xdr:row>
          <xdr:rowOff>12700</xdr:rowOff>
        </xdr:to>
        <xdr:sp macro="" textlink="">
          <xdr:nvSpPr>
            <xdr:cNvPr id="26755" name="Check Box 131" hidden="1">
              <a:extLst>
                <a:ext uri="{63B3BB69-23CF-44E3-9099-C40C66FF867C}">
                  <a14:compatExt spid="_x0000_s26755"/>
                </a:ext>
                <a:ext uri="{FF2B5EF4-FFF2-40B4-BE49-F238E27FC236}">
                  <a16:creationId xmlns:a16="http://schemas.microsoft.com/office/drawing/2014/main" id="{00000000-0008-0000-0F00-00008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55</xdr:row>
          <xdr:rowOff>171450</xdr:rowOff>
        </xdr:from>
        <xdr:to>
          <xdr:col>1</xdr:col>
          <xdr:colOff>38100</xdr:colOff>
          <xdr:row>57</xdr:row>
          <xdr:rowOff>12700</xdr:rowOff>
        </xdr:to>
        <xdr:sp macro="" textlink="">
          <xdr:nvSpPr>
            <xdr:cNvPr id="26756" name="Check Box 132" hidden="1">
              <a:extLst>
                <a:ext uri="{63B3BB69-23CF-44E3-9099-C40C66FF867C}">
                  <a14:compatExt spid="_x0000_s26756"/>
                </a:ext>
                <a:ext uri="{FF2B5EF4-FFF2-40B4-BE49-F238E27FC236}">
                  <a16:creationId xmlns:a16="http://schemas.microsoft.com/office/drawing/2014/main" id="{00000000-0008-0000-0F00-00008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50</xdr:row>
          <xdr:rowOff>171450</xdr:rowOff>
        </xdr:from>
        <xdr:to>
          <xdr:col>8</xdr:col>
          <xdr:colOff>19050</xdr:colOff>
          <xdr:row>52</xdr:row>
          <xdr:rowOff>12700</xdr:rowOff>
        </xdr:to>
        <xdr:sp macro="" textlink="">
          <xdr:nvSpPr>
            <xdr:cNvPr id="26757" name="Check Box 133" hidden="1">
              <a:extLst>
                <a:ext uri="{63B3BB69-23CF-44E3-9099-C40C66FF867C}">
                  <a14:compatExt spid="_x0000_s26757"/>
                </a:ext>
                <a:ext uri="{FF2B5EF4-FFF2-40B4-BE49-F238E27FC236}">
                  <a16:creationId xmlns:a16="http://schemas.microsoft.com/office/drawing/2014/main" id="{00000000-0008-0000-0F00-00008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60</xdr:row>
          <xdr:rowOff>171450</xdr:rowOff>
        </xdr:from>
        <xdr:to>
          <xdr:col>8</xdr:col>
          <xdr:colOff>19050</xdr:colOff>
          <xdr:row>62</xdr:row>
          <xdr:rowOff>12700</xdr:rowOff>
        </xdr:to>
        <xdr:sp macro="" textlink="">
          <xdr:nvSpPr>
            <xdr:cNvPr id="26758" name="Check Box 134" hidden="1">
              <a:extLst>
                <a:ext uri="{63B3BB69-23CF-44E3-9099-C40C66FF867C}">
                  <a14:compatExt spid="_x0000_s26758"/>
                </a:ext>
                <a:ext uri="{FF2B5EF4-FFF2-40B4-BE49-F238E27FC236}">
                  <a16:creationId xmlns:a16="http://schemas.microsoft.com/office/drawing/2014/main" id="{00000000-0008-0000-0F00-00008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64</xdr:row>
          <xdr:rowOff>171450</xdr:rowOff>
        </xdr:from>
        <xdr:to>
          <xdr:col>8</xdr:col>
          <xdr:colOff>19050</xdr:colOff>
          <xdr:row>66</xdr:row>
          <xdr:rowOff>12700</xdr:rowOff>
        </xdr:to>
        <xdr:sp macro="" textlink="">
          <xdr:nvSpPr>
            <xdr:cNvPr id="26759" name="Check Box 135" hidden="1">
              <a:extLst>
                <a:ext uri="{63B3BB69-23CF-44E3-9099-C40C66FF867C}">
                  <a14:compatExt spid="_x0000_s26759"/>
                </a:ext>
                <a:ext uri="{FF2B5EF4-FFF2-40B4-BE49-F238E27FC236}">
                  <a16:creationId xmlns:a16="http://schemas.microsoft.com/office/drawing/2014/main" id="{00000000-0008-0000-0F00-00008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64</xdr:row>
          <xdr:rowOff>171450</xdr:rowOff>
        </xdr:from>
        <xdr:to>
          <xdr:col>8</xdr:col>
          <xdr:colOff>19050</xdr:colOff>
          <xdr:row>66</xdr:row>
          <xdr:rowOff>12700</xdr:rowOff>
        </xdr:to>
        <xdr:sp macro="" textlink="">
          <xdr:nvSpPr>
            <xdr:cNvPr id="26760" name="Check Box 136" hidden="1">
              <a:extLst>
                <a:ext uri="{63B3BB69-23CF-44E3-9099-C40C66FF867C}">
                  <a14:compatExt spid="_x0000_s26760"/>
                </a:ext>
                <a:ext uri="{FF2B5EF4-FFF2-40B4-BE49-F238E27FC236}">
                  <a16:creationId xmlns:a16="http://schemas.microsoft.com/office/drawing/2014/main" id="{00000000-0008-0000-0F00-00008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65</xdr:row>
          <xdr:rowOff>171450</xdr:rowOff>
        </xdr:from>
        <xdr:to>
          <xdr:col>8</xdr:col>
          <xdr:colOff>19050</xdr:colOff>
          <xdr:row>67</xdr:row>
          <xdr:rowOff>12700</xdr:rowOff>
        </xdr:to>
        <xdr:sp macro="" textlink="">
          <xdr:nvSpPr>
            <xdr:cNvPr id="26761" name="Check Box 137" hidden="1">
              <a:extLst>
                <a:ext uri="{63B3BB69-23CF-44E3-9099-C40C66FF867C}">
                  <a14:compatExt spid="_x0000_s26761"/>
                </a:ext>
                <a:ext uri="{FF2B5EF4-FFF2-40B4-BE49-F238E27FC236}">
                  <a16:creationId xmlns:a16="http://schemas.microsoft.com/office/drawing/2014/main" id="{00000000-0008-0000-0F00-00008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65</xdr:row>
          <xdr:rowOff>171450</xdr:rowOff>
        </xdr:from>
        <xdr:to>
          <xdr:col>8</xdr:col>
          <xdr:colOff>19050</xdr:colOff>
          <xdr:row>67</xdr:row>
          <xdr:rowOff>12700</xdr:rowOff>
        </xdr:to>
        <xdr:sp macro="" textlink="">
          <xdr:nvSpPr>
            <xdr:cNvPr id="26762" name="Check Box 138" hidden="1">
              <a:extLst>
                <a:ext uri="{63B3BB69-23CF-44E3-9099-C40C66FF867C}">
                  <a14:compatExt spid="_x0000_s26762"/>
                </a:ext>
                <a:ext uri="{FF2B5EF4-FFF2-40B4-BE49-F238E27FC236}">
                  <a16:creationId xmlns:a16="http://schemas.microsoft.com/office/drawing/2014/main" id="{00000000-0008-0000-0F00-00008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65</xdr:row>
          <xdr:rowOff>171450</xdr:rowOff>
        </xdr:from>
        <xdr:to>
          <xdr:col>8</xdr:col>
          <xdr:colOff>19050</xdr:colOff>
          <xdr:row>67</xdr:row>
          <xdr:rowOff>12700</xdr:rowOff>
        </xdr:to>
        <xdr:sp macro="" textlink="">
          <xdr:nvSpPr>
            <xdr:cNvPr id="26763" name="Check Box 139" hidden="1">
              <a:extLst>
                <a:ext uri="{63B3BB69-23CF-44E3-9099-C40C66FF867C}">
                  <a14:compatExt spid="_x0000_s26763"/>
                </a:ext>
                <a:ext uri="{FF2B5EF4-FFF2-40B4-BE49-F238E27FC236}">
                  <a16:creationId xmlns:a16="http://schemas.microsoft.com/office/drawing/2014/main" id="{00000000-0008-0000-0F00-00008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65</xdr:row>
          <xdr:rowOff>171450</xdr:rowOff>
        </xdr:from>
        <xdr:to>
          <xdr:col>8</xdr:col>
          <xdr:colOff>19050</xdr:colOff>
          <xdr:row>67</xdr:row>
          <xdr:rowOff>12700</xdr:rowOff>
        </xdr:to>
        <xdr:sp macro="" textlink="">
          <xdr:nvSpPr>
            <xdr:cNvPr id="26764" name="Check Box 140" hidden="1">
              <a:extLst>
                <a:ext uri="{63B3BB69-23CF-44E3-9099-C40C66FF867C}">
                  <a14:compatExt spid="_x0000_s26764"/>
                </a:ext>
                <a:ext uri="{FF2B5EF4-FFF2-40B4-BE49-F238E27FC236}">
                  <a16:creationId xmlns:a16="http://schemas.microsoft.com/office/drawing/2014/main" id="{00000000-0008-0000-0F00-00008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66</xdr:row>
          <xdr:rowOff>171450</xdr:rowOff>
        </xdr:from>
        <xdr:to>
          <xdr:col>8</xdr:col>
          <xdr:colOff>19050</xdr:colOff>
          <xdr:row>68</xdr:row>
          <xdr:rowOff>12700</xdr:rowOff>
        </xdr:to>
        <xdr:sp macro="" textlink="">
          <xdr:nvSpPr>
            <xdr:cNvPr id="26765" name="Check Box 141" hidden="1">
              <a:extLst>
                <a:ext uri="{63B3BB69-23CF-44E3-9099-C40C66FF867C}">
                  <a14:compatExt spid="_x0000_s26765"/>
                </a:ext>
                <a:ext uri="{FF2B5EF4-FFF2-40B4-BE49-F238E27FC236}">
                  <a16:creationId xmlns:a16="http://schemas.microsoft.com/office/drawing/2014/main" id="{00000000-0008-0000-0F00-00008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68</xdr:row>
          <xdr:rowOff>171450</xdr:rowOff>
        </xdr:from>
        <xdr:to>
          <xdr:col>8</xdr:col>
          <xdr:colOff>19050</xdr:colOff>
          <xdr:row>70</xdr:row>
          <xdr:rowOff>12700</xdr:rowOff>
        </xdr:to>
        <xdr:sp macro="" textlink="">
          <xdr:nvSpPr>
            <xdr:cNvPr id="26766" name="Check Box 142" hidden="1">
              <a:extLst>
                <a:ext uri="{63B3BB69-23CF-44E3-9099-C40C66FF867C}">
                  <a14:compatExt spid="_x0000_s26766"/>
                </a:ext>
                <a:ext uri="{FF2B5EF4-FFF2-40B4-BE49-F238E27FC236}">
                  <a16:creationId xmlns:a16="http://schemas.microsoft.com/office/drawing/2014/main" id="{00000000-0008-0000-0F00-00008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69</xdr:row>
          <xdr:rowOff>171450</xdr:rowOff>
        </xdr:from>
        <xdr:to>
          <xdr:col>8</xdr:col>
          <xdr:colOff>19050</xdr:colOff>
          <xdr:row>71</xdr:row>
          <xdr:rowOff>12700</xdr:rowOff>
        </xdr:to>
        <xdr:sp macro="" textlink="">
          <xdr:nvSpPr>
            <xdr:cNvPr id="26767" name="Check Box 143" hidden="1">
              <a:extLst>
                <a:ext uri="{63B3BB69-23CF-44E3-9099-C40C66FF867C}">
                  <a14:compatExt spid="_x0000_s26767"/>
                </a:ext>
                <a:ext uri="{FF2B5EF4-FFF2-40B4-BE49-F238E27FC236}">
                  <a16:creationId xmlns:a16="http://schemas.microsoft.com/office/drawing/2014/main" id="{00000000-0008-0000-0F00-00008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85</xdr:row>
          <xdr:rowOff>171450</xdr:rowOff>
        </xdr:from>
        <xdr:to>
          <xdr:col>8</xdr:col>
          <xdr:colOff>19050</xdr:colOff>
          <xdr:row>87</xdr:row>
          <xdr:rowOff>12700</xdr:rowOff>
        </xdr:to>
        <xdr:sp macro="" textlink="">
          <xdr:nvSpPr>
            <xdr:cNvPr id="26768" name="Check Box 144" hidden="1">
              <a:extLst>
                <a:ext uri="{63B3BB69-23CF-44E3-9099-C40C66FF867C}">
                  <a14:compatExt spid="_x0000_s26768"/>
                </a:ext>
                <a:ext uri="{FF2B5EF4-FFF2-40B4-BE49-F238E27FC236}">
                  <a16:creationId xmlns:a16="http://schemas.microsoft.com/office/drawing/2014/main" id="{00000000-0008-0000-0F00-00009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70</xdr:row>
          <xdr:rowOff>171450</xdr:rowOff>
        </xdr:from>
        <xdr:to>
          <xdr:col>8</xdr:col>
          <xdr:colOff>19050</xdr:colOff>
          <xdr:row>72</xdr:row>
          <xdr:rowOff>12700</xdr:rowOff>
        </xdr:to>
        <xdr:sp macro="" textlink="">
          <xdr:nvSpPr>
            <xdr:cNvPr id="26769" name="Check Box 145" hidden="1">
              <a:extLst>
                <a:ext uri="{63B3BB69-23CF-44E3-9099-C40C66FF867C}">
                  <a14:compatExt spid="_x0000_s26769"/>
                </a:ext>
                <a:ext uri="{FF2B5EF4-FFF2-40B4-BE49-F238E27FC236}">
                  <a16:creationId xmlns:a16="http://schemas.microsoft.com/office/drawing/2014/main" id="{00000000-0008-0000-0F00-00009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52</xdr:row>
          <xdr:rowOff>171450</xdr:rowOff>
        </xdr:from>
        <xdr:to>
          <xdr:col>7</xdr:col>
          <xdr:colOff>88900</xdr:colOff>
          <xdr:row>54</xdr:row>
          <xdr:rowOff>12700</xdr:rowOff>
        </xdr:to>
        <xdr:sp macro="" textlink="">
          <xdr:nvSpPr>
            <xdr:cNvPr id="26770" name="Check Box 146" hidden="1">
              <a:extLst>
                <a:ext uri="{63B3BB69-23CF-44E3-9099-C40C66FF867C}">
                  <a14:compatExt spid="_x0000_s26770"/>
                </a:ext>
                <a:ext uri="{FF2B5EF4-FFF2-40B4-BE49-F238E27FC236}">
                  <a16:creationId xmlns:a16="http://schemas.microsoft.com/office/drawing/2014/main" id="{00000000-0008-0000-0F00-00009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52</xdr:row>
          <xdr:rowOff>171450</xdr:rowOff>
        </xdr:from>
        <xdr:to>
          <xdr:col>7</xdr:col>
          <xdr:colOff>95250</xdr:colOff>
          <xdr:row>54</xdr:row>
          <xdr:rowOff>12700</xdr:rowOff>
        </xdr:to>
        <xdr:sp macro="" textlink="">
          <xdr:nvSpPr>
            <xdr:cNvPr id="26771" name="Check Box 147" hidden="1">
              <a:extLst>
                <a:ext uri="{63B3BB69-23CF-44E3-9099-C40C66FF867C}">
                  <a14:compatExt spid="_x0000_s26771"/>
                </a:ext>
                <a:ext uri="{FF2B5EF4-FFF2-40B4-BE49-F238E27FC236}">
                  <a16:creationId xmlns:a16="http://schemas.microsoft.com/office/drawing/2014/main" id="{00000000-0008-0000-0F00-00009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52</xdr:row>
          <xdr:rowOff>171450</xdr:rowOff>
        </xdr:from>
        <xdr:to>
          <xdr:col>7</xdr:col>
          <xdr:colOff>95250</xdr:colOff>
          <xdr:row>54</xdr:row>
          <xdr:rowOff>12700</xdr:rowOff>
        </xdr:to>
        <xdr:sp macro="" textlink="">
          <xdr:nvSpPr>
            <xdr:cNvPr id="26772" name="Check Box 148" hidden="1">
              <a:extLst>
                <a:ext uri="{63B3BB69-23CF-44E3-9099-C40C66FF867C}">
                  <a14:compatExt spid="_x0000_s26772"/>
                </a:ext>
                <a:ext uri="{FF2B5EF4-FFF2-40B4-BE49-F238E27FC236}">
                  <a16:creationId xmlns:a16="http://schemas.microsoft.com/office/drawing/2014/main" id="{00000000-0008-0000-0F00-00009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52</xdr:row>
          <xdr:rowOff>171450</xdr:rowOff>
        </xdr:from>
        <xdr:to>
          <xdr:col>7</xdr:col>
          <xdr:colOff>88900</xdr:colOff>
          <xdr:row>54</xdr:row>
          <xdr:rowOff>12700</xdr:rowOff>
        </xdr:to>
        <xdr:sp macro="" textlink="">
          <xdr:nvSpPr>
            <xdr:cNvPr id="26773" name="Check Box 149" hidden="1">
              <a:extLst>
                <a:ext uri="{63B3BB69-23CF-44E3-9099-C40C66FF867C}">
                  <a14:compatExt spid="_x0000_s26773"/>
                </a:ext>
                <a:ext uri="{FF2B5EF4-FFF2-40B4-BE49-F238E27FC236}">
                  <a16:creationId xmlns:a16="http://schemas.microsoft.com/office/drawing/2014/main" id="{00000000-0008-0000-0F00-00009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michigan.gov/documents/pfasresponse/Residential_Well_PFAS_Sampling_Guidance_634601_7.pdf" TargetMode="External"/><Relationship Id="rId2" Type="http://schemas.openxmlformats.org/officeDocument/2006/relationships/hyperlink" Target="https://www.michigan.gov/documents/pfasresponse/Soil_PFAS_Sampling_Guidance_639407_7.pdf" TargetMode="External"/><Relationship Id="rId1" Type="http://schemas.openxmlformats.org/officeDocument/2006/relationships/hyperlink" Target="https://www.michigan.gov/documents/pfasresponse/Groundwater_PFAS_Sampling_Guidance_637871_7.pdf" TargetMode="External"/><Relationship Id="rId6" Type="http://schemas.openxmlformats.org/officeDocument/2006/relationships/printerSettings" Target="../printerSettings/printerSettings40.bin"/><Relationship Id="rId5" Type="http://schemas.openxmlformats.org/officeDocument/2006/relationships/hyperlink" Target="https://pfas-dev.itrcweb.org/wp-content/uploads/2020/10/sampling_analytical_508_2020Aug_Final.pdf" TargetMode="External"/><Relationship Id="rId4" Type="http://schemas.openxmlformats.org/officeDocument/2006/relationships/hyperlink" Target="https://www.waterboards.ca.gov/pfas/docs/sept_2020_pfas_sampling_guidelines.pdf"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21.xml"/><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5" Type="http://schemas.openxmlformats.org/officeDocument/2006/relationships/vmlDrawing" Target="../drawings/vmlDrawing1.vml"/><Relationship Id="rId61" Type="http://schemas.openxmlformats.org/officeDocument/2006/relationships/ctrlProp" Target="../ctrlProps/ctrlProp56.xml"/><Relationship Id="rId82" Type="http://schemas.openxmlformats.org/officeDocument/2006/relationships/ctrlProp" Target="../ctrlProps/ctrlProp77.xml"/><Relationship Id="rId90" Type="http://schemas.openxmlformats.org/officeDocument/2006/relationships/ctrlProp" Target="../ctrlProps/ctrlProp85.xml"/><Relationship Id="rId95" Type="http://schemas.openxmlformats.org/officeDocument/2006/relationships/ctrlProp" Target="../ctrlProps/ctrlProp90.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13" Type="http://schemas.openxmlformats.org/officeDocument/2006/relationships/ctrlProp" Target="../ctrlProps/ctrlProp108.xml"/><Relationship Id="rId118" Type="http://schemas.openxmlformats.org/officeDocument/2006/relationships/ctrlProp" Target="../ctrlProps/ctrlProp11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80" Type="http://schemas.openxmlformats.org/officeDocument/2006/relationships/ctrlProp" Target="../ctrlProps/ctrlProp75.xml"/><Relationship Id="rId85" Type="http://schemas.openxmlformats.org/officeDocument/2006/relationships/ctrlProp" Target="../ctrlProps/ctrlProp80.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3" Type="http://schemas.openxmlformats.org/officeDocument/2006/relationships/printerSettings" Target="../printerSettings/printerSettings46.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103" Type="http://schemas.openxmlformats.org/officeDocument/2006/relationships/ctrlProp" Target="../ctrlProps/ctrlProp98.xml"/><Relationship Id="rId108" Type="http://schemas.openxmlformats.org/officeDocument/2006/relationships/ctrlProp" Target="../ctrlProps/ctrlProp103.xml"/><Relationship Id="rId116" Type="http://schemas.openxmlformats.org/officeDocument/2006/relationships/ctrlProp" Target="../ctrlProps/ctrlProp111.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91" Type="http://schemas.openxmlformats.org/officeDocument/2006/relationships/ctrlProp" Target="../ctrlProps/ctrlProp86.xml"/><Relationship Id="rId96" Type="http://schemas.openxmlformats.org/officeDocument/2006/relationships/ctrlProp" Target="../ctrlProps/ctrlProp91.xml"/><Relationship Id="rId111" Type="http://schemas.openxmlformats.org/officeDocument/2006/relationships/ctrlProp" Target="../ctrlProps/ctrlProp106.xml"/><Relationship Id="rId1" Type="http://schemas.openxmlformats.org/officeDocument/2006/relationships/printerSettings" Target="../printerSettings/printerSettings44.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14" Type="http://schemas.openxmlformats.org/officeDocument/2006/relationships/ctrlProp" Target="../ctrlProps/ctrlProp109.xml"/><Relationship Id="rId119" Type="http://schemas.openxmlformats.org/officeDocument/2006/relationships/ctrlProp" Target="../ctrlProps/ctrlProp114.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4" Type="http://schemas.openxmlformats.org/officeDocument/2006/relationships/drawing" Target="../drawings/drawing3.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printerSettings" Target="../printerSettings/printerSettings45.bin"/><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pa.gov/sites/production/files/documents/r8_ra05-scms.pdf" TargetMode="External"/><Relationship Id="rId3" Type="http://schemas.openxmlformats.org/officeDocument/2006/relationships/hyperlink" Target="https://www.epa.gov/quality/quality-assurance-project-plan-development-tool" TargetMode="External"/><Relationship Id="rId7" Type="http://schemas.openxmlformats.org/officeDocument/2006/relationships/hyperlink" Target="https://www.epa.gov/water-research/pfas-analytical-methods-development-and-sampling-research"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hyperlink" Target="https://www.epa.gov/quality/module-2-quality-assurance-project-plan-development-tool-qa-project-plan-template" TargetMode="External"/><Relationship Id="rId5" Type="http://schemas.openxmlformats.org/officeDocument/2006/relationships/hyperlink" Target="https://www.epa.gov/sites/production/files/2015-06/documents/g5-final.pdf" TargetMode="External"/><Relationship Id="rId4" Type="http://schemas.openxmlformats.org/officeDocument/2006/relationships/hyperlink" Target="https://www.epa.gov/sites/production/files/2016-06/documents/r5-final_0.pdf" TargetMode="External"/><Relationship Id="rId9"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hyperlink" Target="https://nepis.epa.gov/Exe/ZyPDF.cgi/P100VW12.PDF?Dockey=P100VW12.PDF" TargetMode="Externa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3"/>
  <sheetViews>
    <sheetView tabSelected="1" view="pageLayout" zoomScaleNormal="100" workbookViewId="0">
      <selection activeCell="A3" sqref="A3"/>
    </sheetView>
  </sheetViews>
  <sheetFormatPr defaultRowHeight="14.5" x14ac:dyDescent="0.35"/>
  <cols>
    <col min="1" max="1" width="90.26953125" customWidth="1"/>
    <col min="9" max="9" width="17.453125" customWidth="1"/>
  </cols>
  <sheetData>
    <row r="1" spans="1:11" ht="15.5" x14ac:dyDescent="0.35">
      <c r="A1" s="590" t="s">
        <v>1500</v>
      </c>
      <c r="B1" s="3"/>
      <c r="C1" s="3"/>
      <c r="D1" s="3"/>
      <c r="E1" s="3"/>
      <c r="F1" s="3"/>
      <c r="G1" s="3"/>
      <c r="H1" s="3"/>
      <c r="I1" s="3"/>
      <c r="J1" s="3"/>
      <c r="K1" s="3"/>
    </row>
    <row r="2" spans="1:11" ht="19.5" customHeight="1" x14ac:dyDescent="0.35">
      <c r="A2" s="508" t="s">
        <v>767</v>
      </c>
      <c r="B2" s="108"/>
      <c r="C2" s="108"/>
      <c r="D2" s="108"/>
      <c r="E2" s="108"/>
      <c r="F2" s="108"/>
      <c r="G2" s="108"/>
      <c r="H2" s="108"/>
      <c r="I2" s="108"/>
      <c r="J2" s="108"/>
      <c r="K2" s="108"/>
    </row>
    <row r="3" spans="1:11" ht="77.5" x14ac:dyDescent="0.35">
      <c r="A3" s="447" t="s">
        <v>1345</v>
      </c>
      <c r="B3" s="64"/>
      <c r="C3" s="64"/>
      <c r="D3" s="64"/>
      <c r="E3" s="64"/>
      <c r="F3" s="64"/>
      <c r="G3" s="64"/>
      <c r="H3" s="64"/>
      <c r="I3" s="64"/>
      <c r="J3" s="1"/>
      <c r="K3" s="1"/>
    </row>
    <row r="4" spans="1:11" ht="5.25" customHeight="1" x14ac:dyDescent="0.35">
      <c r="A4" s="555"/>
      <c r="B4" s="64"/>
      <c r="C4" s="64"/>
      <c r="D4" s="64"/>
      <c r="E4" s="64"/>
      <c r="F4" s="64"/>
      <c r="G4" s="64"/>
      <c r="H4" s="64"/>
      <c r="I4" s="64"/>
      <c r="J4" s="1"/>
      <c r="K4" s="1"/>
    </row>
    <row r="5" spans="1:11" ht="31" x14ac:dyDescent="0.35">
      <c r="A5" s="509" t="s">
        <v>1346</v>
      </c>
      <c r="B5" s="29"/>
      <c r="C5" s="29"/>
      <c r="D5" s="29"/>
      <c r="E5" s="29"/>
      <c r="F5" s="29"/>
      <c r="G5" s="29"/>
      <c r="H5" s="29"/>
      <c r="I5" s="29"/>
      <c r="J5" s="24"/>
      <c r="K5" s="24"/>
    </row>
    <row r="6" spans="1:11" ht="5.25" customHeight="1" x14ac:dyDescent="0.35">
      <c r="A6" s="556"/>
      <c r="B6" s="29"/>
      <c r="C6" s="29"/>
      <c r="D6" s="29"/>
      <c r="E6" s="29"/>
      <c r="F6" s="29"/>
      <c r="G6" s="29"/>
      <c r="H6" s="29"/>
      <c r="I6" s="29"/>
      <c r="J6" s="24"/>
      <c r="K6" s="24"/>
    </row>
    <row r="7" spans="1:11" ht="77.5" x14ac:dyDescent="0.35">
      <c r="A7" s="29" t="s">
        <v>1347</v>
      </c>
      <c r="B7" s="29"/>
      <c r="C7" s="29"/>
      <c r="D7" s="29"/>
      <c r="E7" s="29"/>
      <c r="F7" s="29"/>
      <c r="G7" s="29"/>
      <c r="H7" s="29"/>
      <c r="I7" s="29"/>
      <c r="J7" s="24"/>
      <c r="K7" s="24"/>
    </row>
    <row r="8" spans="1:11" ht="15.5" x14ac:dyDescent="0.35">
      <c r="A8" s="449"/>
      <c r="B8" s="449"/>
      <c r="C8" s="449"/>
      <c r="D8" s="449"/>
      <c r="E8" s="449"/>
      <c r="F8" s="449"/>
      <c r="G8" s="449"/>
      <c r="H8" s="449"/>
      <c r="I8" s="449"/>
      <c r="J8" s="3"/>
      <c r="K8" s="3"/>
    </row>
    <row r="9" spans="1:11" ht="19.5" customHeight="1" x14ac:dyDescent="0.35">
      <c r="A9" s="508" t="s">
        <v>768</v>
      </c>
      <c r="B9" s="108"/>
      <c r="C9" s="108"/>
      <c r="D9" s="108"/>
      <c r="E9" s="108"/>
      <c r="F9" s="108"/>
      <c r="G9" s="108"/>
      <c r="H9" s="108"/>
      <c r="I9" s="108"/>
      <c r="J9" s="108"/>
      <c r="K9" s="108"/>
    </row>
    <row r="10" spans="1:11" ht="62" x14ac:dyDescent="0.35">
      <c r="A10" s="29" t="s">
        <v>1344</v>
      </c>
      <c r="B10" s="29"/>
      <c r="C10" s="29"/>
      <c r="D10" s="29"/>
      <c r="E10" s="29"/>
      <c r="F10" s="29"/>
      <c r="G10" s="29"/>
      <c r="H10" s="29"/>
      <c r="I10" s="29"/>
      <c r="J10" s="24"/>
      <c r="K10" s="24"/>
    </row>
    <row r="11" spans="1:11" ht="15.5" x14ac:dyDescent="0.35">
      <c r="A11" s="447"/>
      <c r="B11" s="447"/>
      <c r="C11" s="447"/>
      <c r="D11" s="447"/>
      <c r="E11" s="447"/>
      <c r="F11" s="447"/>
      <c r="G11" s="447"/>
      <c r="H11" s="447"/>
      <c r="I11" s="447"/>
      <c r="J11" s="450"/>
      <c r="K11" s="450"/>
    </row>
    <row r="12" spans="1:11" ht="15.5" x14ac:dyDescent="0.35">
      <c r="A12" s="507" t="s">
        <v>1109</v>
      </c>
      <c r="B12" s="453"/>
      <c r="C12" s="453"/>
      <c r="D12" s="453"/>
      <c r="E12" s="453"/>
      <c r="F12" s="453"/>
      <c r="G12" s="453"/>
      <c r="H12" s="453"/>
      <c r="I12" s="453"/>
      <c r="J12" s="450"/>
      <c r="K12" s="450"/>
    </row>
    <row r="13" spans="1:11" ht="108.5" x14ac:dyDescent="0.35">
      <c r="A13" s="517" t="s">
        <v>1501</v>
      </c>
      <c r="B13" s="454"/>
      <c r="C13" s="454"/>
      <c r="D13" s="454"/>
      <c r="E13" s="454"/>
      <c r="F13" s="454"/>
      <c r="G13" s="454"/>
      <c r="H13" s="454"/>
      <c r="I13" s="454"/>
      <c r="J13" s="110"/>
      <c r="K13" s="110"/>
    </row>
  </sheetData>
  <customSheetViews>
    <customSheetView guid="{EC46A81A-6740-4443-959F-D067CA5FDAC0}" showPageBreaks="1" printArea="1" view="pageLayout" topLeftCell="A19">
      <selection activeCell="K5" sqref="K5"/>
      <pageMargins left="0.7" right="0.7" top="0.75" bottom="0.75" header="0.3" footer="0.3"/>
      <pageSetup orientation="portrait" r:id="rId1"/>
    </customSheetView>
    <customSheetView guid="{9948DD30-9F63-4779-86EE-8B595680257B}" showPageBreaks="1" printArea="1" view="pageLayout" topLeftCell="A22">
      <selection activeCell="A30" sqref="A30:I32"/>
      <pageMargins left="0.7" right="0.7" top="0.75" bottom="0.75" header="0.3" footer="0.3"/>
      <pageSetup orientation="portrait" r:id="rId2"/>
    </customSheetView>
  </customSheetViews>
  <pageMargins left="0.7" right="0.7" top="0.75" bottom="0.75" header="0.3" footer="0.3"/>
  <pageSetup orientation="portrait" r:id="rId3"/>
  <headerFooter differentFirst="1">
    <firstHeader xml:space="preserve">&amp;C&amp;"Times New Roman,Bold"&amp;16Per- and Polyfluoroalkyl Substances SAP/QAPP Template   &amp;"-,Regular"&amp;11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4"/>
    <pageSetUpPr fitToPage="1"/>
  </sheetPr>
  <dimension ref="A1:J456"/>
  <sheetViews>
    <sheetView view="pageLayout" zoomScale="85" zoomScaleNormal="100" zoomScalePageLayoutView="85" workbookViewId="0">
      <selection sqref="A1:G1"/>
    </sheetView>
  </sheetViews>
  <sheetFormatPr defaultColWidth="8.81640625" defaultRowHeight="15.5" x14ac:dyDescent="0.35"/>
  <cols>
    <col min="1" max="1" width="31.81640625" style="3" customWidth="1"/>
    <col min="2" max="2" width="29.81640625" style="3" customWidth="1"/>
    <col min="3" max="3" width="29" style="3" customWidth="1"/>
    <col min="4" max="4" width="27.453125" style="3" customWidth="1"/>
    <col min="5" max="6" width="19.54296875" style="3" customWidth="1"/>
    <col min="7" max="7" width="23.7265625" style="3" customWidth="1"/>
    <col min="8" max="8" width="22.54296875" style="3" customWidth="1"/>
    <col min="9" max="9" width="17.7265625" style="3" customWidth="1"/>
    <col min="10" max="10" width="18.26953125" style="3" customWidth="1"/>
    <col min="11" max="16384" width="8.81640625" style="3"/>
  </cols>
  <sheetData>
    <row r="1" spans="1:7" ht="16" thickBot="1" x14ac:dyDescent="0.4">
      <c r="A1" s="912" t="s">
        <v>1076</v>
      </c>
      <c r="B1" s="913"/>
      <c r="C1" s="913"/>
      <c r="D1" s="913"/>
      <c r="E1" s="913"/>
      <c r="F1" s="913"/>
      <c r="G1" s="914"/>
    </row>
    <row r="2" spans="1:7" x14ac:dyDescent="0.35">
      <c r="A2" s="174" t="s">
        <v>447</v>
      </c>
      <c r="B2" s="175" t="s">
        <v>450</v>
      </c>
      <c r="C2" s="145"/>
      <c r="D2" s="145"/>
      <c r="E2" s="145"/>
      <c r="F2" s="145"/>
      <c r="G2" s="176"/>
    </row>
    <row r="3" spans="1:7" x14ac:dyDescent="0.35">
      <c r="A3" s="177" t="s">
        <v>448</v>
      </c>
      <c r="B3" s="178" t="s">
        <v>451</v>
      </c>
      <c r="C3" s="9"/>
      <c r="D3" s="9"/>
      <c r="E3" s="9"/>
      <c r="F3" s="9"/>
      <c r="G3" s="152"/>
    </row>
    <row r="4" spans="1:7" ht="16" thickBot="1" x14ac:dyDescent="0.4">
      <c r="A4" s="179" t="s">
        <v>449</v>
      </c>
      <c r="B4" s="180" t="s">
        <v>452</v>
      </c>
      <c r="C4" s="159"/>
      <c r="D4" s="159"/>
      <c r="E4" s="159"/>
      <c r="F4" s="159"/>
      <c r="G4" s="160"/>
    </row>
    <row r="5" spans="1:7" ht="32.25" customHeight="1" thickBot="1" x14ac:dyDescent="0.4">
      <c r="A5" s="181" t="s">
        <v>4</v>
      </c>
      <c r="B5" s="182" t="s">
        <v>84</v>
      </c>
      <c r="C5" s="182" t="s">
        <v>5</v>
      </c>
      <c r="D5" s="182" t="s">
        <v>198</v>
      </c>
      <c r="E5" s="182" t="s">
        <v>2</v>
      </c>
      <c r="F5" s="182" t="s">
        <v>6</v>
      </c>
      <c r="G5" s="183" t="s">
        <v>1075</v>
      </c>
    </row>
    <row r="6" spans="1:7" x14ac:dyDescent="0.35">
      <c r="A6" s="532" t="s">
        <v>8</v>
      </c>
      <c r="B6" s="533" t="s">
        <v>52</v>
      </c>
      <c r="C6" s="534" t="s">
        <v>80</v>
      </c>
      <c r="D6" s="727" t="s">
        <v>199</v>
      </c>
      <c r="E6" s="727" t="s">
        <v>202</v>
      </c>
      <c r="F6" s="905" t="s">
        <v>931</v>
      </c>
      <c r="G6" s="535">
        <v>4.3</v>
      </c>
    </row>
    <row r="7" spans="1:7" ht="26" x14ac:dyDescent="0.35">
      <c r="A7" s="424" t="s">
        <v>826</v>
      </c>
      <c r="B7" s="35" t="s">
        <v>85</v>
      </c>
      <c r="C7" s="440" t="s">
        <v>26</v>
      </c>
      <c r="D7" s="638"/>
      <c r="E7" s="638"/>
      <c r="F7" s="906"/>
      <c r="G7" s="45">
        <v>4.8</v>
      </c>
    </row>
    <row r="8" spans="1:7" ht="26" x14ac:dyDescent="0.35">
      <c r="A8" s="424" t="s">
        <v>825</v>
      </c>
      <c r="B8" s="35" t="s">
        <v>86</v>
      </c>
      <c r="C8" s="440" t="s">
        <v>27</v>
      </c>
      <c r="D8" s="638"/>
      <c r="E8" s="638"/>
      <c r="F8" s="906"/>
      <c r="G8" s="45">
        <v>4.3</v>
      </c>
    </row>
    <row r="9" spans="1:7" x14ac:dyDescent="0.35">
      <c r="A9" s="425" t="s">
        <v>11</v>
      </c>
      <c r="B9" s="35" t="s">
        <v>57</v>
      </c>
      <c r="C9" s="440" t="s">
        <v>28</v>
      </c>
      <c r="D9" s="638"/>
      <c r="E9" s="638"/>
      <c r="F9" s="906"/>
      <c r="G9" s="45">
        <v>6.3</v>
      </c>
    </row>
    <row r="10" spans="1:7" x14ac:dyDescent="0.35">
      <c r="A10" s="424" t="s">
        <v>12</v>
      </c>
      <c r="B10" s="35" t="s">
        <v>58</v>
      </c>
      <c r="C10" s="440" t="s">
        <v>29</v>
      </c>
      <c r="D10" s="638"/>
      <c r="E10" s="638"/>
      <c r="F10" s="906"/>
      <c r="G10" s="45">
        <v>3.3</v>
      </c>
    </row>
    <row r="11" spans="1:7" ht="15.65" customHeight="1" x14ac:dyDescent="0.35">
      <c r="A11" s="424" t="s">
        <v>13</v>
      </c>
      <c r="B11" s="35" t="s">
        <v>59</v>
      </c>
      <c r="C11" s="440" t="s">
        <v>30</v>
      </c>
      <c r="D11" s="638"/>
      <c r="E11" s="638"/>
      <c r="F11" s="906"/>
      <c r="G11" s="45">
        <v>1.3</v>
      </c>
    </row>
    <row r="12" spans="1:7" x14ac:dyDescent="0.35">
      <c r="A12" s="425" t="s">
        <v>14</v>
      </c>
      <c r="B12" s="35" t="s">
        <v>62</v>
      </c>
      <c r="C12" s="440" t="s">
        <v>31</v>
      </c>
      <c r="D12" s="638"/>
      <c r="E12" s="638"/>
      <c r="F12" s="906"/>
      <c r="G12" s="45">
        <v>0.63</v>
      </c>
    </row>
    <row r="13" spans="1:7" x14ac:dyDescent="0.35">
      <c r="A13" s="424" t="s">
        <v>15</v>
      </c>
      <c r="B13" s="35" t="s">
        <v>66</v>
      </c>
      <c r="C13" s="440" t="s">
        <v>32</v>
      </c>
      <c r="D13" s="638"/>
      <c r="E13" s="638"/>
      <c r="F13" s="906"/>
      <c r="G13" s="45">
        <v>1.7</v>
      </c>
    </row>
    <row r="14" spans="1:7" x14ac:dyDescent="0.35">
      <c r="A14" s="425" t="s">
        <v>16</v>
      </c>
      <c r="B14" s="35" t="s">
        <v>65</v>
      </c>
      <c r="C14" s="440" t="s">
        <v>33</v>
      </c>
      <c r="D14" s="638"/>
      <c r="E14" s="638"/>
      <c r="F14" s="906"/>
      <c r="G14" s="45">
        <v>2.4</v>
      </c>
    </row>
    <row r="15" spans="1:7" x14ac:dyDescent="0.35">
      <c r="A15" s="424" t="s">
        <v>17</v>
      </c>
      <c r="B15" s="35" t="s">
        <v>71</v>
      </c>
      <c r="C15" s="440" t="s">
        <v>34</v>
      </c>
      <c r="D15" s="638"/>
      <c r="E15" s="638"/>
      <c r="F15" s="906"/>
      <c r="G15" s="45">
        <v>0.83</v>
      </c>
    </row>
    <row r="16" spans="1:7" x14ac:dyDescent="0.35">
      <c r="A16" s="424" t="s">
        <v>18</v>
      </c>
      <c r="B16" s="35" t="s">
        <v>73</v>
      </c>
      <c r="C16" s="440" t="s">
        <v>35</v>
      </c>
      <c r="D16" s="638"/>
      <c r="E16" s="638"/>
      <c r="F16" s="906"/>
      <c r="G16" s="45">
        <v>2.7</v>
      </c>
    </row>
    <row r="17" spans="1:7" x14ac:dyDescent="0.35">
      <c r="A17" s="424" t="s">
        <v>19</v>
      </c>
      <c r="B17" s="35" t="s">
        <v>72</v>
      </c>
      <c r="C17" s="440" t="s">
        <v>36</v>
      </c>
      <c r="D17" s="638"/>
      <c r="E17" s="638"/>
      <c r="F17" s="906"/>
      <c r="G17" s="45">
        <v>0.82</v>
      </c>
    </row>
    <row r="18" spans="1:7" x14ac:dyDescent="0.35">
      <c r="A18" s="424" t="s">
        <v>20</v>
      </c>
      <c r="B18" s="35" t="s">
        <v>87</v>
      </c>
      <c r="C18" s="440" t="s">
        <v>37</v>
      </c>
      <c r="D18" s="638"/>
      <c r="E18" s="638"/>
      <c r="F18" s="906"/>
      <c r="G18" s="45">
        <v>1.2</v>
      </c>
    </row>
    <row r="19" spans="1:7" x14ac:dyDescent="0.35">
      <c r="A19" s="424" t="s">
        <v>21</v>
      </c>
      <c r="B19" s="35" t="s">
        <v>88</v>
      </c>
      <c r="C19" s="440" t="s">
        <v>38</v>
      </c>
      <c r="D19" s="638"/>
      <c r="E19" s="638"/>
      <c r="F19" s="906"/>
      <c r="G19" s="45">
        <v>0.53</v>
      </c>
    </row>
    <row r="20" spans="1:7" x14ac:dyDescent="0.35">
      <c r="A20" s="424" t="s">
        <v>22</v>
      </c>
      <c r="B20" s="35" t="s">
        <v>78</v>
      </c>
      <c r="C20" s="440" t="s">
        <v>39</v>
      </c>
      <c r="D20" s="638"/>
      <c r="E20" s="638"/>
      <c r="F20" s="906"/>
      <c r="G20" s="45">
        <v>5.2</v>
      </c>
    </row>
    <row r="21" spans="1:7" ht="26" x14ac:dyDescent="0.35">
      <c r="A21" s="424" t="s">
        <v>23</v>
      </c>
      <c r="B21" s="35" t="s">
        <v>89</v>
      </c>
      <c r="C21" s="440" t="s">
        <v>81</v>
      </c>
      <c r="D21" s="638"/>
      <c r="E21" s="638"/>
      <c r="F21" s="906"/>
      <c r="G21" s="45">
        <v>1.5</v>
      </c>
    </row>
    <row r="22" spans="1:7" ht="26" x14ac:dyDescent="0.35">
      <c r="A22" s="424" t="s">
        <v>24</v>
      </c>
      <c r="B22" s="35" t="s">
        <v>49</v>
      </c>
      <c r="C22" s="440" t="s">
        <v>82</v>
      </c>
      <c r="D22" s="638"/>
      <c r="E22" s="638"/>
      <c r="F22" s="906"/>
      <c r="G22" s="45">
        <v>1.8</v>
      </c>
    </row>
    <row r="23" spans="1:7" ht="16" thickBot="1" x14ac:dyDescent="0.4">
      <c r="A23" s="536" t="s">
        <v>25</v>
      </c>
      <c r="B23" s="44" t="s">
        <v>51</v>
      </c>
      <c r="C23" s="537" t="s">
        <v>83</v>
      </c>
      <c r="D23" s="652"/>
      <c r="E23" s="652"/>
      <c r="F23" s="907"/>
      <c r="G23" s="46">
        <v>0.55000000000000004</v>
      </c>
    </row>
    <row r="24" spans="1:7" x14ac:dyDescent="0.35">
      <c r="A24" s="538"/>
      <c r="B24" s="203"/>
      <c r="C24" s="530"/>
      <c r="D24" s="204"/>
      <c r="E24" s="204"/>
      <c r="F24" s="531"/>
      <c r="G24" s="203"/>
    </row>
    <row r="25" spans="1:7" x14ac:dyDescent="0.35">
      <c r="A25" s="538"/>
      <c r="B25" s="203"/>
      <c r="C25" s="530"/>
      <c r="D25" s="204"/>
      <c r="E25" s="204"/>
      <c r="F25" s="531"/>
      <c r="G25" s="203"/>
    </row>
    <row r="26" spans="1:7" x14ac:dyDescent="0.35">
      <c r="A26" s="538"/>
      <c r="B26" s="203"/>
      <c r="C26" s="530"/>
      <c r="D26" s="204"/>
      <c r="E26" s="204"/>
      <c r="F26" s="531"/>
      <c r="G26" s="203"/>
    </row>
    <row r="27" spans="1:7" x14ac:dyDescent="0.35">
      <c r="A27" s="538"/>
      <c r="B27" s="203"/>
      <c r="C27" s="530"/>
      <c r="D27" s="204"/>
      <c r="E27" s="204"/>
      <c r="F27" s="531"/>
      <c r="G27" s="203"/>
    </row>
    <row r="28" spans="1:7" x14ac:dyDescent="0.35">
      <c r="A28" s="538"/>
      <c r="B28" s="203"/>
      <c r="C28" s="530"/>
      <c r="D28" s="204"/>
      <c r="E28" s="204"/>
      <c r="F28" s="531"/>
      <c r="G28" s="203"/>
    </row>
    <row r="29" spans="1:7" x14ac:dyDescent="0.35">
      <c r="A29" s="538"/>
      <c r="B29" s="203"/>
      <c r="C29" s="530"/>
      <c r="D29" s="204"/>
      <c r="E29" s="204"/>
      <c r="F29" s="531"/>
      <c r="G29" s="203"/>
    </row>
    <row r="30" spans="1:7" x14ac:dyDescent="0.35">
      <c r="A30" s="538"/>
      <c r="B30" s="203"/>
      <c r="C30" s="530"/>
      <c r="D30" s="204"/>
      <c r="E30" s="204"/>
      <c r="F30" s="531"/>
      <c r="G30" s="203"/>
    </row>
    <row r="31" spans="1:7" x14ac:dyDescent="0.35">
      <c r="A31" s="538"/>
      <c r="B31" s="203"/>
      <c r="C31" s="530"/>
      <c r="D31" s="204"/>
      <c r="E31" s="204"/>
      <c r="F31" s="531"/>
      <c r="G31" s="203"/>
    </row>
    <row r="32" spans="1:7" x14ac:dyDescent="0.35">
      <c r="A32" s="538"/>
      <c r="B32" s="203"/>
      <c r="C32" s="530"/>
      <c r="D32" s="204"/>
      <c r="E32" s="204"/>
      <c r="F32" s="531"/>
      <c r="G32" s="203"/>
    </row>
    <row r="33" spans="1:7" x14ac:dyDescent="0.35">
      <c r="A33" s="538"/>
      <c r="B33" s="203"/>
      <c r="C33" s="530"/>
      <c r="D33" s="204"/>
      <c r="E33" s="204"/>
      <c r="F33" s="531"/>
      <c r="G33" s="203"/>
    </row>
    <row r="34" spans="1:7" x14ac:dyDescent="0.35">
      <c r="A34" s="538"/>
      <c r="B34" s="203"/>
      <c r="C34" s="530"/>
      <c r="D34" s="204"/>
      <c r="E34" s="204"/>
      <c r="F34" s="531"/>
      <c r="G34" s="203"/>
    </row>
    <row r="35" spans="1:7" x14ac:dyDescent="0.35">
      <c r="A35" s="538"/>
      <c r="B35" s="203"/>
      <c r="C35" s="530"/>
      <c r="D35" s="204"/>
      <c r="E35" s="204"/>
      <c r="F35" s="531"/>
      <c r="G35" s="203"/>
    </row>
    <row r="36" spans="1:7" x14ac:dyDescent="0.35">
      <c r="A36" s="538"/>
      <c r="B36" s="203"/>
      <c r="C36" s="530"/>
      <c r="D36" s="204"/>
      <c r="E36" s="204"/>
      <c r="F36" s="531"/>
      <c r="G36" s="203"/>
    </row>
    <row r="37" spans="1:7" x14ac:dyDescent="0.35">
      <c r="A37" s="538"/>
      <c r="B37" s="203"/>
      <c r="C37" s="530"/>
      <c r="D37" s="204"/>
      <c r="E37" s="204"/>
      <c r="F37" s="531"/>
      <c r="G37" s="203"/>
    </row>
    <row r="38" spans="1:7" x14ac:dyDescent="0.35">
      <c r="A38" s="538"/>
      <c r="B38" s="203"/>
      <c r="C38" s="530"/>
      <c r="D38" s="204"/>
      <c r="E38" s="204"/>
      <c r="F38" s="531"/>
      <c r="G38" s="203"/>
    </row>
    <row r="39" spans="1:7" x14ac:dyDescent="0.35">
      <c r="A39" s="538"/>
      <c r="B39" s="203"/>
      <c r="C39" s="530"/>
      <c r="D39" s="204"/>
      <c r="E39" s="204"/>
      <c r="F39" s="531"/>
      <c r="G39" s="203"/>
    </row>
    <row r="40" spans="1:7" x14ac:dyDescent="0.35">
      <c r="A40" s="538"/>
      <c r="B40" s="203"/>
      <c r="C40" s="530"/>
      <c r="D40" s="204"/>
      <c r="E40" s="204"/>
      <c r="F40" s="531"/>
      <c r="G40" s="203"/>
    </row>
    <row r="41" spans="1:7" x14ac:dyDescent="0.35">
      <c r="A41" s="538"/>
      <c r="B41" s="203"/>
      <c r="C41" s="530"/>
      <c r="D41" s="204"/>
      <c r="E41" s="204"/>
      <c r="F41" s="531"/>
      <c r="G41" s="203"/>
    </row>
    <row r="42" spans="1:7" x14ac:dyDescent="0.35">
      <c r="A42" s="538"/>
      <c r="B42" s="203"/>
      <c r="C42" s="530"/>
      <c r="D42" s="204"/>
      <c r="E42" s="204"/>
      <c r="F42" s="531"/>
      <c r="G42" s="203"/>
    </row>
    <row r="43" spans="1:7" x14ac:dyDescent="0.35">
      <c r="A43" s="538"/>
      <c r="B43" s="203"/>
      <c r="C43" s="530"/>
      <c r="D43" s="204"/>
      <c r="E43" s="204"/>
      <c r="F43" s="531"/>
      <c r="G43" s="203"/>
    </row>
    <row r="44" spans="1:7" x14ac:dyDescent="0.35">
      <c r="A44" s="538"/>
      <c r="B44" s="203"/>
      <c r="C44" s="530"/>
      <c r="D44" s="204"/>
      <c r="E44" s="204"/>
      <c r="F44" s="531"/>
      <c r="G44" s="203"/>
    </row>
    <row r="45" spans="1:7" ht="15.75" customHeight="1" x14ac:dyDescent="0.35">
      <c r="A45" s="538"/>
      <c r="B45" s="203"/>
      <c r="C45" s="530"/>
      <c r="D45" s="204"/>
      <c r="E45" s="204"/>
      <c r="F45" s="531"/>
      <c r="G45" s="203"/>
    </row>
    <row r="46" spans="1:7" ht="17.25" customHeight="1" thickBot="1" x14ac:dyDescent="0.4">
      <c r="A46" s="896" t="s">
        <v>1324</v>
      </c>
      <c r="B46" s="897"/>
      <c r="C46" s="897"/>
      <c r="D46" s="897"/>
      <c r="E46" s="897"/>
      <c r="F46" s="897"/>
      <c r="G46" s="898"/>
    </row>
    <row r="47" spans="1:7" x14ac:dyDescent="0.35">
      <c r="A47" s="174" t="s">
        <v>447</v>
      </c>
      <c r="B47" s="175" t="s">
        <v>450</v>
      </c>
      <c r="C47" s="184"/>
      <c r="D47" s="185"/>
      <c r="E47" s="185"/>
      <c r="F47" s="185"/>
      <c r="G47" s="186"/>
    </row>
    <row r="48" spans="1:7" x14ac:dyDescent="0.35">
      <c r="A48" s="177" t="s">
        <v>448</v>
      </c>
      <c r="B48" s="178" t="s">
        <v>90</v>
      </c>
      <c r="C48" s="48"/>
      <c r="D48" s="49"/>
      <c r="E48" s="49"/>
      <c r="F48" s="49"/>
      <c r="G48" s="187"/>
    </row>
    <row r="49" spans="1:7" ht="16" thickBot="1" x14ac:dyDescent="0.4">
      <c r="A49" s="179" t="s">
        <v>449</v>
      </c>
      <c r="B49" s="180" t="s">
        <v>453</v>
      </c>
      <c r="C49" s="188"/>
      <c r="D49" s="189"/>
      <c r="E49" s="189"/>
      <c r="F49" s="189"/>
      <c r="G49" s="190"/>
    </row>
    <row r="50" spans="1:7" ht="36" customHeight="1" thickBot="1" x14ac:dyDescent="0.4">
      <c r="A50" s="181" t="s">
        <v>4</v>
      </c>
      <c r="B50" s="182" t="s">
        <v>84</v>
      </c>
      <c r="C50" s="182" t="s">
        <v>5</v>
      </c>
      <c r="D50" s="182" t="s">
        <v>198</v>
      </c>
      <c r="E50" s="182" t="s">
        <v>2</v>
      </c>
      <c r="F50" s="182" t="s">
        <v>6</v>
      </c>
      <c r="G50" s="183" t="s">
        <v>1075</v>
      </c>
    </row>
    <row r="51" spans="1:7" ht="26.5" x14ac:dyDescent="0.35">
      <c r="A51" s="539" t="s">
        <v>40</v>
      </c>
      <c r="B51" s="533" t="s">
        <v>41</v>
      </c>
      <c r="C51" s="534" t="s">
        <v>81</v>
      </c>
      <c r="D51" s="727" t="s">
        <v>200</v>
      </c>
      <c r="E51" s="727" t="s">
        <v>201</v>
      </c>
      <c r="F51" s="905" t="s">
        <v>932</v>
      </c>
      <c r="G51" s="245">
        <v>1.6</v>
      </c>
    </row>
    <row r="52" spans="1:7" ht="26.5" x14ac:dyDescent="0.35">
      <c r="A52" s="427" t="s">
        <v>42</v>
      </c>
      <c r="B52" s="35" t="s">
        <v>43</v>
      </c>
      <c r="C52" s="440" t="s">
        <v>96</v>
      </c>
      <c r="D52" s="638"/>
      <c r="E52" s="638"/>
      <c r="F52" s="906"/>
      <c r="G52" s="192">
        <v>4.7</v>
      </c>
    </row>
    <row r="53" spans="1:7" ht="26.5" x14ac:dyDescent="0.35">
      <c r="A53" s="427" t="s">
        <v>44</v>
      </c>
      <c r="B53" s="35" t="s">
        <v>45</v>
      </c>
      <c r="C53" s="440" t="s">
        <v>99</v>
      </c>
      <c r="D53" s="638"/>
      <c r="E53" s="638"/>
      <c r="F53" s="906"/>
      <c r="G53" s="192">
        <v>14</v>
      </c>
    </row>
    <row r="54" spans="1:7" ht="26.5" x14ac:dyDescent="0.35">
      <c r="A54" s="427" t="s">
        <v>46</v>
      </c>
      <c r="B54" s="35" t="s">
        <v>47</v>
      </c>
      <c r="C54" s="440" t="s">
        <v>93</v>
      </c>
      <c r="D54" s="638"/>
      <c r="E54" s="638"/>
      <c r="F54" s="906"/>
      <c r="G54" s="192">
        <v>9.1</v>
      </c>
    </row>
    <row r="55" spans="1:7" ht="26.5" x14ac:dyDescent="0.35">
      <c r="A55" s="426" t="s">
        <v>48</v>
      </c>
      <c r="B55" s="35" t="s">
        <v>49</v>
      </c>
      <c r="C55" s="440" t="s">
        <v>82</v>
      </c>
      <c r="D55" s="638"/>
      <c r="E55" s="638"/>
      <c r="F55" s="906"/>
      <c r="G55" s="192">
        <v>1.4</v>
      </c>
    </row>
    <row r="56" spans="1:7" ht="16.5" customHeight="1" x14ac:dyDescent="0.35">
      <c r="A56" s="427" t="s">
        <v>50</v>
      </c>
      <c r="B56" s="35" t="s">
        <v>51</v>
      </c>
      <c r="C56" s="440" t="s">
        <v>83</v>
      </c>
      <c r="D56" s="638"/>
      <c r="E56" s="638"/>
      <c r="F56" s="906"/>
      <c r="G56" s="192">
        <v>3.4</v>
      </c>
    </row>
    <row r="57" spans="1:7" ht="16.5" customHeight="1" x14ac:dyDescent="0.35">
      <c r="A57" s="427" t="s">
        <v>8</v>
      </c>
      <c r="B57" s="35" t="s">
        <v>52</v>
      </c>
      <c r="C57" s="440" t="s">
        <v>80</v>
      </c>
      <c r="D57" s="638"/>
      <c r="E57" s="638"/>
      <c r="F57" s="906"/>
      <c r="G57" s="192">
        <v>3.4</v>
      </c>
    </row>
    <row r="58" spans="1:7" ht="16.5" customHeight="1" x14ac:dyDescent="0.35">
      <c r="A58" s="427" t="s">
        <v>53</v>
      </c>
      <c r="B58" s="35" t="s">
        <v>54</v>
      </c>
      <c r="C58" s="440" t="s">
        <v>91</v>
      </c>
      <c r="D58" s="638"/>
      <c r="E58" s="638"/>
      <c r="F58" s="906"/>
      <c r="G58" s="192">
        <v>16</v>
      </c>
    </row>
    <row r="59" spans="1:7" x14ac:dyDescent="0.35">
      <c r="A59" s="427" t="s">
        <v>55</v>
      </c>
      <c r="B59" s="35" t="s">
        <v>56</v>
      </c>
      <c r="C59" s="440" t="s">
        <v>92</v>
      </c>
      <c r="D59" s="638"/>
      <c r="E59" s="638"/>
      <c r="F59" s="906"/>
      <c r="G59" s="192">
        <v>13</v>
      </c>
    </row>
    <row r="60" spans="1:7" x14ac:dyDescent="0.35">
      <c r="A60" s="427" t="s">
        <v>11</v>
      </c>
      <c r="B60" s="35" t="s">
        <v>57</v>
      </c>
      <c r="C60" s="440" t="s">
        <v>28</v>
      </c>
      <c r="D60" s="638"/>
      <c r="E60" s="638"/>
      <c r="F60" s="906"/>
      <c r="G60" s="192">
        <v>3.5</v>
      </c>
    </row>
    <row r="61" spans="1:7" x14ac:dyDescent="0.35">
      <c r="A61" s="426" t="s">
        <v>12</v>
      </c>
      <c r="B61" s="35" t="s">
        <v>58</v>
      </c>
      <c r="C61" s="440" t="s">
        <v>29</v>
      </c>
      <c r="D61" s="638"/>
      <c r="E61" s="638"/>
      <c r="F61" s="906"/>
      <c r="G61" s="192">
        <v>2.2999999999999998</v>
      </c>
    </row>
    <row r="62" spans="1:7" x14ac:dyDescent="0.35">
      <c r="A62" s="426" t="s">
        <v>13</v>
      </c>
      <c r="B62" s="35" t="s">
        <v>59</v>
      </c>
      <c r="C62" s="440" t="s">
        <v>30</v>
      </c>
      <c r="D62" s="638"/>
      <c r="E62" s="638"/>
      <c r="F62" s="906"/>
      <c r="G62" s="192">
        <v>2.2000000000000002</v>
      </c>
    </row>
    <row r="63" spans="1:7" ht="15.65" customHeight="1" x14ac:dyDescent="0.35">
      <c r="A63" s="428" t="s">
        <v>60</v>
      </c>
      <c r="B63" s="35" t="s">
        <v>61</v>
      </c>
      <c r="C63" s="440" t="s">
        <v>94</v>
      </c>
      <c r="D63" s="638"/>
      <c r="E63" s="638"/>
      <c r="F63" s="906"/>
      <c r="G63" s="192">
        <v>2.6</v>
      </c>
    </row>
    <row r="64" spans="1:7" x14ac:dyDescent="0.35">
      <c r="A64" s="427" t="s">
        <v>14</v>
      </c>
      <c r="B64" s="35" t="s">
        <v>62</v>
      </c>
      <c r="C64" s="440" t="s">
        <v>31</v>
      </c>
      <c r="D64" s="638"/>
      <c r="E64" s="638"/>
      <c r="F64" s="906"/>
      <c r="G64" s="192">
        <v>2.6</v>
      </c>
    </row>
    <row r="65" spans="1:7" x14ac:dyDescent="0.35">
      <c r="A65" s="426" t="s">
        <v>63</v>
      </c>
      <c r="B65" s="35" t="s">
        <v>64</v>
      </c>
      <c r="C65" s="440" t="s">
        <v>95</v>
      </c>
      <c r="D65" s="638"/>
      <c r="E65" s="638"/>
      <c r="F65" s="906"/>
      <c r="G65" s="192">
        <v>5.0999999999999996</v>
      </c>
    </row>
    <row r="66" spans="1:7" x14ac:dyDescent="0.35">
      <c r="A66" s="427" t="s">
        <v>16</v>
      </c>
      <c r="B66" s="35" t="s">
        <v>65</v>
      </c>
      <c r="C66" s="440" t="s">
        <v>33</v>
      </c>
      <c r="D66" s="638"/>
      <c r="E66" s="638"/>
      <c r="F66" s="906"/>
      <c r="G66" s="192">
        <v>5.3</v>
      </c>
    </row>
    <row r="67" spans="1:7" x14ac:dyDescent="0.35">
      <c r="A67" s="426" t="s">
        <v>15</v>
      </c>
      <c r="B67" s="35" t="s">
        <v>66</v>
      </c>
      <c r="C67" s="440" t="s">
        <v>32</v>
      </c>
      <c r="D67" s="638"/>
      <c r="E67" s="638"/>
      <c r="F67" s="906"/>
      <c r="G67" s="192">
        <v>3.7</v>
      </c>
    </row>
    <row r="68" spans="1:7" ht="19.5" customHeight="1" x14ac:dyDescent="0.35">
      <c r="A68" s="427" t="s">
        <v>67</v>
      </c>
      <c r="B68" s="35" t="s">
        <v>68</v>
      </c>
      <c r="C68" s="440" t="s">
        <v>98</v>
      </c>
      <c r="D68" s="638"/>
      <c r="E68" s="638"/>
      <c r="F68" s="906"/>
      <c r="G68" s="192">
        <v>3.7</v>
      </c>
    </row>
    <row r="69" spans="1:7" ht="14.25" customHeight="1" x14ac:dyDescent="0.35">
      <c r="A69" s="427" t="s">
        <v>69</v>
      </c>
      <c r="B69" s="35" t="s">
        <v>70</v>
      </c>
      <c r="C69" s="440" t="s">
        <v>97</v>
      </c>
      <c r="D69" s="638"/>
      <c r="E69" s="638"/>
      <c r="F69" s="906"/>
      <c r="G69" s="192">
        <v>3.8</v>
      </c>
    </row>
    <row r="70" spans="1:7" x14ac:dyDescent="0.35">
      <c r="A70" s="426" t="s">
        <v>17</v>
      </c>
      <c r="B70" s="35" t="s">
        <v>71</v>
      </c>
      <c r="C70" s="440" t="s">
        <v>34</v>
      </c>
      <c r="D70" s="638"/>
      <c r="E70" s="638"/>
      <c r="F70" s="906"/>
      <c r="G70" s="192">
        <v>4.8</v>
      </c>
    </row>
    <row r="71" spans="1:7" x14ac:dyDescent="0.35">
      <c r="A71" s="426" t="s">
        <v>19</v>
      </c>
      <c r="B71" s="35" t="s">
        <v>72</v>
      </c>
      <c r="C71" s="440" t="s">
        <v>36</v>
      </c>
      <c r="D71" s="638"/>
      <c r="E71" s="638"/>
      <c r="F71" s="906"/>
      <c r="G71" s="192">
        <v>3.4</v>
      </c>
    </row>
    <row r="72" spans="1:7" x14ac:dyDescent="0.35">
      <c r="A72" s="426" t="s">
        <v>18</v>
      </c>
      <c r="B72" s="35" t="s">
        <v>73</v>
      </c>
      <c r="C72" s="440" t="s">
        <v>35</v>
      </c>
      <c r="D72" s="638"/>
      <c r="E72" s="638"/>
      <c r="F72" s="906"/>
      <c r="G72" s="192">
        <v>4.4000000000000004</v>
      </c>
    </row>
    <row r="73" spans="1:7" x14ac:dyDescent="0.35">
      <c r="A73" s="427" t="s">
        <v>74</v>
      </c>
      <c r="B73" s="35" t="s">
        <v>75</v>
      </c>
      <c r="C73" s="440" t="s">
        <v>100</v>
      </c>
      <c r="D73" s="638"/>
      <c r="E73" s="638"/>
      <c r="F73" s="906"/>
      <c r="G73" s="192">
        <v>3.9</v>
      </c>
    </row>
    <row r="74" spans="1:7" x14ac:dyDescent="0.35">
      <c r="A74" s="427" t="s">
        <v>76</v>
      </c>
      <c r="B74" s="35" t="s">
        <v>77</v>
      </c>
      <c r="C74" s="440" t="s">
        <v>101</v>
      </c>
      <c r="D74" s="638"/>
      <c r="E74" s="638"/>
      <c r="F74" s="906"/>
      <c r="G74" s="192">
        <v>6.3</v>
      </c>
    </row>
    <row r="75" spans="1:7" ht="23.25" customHeight="1" thickBot="1" x14ac:dyDescent="0.4">
      <c r="A75" s="540" t="s">
        <v>22</v>
      </c>
      <c r="B75" s="44" t="s">
        <v>78</v>
      </c>
      <c r="C75" s="537" t="s">
        <v>39</v>
      </c>
      <c r="D75" s="652"/>
      <c r="E75" s="652"/>
      <c r="F75" s="907"/>
      <c r="G75" s="249">
        <v>2.7</v>
      </c>
    </row>
    <row r="76" spans="1:7" ht="23.25" customHeight="1" x14ac:dyDescent="0.35">
      <c r="A76" s="541"/>
      <c r="B76" s="203"/>
      <c r="C76" s="530"/>
      <c r="D76" s="204"/>
      <c r="E76" s="204"/>
      <c r="F76" s="531"/>
      <c r="G76" s="542"/>
    </row>
    <row r="77" spans="1:7" ht="93.75" customHeight="1" x14ac:dyDescent="0.35">
      <c r="A77" s="541"/>
      <c r="B77" s="203"/>
      <c r="C77" s="530"/>
      <c r="D77" s="204"/>
      <c r="E77" s="204"/>
      <c r="F77" s="531"/>
      <c r="G77" s="542"/>
    </row>
    <row r="78" spans="1:7" ht="119.25" customHeight="1" x14ac:dyDescent="0.35">
      <c r="A78" s="541"/>
      <c r="B78" s="203"/>
      <c r="C78" s="530"/>
      <c r="D78" s="204"/>
      <c r="E78" s="204"/>
      <c r="F78" s="531"/>
      <c r="G78" s="542"/>
    </row>
    <row r="79" spans="1:7" ht="17.25" customHeight="1" thickBot="1" x14ac:dyDescent="0.4">
      <c r="A79" s="896" t="s">
        <v>1324</v>
      </c>
      <c r="B79" s="897"/>
      <c r="C79" s="897"/>
      <c r="D79" s="897"/>
      <c r="E79" s="897"/>
      <c r="F79" s="897"/>
      <c r="G79" s="898"/>
    </row>
    <row r="80" spans="1:7" x14ac:dyDescent="0.35">
      <c r="A80" s="174" t="s">
        <v>447</v>
      </c>
      <c r="B80" s="206" t="s">
        <v>454</v>
      </c>
      <c r="C80" s="207"/>
      <c r="D80" s="208"/>
      <c r="E80" s="208"/>
      <c r="F80" s="208"/>
      <c r="G80" s="219"/>
    </row>
    <row r="81" spans="1:7" x14ac:dyDescent="0.35">
      <c r="A81" s="177" t="s">
        <v>448</v>
      </c>
      <c r="B81" s="202" t="s">
        <v>129</v>
      </c>
      <c r="C81" s="203"/>
      <c r="D81" s="204"/>
      <c r="E81" s="204"/>
      <c r="F81" s="204"/>
      <c r="G81" s="220"/>
    </row>
    <row r="82" spans="1:7" ht="16" thickBot="1" x14ac:dyDescent="0.4">
      <c r="A82" s="179" t="s">
        <v>449</v>
      </c>
      <c r="B82" s="211" t="s">
        <v>452</v>
      </c>
      <c r="C82" s="212"/>
      <c r="D82" s="213"/>
      <c r="E82" s="213"/>
      <c r="F82" s="213"/>
      <c r="G82" s="223"/>
    </row>
    <row r="83" spans="1:7" ht="32.25" customHeight="1" thickBot="1" x14ac:dyDescent="0.4">
      <c r="A83" s="181" t="s">
        <v>4</v>
      </c>
      <c r="B83" s="182" t="s">
        <v>84</v>
      </c>
      <c r="C83" s="182" t="s">
        <v>5</v>
      </c>
      <c r="D83" s="182" t="s">
        <v>198</v>
      </c>
      <c r="E83" s="182" t="s">
        <v>2</v>
      </c>
      <c r="F83" s="182" t="s">
        <v>6</v>
      </c>
      <c r="G83" s="183" t="s">
        <v>1075</v>
      </c>
    </row>
    <row r="84" spans="1:7" x14ac:dyDescent="0.35">
      <c r="A84" s="427" t="s">
        <v>103</v>
      </c>
      <c r="B84" s="35" t="s">
        <v>57</v>
      </c>
      <c r="C84" s="440" t="s">
        <v>28</v>
      </c>
      <c r="D84" s="638" t="s">
        <v>197</v>
      </c>
      <c r="E84" s="638" t="s">
        <v>934</v>
      </c>
      <c r="F84" s="906" t="s">
        <v>933</v>
      </c>
      <c r="G84" s="915" t="s">
        <v>948</v>
      </c>
    </row>
    <row r="85" spans="1:7" x14ac:dyDescent="0.35">
      <c r="A85" s="427" t="s">
        <v>104</v>
      </c>
      <c r="B85" s="35" t="s">
        <v>77</v>
      </c>
      <c r="C85" s="440" t="s">
        <v>101</v>
      </c>
      <c r="D85" s="638"/>
      <c r="E85" s="638"/>
      <c r="F85" s="906"/>
      <c r="G85" s="916"/>
    </row>
    <row r="86" spans="1:7" x14ac:dyDescent="0.35">
      <c r="A86" s="426" t="s">
        <v>105</v>
      </c>
      <c r="B86" s="35" t="s">
        <v>66</v>
      </c>
      <c r="C86" s="440" t="s">
        <v>32</v>
      </c>
      <c r="D86" s="638"/>
      <c r="E86" s="638"/>
      <c r="F86" s="906"/>
      <c r="G86" s="916"/>
    </row>
    <row r="87" spans="1:7" x14ac:dyDescent="0.35">
      <c r="A87" s="426" t="s">
        <v>106</v>
      </c>
      <c r="B87" s="35" t="s">
        <v>64</v>
      </c>
      <c r="C87" s="440" t="s">
        <v>95</v>
      </c>
      <c r="D87" s="638"/>
      <c r="E87" s="638"/>
      <c r="F87" s="906"/>
      <c r="G87" s="916"/>
    </row>
    <row r="88" spans="1:7" x14ac:dyDescent="0.35">
      <c r="A88" s="426" t="s">
        <v>107</v>
      </c>
      <c r="B88" s="35" t="s">
        <v>73</v>
      </c>
      <c r="C88" s="440" t="s">
        <v>35</v>
      </c>
      <c r="D88" s="638"/>
      <c r="E88" s="638"/>
      <c r="F88" s="906"/>
      <c r="G88" s="916"/>
    </row>
    <row r="89" spans="1:7" x14ac:dyDescent="0.35">
      <c r="A89" s="426" t="s">
        <v>108</v>
      </c>
      <c r="B89" s="35" t="s">
        <v>109</v>
      </c>
      <c r="C89" s="440" t="s">
        <v>126</v>
      </c>
      <c r="D89" s="638"/>
      <c r="E89" s="638"/>
      <c r="F89" s="906"/>
      <c r="G89" s="916"/>
    </row>
    <row r="90" spans="1:7" x14ac:dyDescent="0.35">
      <c r="A90" s="426" t="s">
        <v>110</v>
      </c>
      <c r="B90" s="35" t="s">
        <v>111</v>
      </c>
      <c r="C90" s="440" t="s">
        <v>127</v>
      </c>
      <c r="D90" s="638"/>
      <c r="E90" s="638"/>
      <c r="F90" s="906"/>
      <c r="G90" s="916"/>
    </row>
    <row r="91" spans="1:7" ht="26.5" x14ac:dyDescent="0.35">
      <c r="A91" s="427" t="s">
        <v>112</v>
      </c>
      <c r="B91" s="35" t="s">
        <v>113</v>
      </c>
      <c r="C91" s="440" t="s">
        <v>96</v>
      </c>
      <c r="D91" s="638"/>
      <c r="E91" s="638"/>
      <c r="F91" s="906"/>
      <c r="G91" s="916"/>
    </row>
    <row r="92" spans="1:7" ht="26.5" x14ac:dyDescent="0.35">
      <c r="A92" s="427" t="s">
        <v>114</v>
      </c>
      <c r="B92" s="35" t="s">
        <v>115</v>
      </c>
      <c r="C92" s="440" t="s">
        <v>99</v>
      </c>
      <c r="D92" s="638"/>
      <c r="E92" s="638"/>
      <c r="F92" s="906"/>
      <c r="G92" s="916"/>
    </row>
    <row r="93" spans="1:7" ht="26.5" x14ac:dyDescent="0.35">
      <c r="A93" s="427" t="s">
        <v>116</v>
      </c>
      <c r="B93" s="35" t="s">
        <v>117</v>
      </c>
      <c r="C93" s="440" t="s">
        <v>93</v>
      </c>
      <c r="D93" s="638"/>
      <c r="E93" s="638"/>
      <c r="F93" s="906"/>
      <c r="G93" s="916"/>
    </row>
    <row r="94" spans="1:7" x14ac:dyDescent="0.35">
      <c r="A94" s="427" t="s">
        <v>55</v>
      </c>
      <c r="B94" s="35" t="s">
        <v>56</v>
      </c>
      <c r="C94" s="440" t="s">
        <v>92</v>
      </c>
      <c r="D94" s="638"/>
      <c r="E94" s="638"/>
      <c r="F94" s="906"/>
      <c r="G94" s="916"/>
    </row>
    <row r="95" spans="1:7" ht="15.65" customHeight="1" x14ac:dyDescent="0.35">
      <c r="A95" s="427" t="s">
        <v>74</v>
      </c>
      <c r="B95" s="35" t="s">
        <v>75</v>
      </c>
      <c r="C95" s="440" t="s">
        <v>100</v>
      </c>
      <c r="D95" s="638"/>
      <c r="E95" s="638"/>
      <c r="F95" s="906"/>
      <c r="G95" s="916"/>
    </row>
    <row r="96" spans="1:7" x14ac:dyDescent="0.35">
      <c r="A96" s="427" t="s">
        <v>16</v>
      </c>
      <c r="B96" s="35" t="s">
        <v>65</v>
      </c>
      <c r="C96" s="440" t="s">
        <v>33</v>
      </c>
      <c r="D96" s="638"/>
      <c r="E96" s="638"/>
      <c r="F96" s="906"/>
      <c r="G96" s="916"/>
    </row>
    <row r="97" spans="1:7" x14ac:dyDescent="0.35">
      <c r="A97" s="427" t="s">
        <v>14</v>
      </c>
      <c r="B97" s="35" t="s">
        <v>62</v>
      </c>
      <c r="C97" s="440" t="s">
        <v>31</v>
      </c>
      <c r="D97" s="638"/>
      <c r="E97" s="638"/>
      <c r="F97" s="906"/>
      <c r="G97" s="916"/>
    </row>
    <row r="98" spans="1:7" x14ac:dyDescent="0.35">
      <c r="A98" s="426" t="s">
        <v>19</v>
      </c>
      <c r="B98" s="35" t="s">
        <v>72</v>
      </c>
      <c r="C98" s="440" t="s">
        <v>36</v>
      </c>
      <c r="D98" s="638"/>
      <c r="E98" s="638"/>
      <c r="F98" s="906"/>
      <c r="G98" s="916"/>
    </row>
    <row r="99" spans="1:7" x14ac:dyDescent="0.35">
      <c r="A99" s="426" t="s">
        <v>17</v>
      </c>
      <c r="B99" s="35" t="s">
        <v>71</v>
      </c>
      <c r="C99" s="440" t="s">
        <v>34</v>
      </c>
      <c r="D99" s="638"/>
      <c r="E99" s="638"/>
      <c r="F99" s="906"/>
      <c r="G99" s="916"/>
    </row>
    <row r="100" spans="1:7" x14ac:dyDescent="0.35">
      <c r="A100" s="426" t="s">
        <v>12</v>
      </c>
      <c r="B100" s="35" t="s">
        <v>58</v>
      </c>
      <c r="C100" s="440" t="s">
        <v>29</v>
      </c>
      <c r="D100" s="638"/>
      <c r="E100" s="638"/>
      <c r="F100" s="906"/>
      <c r="G100" s="916"/>
    </row>
    <row r="101" spans="1:7" x14ac:dyDescent="0.35">
      <c r="A101" s="426" t="s">
        <v>22</v>
      </c>
      <c r="B101" s="35" t="s">
        <v>118</v>
      </c>
      <c r="C101" s="440" t="s">
        <v>39</v>
      </c>
      <c r="D101" s="638"/>
      <c r="E101" s="638"/>
      <c r="F101" s="906"/>
      <c r="G101" s="916"/>
    </row>
    <row r="102" spans="1:7" x14ac:dyDescent="0.35">
      <c r="A102" s="426" t="s">
        <v>13</v>
      </c>
      <c r="B102" s="35" t="s">
        <v>59</v>
      </c>
      <c r="C102" s="440" t="s">
        <v>30</v>
      </c>
      <c r="D102" s="638"/>
      <c r="E102" s="638"/>
      <c r="F102" s="906"/>
      <c r="G102" s="916"/>
    </row>
    <row r="103" spans="1:7" x14ac:dyDescent="0.35">
      <c r="A103" s="426" t="s">
        <v>21</v>
      </c>
      <c r="B103" s="35" t="s">
        <v>88</v>
      </c>
      <c r="C103" s="440" t="s">
        <v>38</v>
      </c>
      <c r="D103" s="638"/>
      <c r="E103" s="638"/>
      <c r="F103" s="906"/>
      <c r="G103" s="916"/>
    </row>
    <row r="104" spans="1:7" x14ac:dyDescent="0.35">
      <c r="A104" s="426" t="s">
        <v>20</v>
      </c>
      <c r="B104" s="35" t="s">
        <v>119</v>
      </c>
      <c r="C104" s="440" t="s">
        <v>37</v>
      </c>
      <c r="D104" s="638"/>
      <c r="E104" s="638"/>
      <c r="F104" s="906"/>
      <c r="G104" s="916"/>
    </row>
    <row r="105" spans="1:7" ht="26.5" x14ac:dyDescent="0.35">
      <c r="A105" s="426" t="s">
        <v>120</v>
      </c>
      <c r="B105" s="35" t="s">
        <v>121</v>
      </c>
      <c r="C105" s="440" t="s">
        <v>26</v>
      </c>
      <c r="D105" s="638"/>
      <c r="E105" s="638"/>
      <c r="F105" s="906"/>
      <c r="G105" s="916"/>
    </row>
    <row r="106" spans="1:7" ht="26.5" x14ac:dyDescent="0.35">
      <c r="A106" s="426" t="s">
        <v>122</v>
      </c>
      <c r="B106" s="35" t="s">
        <v>123</v>
      </c>
      <c r="C106" s="440" t="s">
        <v>27</v>
      </c>
      <c r="D106" s="638"/>
      <c r="E106" s="638"/>
      <c r="F106" s="906"/>
      <c r="G106" s="916"/>
    </row>
    <row r="107" spans="1:7" ht="16" thickBot="1" x14ac:dyDescent="0.4">
      <c r="A107" s="540" t="s">
        <v>124</v>
      </c>
      <c r="B107" s="44" t="s">
        <v>125</v>
      </c>
      <c r="C107" s="537" t="s">
        <v>128</v>
      </c>
      <c r="D107" s="652"/>
      <c r="E107" s="652"/>
      <c r="F107" s="907"/>
      <c r="G107" s="917"/>
    </row>
    <row r="108" spans="1:7" x14ac:dyDescent="0.35">
      <c r="A108" s="541"/>
      <c r="B108" s="203"/>
      <c r="C108" s="530"/>
      <c r="D108" s="204"/>
      <c r="E108" s="204"/>
      <c r="F108" s="531"/>
      <c r="G108" s="203"/>
    </row>
    <row r="109" spans="1:7" x14ac:dyDescent="0.35">
      <c r="A109" s="541"/>
      <c r="B109" s="203"/>
      <c r="C109" s="530"/>
      <c r="D109" s="204"/>
      <c r="E109" s="204"/>
      <c r="F109" s="531"/>
      <c r="G109" s="203"/>
    </row>
    <row r="110" spans="1:7" x14ac:dyDescent="0.35">
      <c r="A110" s="541"/>
      <c r="B110" s="203"/>
      <c r="C110" s="530"/>
      <c r="D110" s="204"/>
      <c r="E110" s="204"/>
      <c r="F110" s="531"/>
      <c r="G110" s="203"/>
    </row>
    <row r="111" spans="1:7" ht="70.5" customHeight="1" x14ac:dyDescent="0.35">
      <c r="A111" s="541"/>
      <c r="B111" s="203"/>
      <c r="C111" s="530"/>
      <c r="D111" s="204"/>
      <c r="E111" s="204"/>
      <c r="F111" s="531"/>
      <c r="G111" s="203"/>
    </row>
    <row r="112" spans="1:7" x14ac:dyDescent="0.35">
      <c r="A112" s="541"/>
      <c r="B112" s="203"/>
      <c r="C112" s="530"/>
      <c r="D112" s="204"/>
      <c r="E112" s="204"/>
      <c r="F112" s="531"/>
      <c r="G112" s="203"/>
    </row>
    <row r="113" spans="1:7" x14ac:dyDescent="0.35">
      <c r="A113" s="541"/>
      <c r="B113" s="203"/>
      <c r="C113" s="530"/>
      <c r="D113" s="204"/>
      <c r="E113" s="204"/>
      <c r="F113" s="531"/>
      <c r="G113" s="203"/>
    </row>
    <row r="114" spans="1:7" x14ac:dyDescent="0.35">
      <c r="A114" s="541"/>
      <c r="B114" s="203"/>
      <c r="C114" s="530"/>
      <c r="D114" s="204"/>
      <c r="E114" s="204"/>
      <c r="F114" s="531"/>
      <c r="G114" s="203"/>
    </row>
    <row r="115" spans="1:7" x14ac:dyDescent="0.35">
      <c r="A115" s="541"/>
      <c r="B115" s="203"/>
      <c r="C115" s="530"/>
      <c r="D115" s="204"/>
      <c r="E115" s="204"/>
      <c r="F115" s="531"/>
      <c r="G115" s="203"/>
    </row>
    <row r="116" spans="1:7" x14ac:dyDescent="0.35">
      <c r="A116" s="541"/>
      <c r="B116" s="203"/>
      <c r="C116" s="530"/>
      <c r="D116" s="204"/>
      <c r="E116" s="204"/>
      <c r="F116" s="531"/>
      <c r="G116" s="203"/>
    </row>
    <row r="117" spans="1:7" x14ac:dyDescent="0.35">
      <c r="A117" s="541"/>
      <c r="B117" s="203"/>
      <c r="C117" s="530"/>
      <c r="D117" s="204"/>
      <c r="E117" s="204"/>
      <c r="F117" s="531"/>
      <c r="G117" s="203"/>
    </row>
    <row r="118" spans="1:7" x14ac:dyDescent="0.35">
      <c r="A118" s="541"/>
      <c r="B118" s="203"/>
      <c r="C118" s="530"/>
      <c r="D118" s="204"/>
      <c r="E118" s="204"/>
      <c r="F118" s="531"/>
      <c r="G118" s="203"/>
    </row>
    <row r="119" spans="1:7" x14ac:dyDescent="0.35">
      <c r="A119" s="541"/>
      <c r="B119" s="203"/>
      <c r="C119" s="530"/>
      <c r="D119" s="204"/>
      <c r="E119" s="204"/>
      <c r="F119" s="531"/>
      <c r="G119" s="203"/>
    </row>
    <row r="120" spans="1:7" x14ac:dyDescent="0.35">
      <c r="A120" s="541"/>
      <c r="B120" s="203"/>
      <c r="C120" s="530"/>
      <c r="D120" s="204"/>
      <c r="E120" s="204"/>
      <c r="F120" s="531"/>
      <c r="G120" s="203"/>
    </row>
    <row r="121" spans="1:7" x14ac:dyDescent="0.35">
      <c r="A121" s="541"/>
      <c r="B121" s="203"/>
      <c r="C121" s="530"/>
      <c r="D121" s="204"/>
      <c r="E121" s="204"/>
      <c r="F121" s="531"/>
      <c r="G121" s="203"/>
    </row>
    <row r="122" spans="1:7" ht="17.25" customHeight="1" thickBot="1" x14ac:dyDescent="0.4">
      <c r="A122" s="896" t="s">
        <v>1324</v>
      </c>
      <c r="B122" s="897"/>
      <c r="C122" s="897"/>
      <c r="D122" s="897"/>
      <c r="E122" s="897"/>
      <c r="F122" s="897"/>
      <c r="G122" s="898"/>
    </row>
    <row r="123" spans="1:7" x14ac:dyDescent="0.35">
      <c r="A123" s="174" t="s">
        <v>447</v>
      </c>
      <c r="B123" s="206" t="s">
        <v>454</v>
      </c>
      <c r="C123" s="207"/>
      <c r="D123" s="208"/>
      <c r="E123" s="208"/>
      <c r="F123" s="208"/>
      <c r="G123" s="209"/>
    </row>
    <row r="124" spans="1:7" x14ac:dyDescent="0.35">
      <c r="A124" s="177" t="s">
        <v>448</v>
      </c>
      <c r="B124" s="202" t="s">
        <v>130</v>
      </c>
      <c r="C124" s="203"/>
      <c r="D124" s="204"/>
      <c r="E124" s="204"/>
      <c r="F124" s="204"/>
      <c r="G124" s="210"/>
    </row>
    <row r="125" spans="1:7" ht="16" thickBot="1" x14ac:dyDescent="0.4">
      <c r="A125" s="179" t="s">
        <v>449</v>
      </c>
      <c r="B125" s="211" t="s">
        <v>455</v>
      </c>
      <c r="C125" s="212"/>
      <c r="D125" s="213"/>
      <c r="E125" s="213"/>
      <c r="F125" s="213"/>
      <c r="G125" s="214"/>
    </row>
    <row r="126" spans="1:7" ht="32.25" customHeight="1" thickBot="1" x14ac:dyDescent="0.4">
      <c r="A126" s="205" t="s">
        <v>4</v>
      </c>
      <c r="B126" s="201" t="s">
        <v>84</v>
      </c>
      <c r="C126" s="201" t="s">
        <v>5</v>
      </c>
      <c r="D126" s="201" t="s">
        <v>198</v>
      </c>
      <c r="E126" s="201" t="s">
        <v>2</v>
      </c>
      <c r="F126" s="201" t="s">
        <v>6</v>
      </c>
      <c r="G126" s="183" t="s">
        <v>1075</v>
      </c>
    </row>
    <row r="127" spans="1:7" x14ac:dyDescent="0.35">
      <c r="A127" s="545" t="s">
        <v>60</v>
      </c>
      <c r="B127" s="546" t="s">
        <v>61</v>
      </c>
      <c r="C127" s="547" t="s">
        <v>94</v>
      </c>
      <c r="D127" s="727" t="s">
        <v>949</v>
      </c>
      <c r="E127" s="727" t="s">
        <v>950</v>
      </c>
      <c r="F127" s="905" t="s">
        <v>933</v>
      </c>
      <c r="G127" s="245" t="s">
        <v>138</v>
      </c>
    </row>
    <row r="128" spans="1:7" x14ac:dyDescent="0.35">
      <c r="A128" s="429" t="s">
        <v>8</v>
      </c>
      <c r="B128" s="47" t="s">
        <v>52</v>
      </c>
      <c r="C128" s="438" t="s">
        <v>80</v>
      </c>
      <c r="D128" s="638"/>
      <c r="E128" s="638"/>
      <c r="F128" s="906"/>
      <c r="G128" s="192" t="s">
        <v>138</v>
      </c>
    </row>
    <row r="129" spans="1:7" x14ac:dyDescent="0.35">
      <c r="A129" s="429" t="s">
        <v>53</v>
      </c>
      <c r="B129" s="47" t="s">
        <v>54</v>
      </c>
      <c r="C129" s="438" t="s">
        <v>91</v>
      </c>
      <c r="D129" s="638"/>
      <c r="E129" s="638"/>
      <c r="F129" s="906"/>
      <c r="G129" s="192" t="s">
        <v>138</v>
      </c>
    </row>
    <row r="130" spans="1:7" x14ac:dyDescent="0.35">
      <c r="A130" s="432" t="s">
        <v>107</v>
      </c>
      <c r="B130" s="47" t="s">
        <v>73</v>
      </c>
      <c r="C130" s="438" t="s">
        <v>35</v>
      </c>
      <c r="D130" s="638"/>
      <c r="E130" s="638"/>
      <c r="F130" s="906"/>
      <c r="G130" s="192" t="s">
        <v>138</v>
      </c>
    </row>
    <row r="131" spans="1:7" x14ac:dyDescent="0.35">
      <c r="A131" s="432" t="s">
        <v>22</v>
      </c>
      <c r="B131" s="47" t="s">
        <v>118</v>
      </c>
      <c r="C131" s="438" t="s">
        <v>39</v>
      </c>
      <c r="D131" s="638"/>
      <c r="E131" s="638"/>
      <c r="F131" s="906"/>
      <c r="G131" s="192" t="s">
        <v>138</v>
      </c>
    </row>
    <row r="132" spans="1:7" ht="26.5" x14ac:dyDescent="0.35">
      <c r="A132" s="432" t="s">
        <v>10</v>
      </c>
      <c r="B132" s="47" t="s">
        <v>86</v>
      </c>
      <c r="C132" s="439" t="s">
        <v>27</v>
      </c>
      <c r="D132" s="638"/>
      <c r="E132" s="638"/>
      <c r="F132" s="906"/>
      <c r="G132" s="192" t="s">
        <v>138</v>
      </c>
    </row>
    <row r="133" spans="1:7" x14ac:dyDescent="0.35">
      <c r="A133" s="429" t="s">
        <v>74</v>
      </c>
      <c r="B133" s="47" t="s">
        <v>75</v>
      </c>
      <c r="C133" s="438" t="s">
        <v>100</v>
      </c>
      <c r="D133" s="638"/>
      <c r="E133" s="638"/>
      <c r="F133" s="906"/>
      <c r="G133" s="192" t="s">
        <v>138</v>
      </c>
    </row>
    <row r="134" spans="1:7" x14ac:dyDescent="0.35">
      <c r="A134" s="429" t="s">
        <v>104</v>
      </c>
      <c r="B134" s="47" t="s">
        <v>77</v>
      </c>
      <c r="C134" s="438" t="s">
        <v>101</v>
      </c>
      <c r="D134" s="638"/>
      <c r="E134" s="638"/>
      <c r="F134" s="906"/>
      <c r="G134" s="192" t="s">
        <v>138</v>
      </c>
    </row>
    <row r="135" spans="1:7" ht="26.5" x14ac:dyDescent="0.35">
      <c r="A135" s="429" t="s">
        <v>114</v>
      </c>
      <c r="B135" s="47" t="s">
        <v>115</v>
      </c>
      <c r="C135" s="438" t="s">
        <v>99</v>
      </c>
      <c r="D135" s="638"/>
      <c r="E135" s="638"/>
      <c r="F135" s="906"/>
      <c r="G135" s="192" t="s">
        <v>138</v>
      </c>
    </row>
    <row r="136" spans="1:7" ht="26.5" x14ac:dyDescent="0.35">
      <c r="A136" s="432" t="s">
        <v>9</v>
      </c>
      <c r="B136" s="47" t="s">
        <v>85</v>
      </c>
      <c r="C136" s="439" t="s">
        <v>26</v>
      </c>
      <c r="D136" s="638"/>
      <c r="E136" s="638"/>
      <c r="F136" s="906"/>
      <c r="G136" s="192" t="s">
        <v>138</v>
      </c>
    </row>
    <row r="137" spans="1:7" x14ac:dyDescent="0.35">
      <c r="A137" s="429" t="s">
        <v>16</v>
      </c>
      <c r="B137" s="47" t="s">
        <v>65</v>
      </c>
      <c r="C137" s="438" t="s">
        <v>33</v>
      </c>
      <c r="D137" s="638"/>
      <c r="E137" s="638"/>
      <c r="F137" s="906"/>
      <c r="G137" s="192" t="s">
        <v>138</v>
      </c>
    </row>
    <row r="138" spans="1:7" x14ac:dyDescent="0.35">
      <c r="A138" s="432" t="s">
        <v>13</v>
      </c>
      <c r="B138" s="47" t="s">
        <v>59</v>
      </c>
      <c r="C138" s="438" t="s">
        <v>30</v>
      </c>
      <c r="D138" s="638"/>
      <c r="E138" s="638"/>
      <c r="F138" s="906"/>
      <c r="G138" s="192" t="s">
        <v>138</v>
      </c>
    </row>
    <row r="139" spans="1:7" x14ac:dyDescent="0.35">
      <c r="A139" s="432" t="s">
        <v>19</v>
      </c>
      <c r="B139" s="47" t="s">
        <v>72</v>
      </c>
      <c r="C139" s="438" t="s">
        <v>36</v>
      </c>
      <c r="D139" s="638"/>
      <c r="E139" s="638"/>
      <c r="F139" s="906"/>
      <c r="G139" s="192" t="s">
        <v>138</v>
      </c>
    </row>
    <row r="140" spans="1:7" x14ac:dyDescent="0.35">
      <c r="A140" s="432" t="s">
        <v>12</v>
      </c>
      <c r="B140" s="47" t="s">
        <v>58</v>
      </c>
      <c r="C140" s="438" t="s">
        <v>29</v>
      </c>
      <c r="D140" s="638"/>
      <c r="E140" s="638"/>
      <c r="F140" s="906"/>
      <c r="G140" s="192" t="s">
        <v>138</v>
      </c>
    </row>
    <row r="141" spans="1:7" x14ac:dyDescent="0.35">
      <c r="A141" s="432" t="s">
        <v>110</v>
      </c>
      <c r="B141" s="47" t="s">
        <v>111</v>
      </c>
      <c r="C141" s="438" t="s">
        <v>127</v>
      </c>
      <c r="D141" s="638"/>
      <c r="E141" s="638"/>
      <c r="F141" s="906"/>
      <c r="G141" s="192" t="s">
        <v>138</v>
      </c>
    </row>
    <row r="142" spans="1:7" x14ac:dyDescent="0.35">
      <c r="A142" s="432" t="s">
        <v>105</v>
      </c>
      <c r="B142" s="47" t="s">
        <v>66</v>
      </c>
      <c r="C142" s="438" t="s">
        <v>32</v>
      </c>
      <c r="D142" s="638"/>
      <c r="E142" s="638"/>
      <c r="F142" s="906"/>
      <c r="G142" s="192" t="s">
        <v>138</v>
      </c>
    </row>
    <row r="143" spans="1:7" x14ac:dyDescent="0.35">
      <c r="A143" s="429" t="s">
        <v>55</v>
      </c>
      <c r="B143" s="47" t="s">
        <v>56</v>
      </c>
      <c r="C143" s="438" t="s">
        <v>92</v>
      </c>
      <c r="D143" s="638"/>
      <c r="E143" s="638"/>
      <c r="F143" s="906"/>
      <c r="G143" s="192" t="s">
        <v>138</v>
      </c>
    </row>
    <row r="144" spans="1:7" x14ac:dyDescent="0.35">
      <c r="A144" s="429" t="s">
        <v>103</v>
      </c>
      <c r="B144" s="47" t="s">
        <v>57</v>
      </c>
      <c r="C144" s="438" t="s">
        <v>28</v>
      </c>
      <c r="D144" s="638"/>
      <c r="E144" s="638"/>
      <c r="F144" s="906"/>
      <c r="G144" s="192" t="s">
        <v>138</v>
      </c>
    </row>
    <row r="145" spans="1:7" x14ac:dyDescent="0.35">
      <c r="A145" s="429" t="s">
        <v>14</v>
      </c>
      <c r="B145" s="47" t="s">
        <v>62</v>
      </c>
      <c r="C145" s="438" t="s">
        <v>31</v>
      </c>
      <c r="D145" s="638"/>
      <c r="E145" s="638"/>
      <c r="F145" s="906"/>
      <c r="G145" s="192" t="s">
        <v>138</v>
      </c>
    </row>
    <row r="146" spans="1:7" ht="38.5" customHeight="1" x14ac:dyDescent="0.35">
      <c r="A146" s="432" t="s">
        <v>106</v>
      </c>
      <c r="B146" s="47" t="s">
        <v>64</v>
      </c>
      <c r="C146" s="438" t="s">
        <v>95</v>
      </c>
      <c r="D146" s="638"/>
      <c r="E146" s="638"/>
      <c r="F146" s="906"/>
      <c r="G146" s="192" t="s">
        <v>138</v>
      </c>
    </row>
    <row r="147" spans="1:7" ht="21.75" customHeight="1" x14ac:dyDescent="0.35">
      <c r="A147" s="432" t="s">
        <v>17</v>
      </c>
      <c r="B147" s="47" t="s">
        <v>71</v>
      </c>
      <c r="C147" s="438" t="s">
        <v>34</v>
      </c>
      <c r="D147" s="638"/>
      <c r="E147" s="638"/>
      <c r="F147" s="906"/>
      <c r="G147" s="192" t="s">
        <v>138</v>
      </c>
    </row>
    <row r="148" spans="1:7" x14ac:dyDescent="0.35">
      <c r="A148" s="432" t="s">
        <v>20</v>
      </c>
      <c r="B148" s="47" t="s">
        <v>119</v>
      </c>
      <c r="C148" s="438" t="s">
        <v>37</v>
      </c>
      <c r="D148" s="638"/>
      <c r="E148" s="638"/>
      <c r="F148" s="906"/>
      <c r="G148" s="192" t="s">
        <v>138</v>
      </c>
    </row>
    <row r="149" spans="1:7" x14ac:dyDescent="0.35">
      <c r="A149" s="429" t="s">
        <v>69</v>
      </c>
      <c r="B149" s="47" t="s">
        <v>70</v>
      </c>
      <c r="C149" s="438" t="s">
        <v>97</v>
      </c>
      <c r="D149" s="638"/>
      <c r="E149" s="638"/>
      <c r="F149" s="906"/>
      <c r="G149" s="192" t="s">
        <v>138</v>
      </c>
    </row>
    <row r="150" spans="1:7" ht="26.5" x14ac:dyDescent="0.35">
      <c r="A150" s="429" t="s">
        <v>116</v>
      </c>
      <c r="B150" s="47" t="s">
        <v>117</v>
      </c>
      <c r="C150" s="438" t="s">
        <v>93</v>
      </c>
      <c r="D150" s="638"/>
      <c r="E150" s="638"/>
      <c r="F150" s="906"/>
      <c r="G150" s="192" t="s">
        <v>138</v>
      </c>
    </row>
    <row r="151" spans="1:7" ht="15.65" customHeight="1" x14ac:dyDescent="0.35">
      <c r="A151" s="432" t="s">
        <v>108</v>
      </c>
      <c r="B151" s="47" t="s">
        <v>109</v>
      </c>
      <c r="C151" s="438" t="s">
        <v>126</v>
      </c>
      <c r="D151" s="638"/>
      <c r="E151" s="638"/>
      <c r="F151" s="906"/>
      <c r="G151" s="192" t="s">
        <v>138</v>
      </c>
    </row>
    <row r="152" spans="1:7" x14ac:dyDescent="0.35">
      <c r="A152" s="432" t="s">
        <v>21</v>
      </c>
      <c r="B152" s="47" t="s">
        <v>88</v>
      </c>
      <c r="C152" s="438" t="s">
        <v>38</v>
      </c>
      <c r="D152" s="638"/>
      <c r="E152" s="638"/>
      <c r="F152" s="906"/>
      <c r="G152" s="192" t="s">
        <v>138</v>
      </c>
    </row>
    <row r="153" spans="1:7" x14ac:dyDescent="0.35">
      <c r="A153" s="432" t="s">
        <v>124</v>
      </c>
      <c r="B153" s="47" t="s">
        <v>125</v>
      </c>
      <c r="C153" s="438" t="s">
        <v>128</v>
      </c>
      <c r="D153" s="638"/>
      <c r="E153" s="638"/>
      <c r="F153" s="906"/>
      <c r="G153" s="192" t="s">
        <v>138</v>
      </c>
    </row>
    <row r="154" spans="1:7" ht="26.5" x14ac:dyDescent="0.35">
      <c r="A154" s="432" t="s">
        <v>48</v>
      </c>
      <c r="B154" s="47" t="s">
        <v>49</v>
      </c>
      <c r="C154" s="438" t="s">
        <v>82</v>
      </c>
      <c r="D154" s="638"/>
      <c r="E154" s="638"/>
      <c r="F154" s="906"/>
      <c r="G154" s="192" t="s">
        <v>138</v>
      </c>
    </row>
    <row r="155" spans="1:7" ht="26.5" x14ac:dyDescent="0.35">
      <c r="A155" s="429" t="s">
        <v>42</v>
      </c>
      <c r="B155" s="47" t="s">
        <v>43</v>
      </c>
      <c r="C155" s="438" t="s">
        <v>96</v>
      </c>
      <c r="D155" s="638"/>
      <c r="E155" s="638"/>
      <c r="F155" s="906"/>
      <c r="G155" s="192" t="s">
        <v>138</v>
      </c>
    </row>
    <row r="156" spans="1:7" ht="26.5" x14ac:dyDescent="0.35">
      <c r="A156" s="432" t="s">
        <v>40</v>
      </c>
      <c r="B156" s="47" t="s">
        <v>41</v>
      </c>
      <c r="C156" s="438" t="s">
        <v>81</v>
      </c>
      <c r="D156" s="638"/>
      <c r="E156" s="638"/>
      <c r="F156" s="906"/>
      <c r="G156" s="192" t="s">
        <v>138</v>
      </c>
    </row>
    <row r="157" spans="1:7" ht="15.75" customHeight="1" x14ac:dyDescent="0.35">
      <c r="A157" s="429" t="s">
        <v>67</v>
      </c>
      <c r="B157" s="47" t="s">
        <v>68</v>
      </c>
      <c r="C157" s="438" t="s">
        <v>98</v>
      </c>
      <c r="D157" s="638"/>
      <c r="E157" s="638"/>
      <c r="F157" s="906"/>
      <c r="G157" s="192" t="s">
        <v>138</v>
      </c>
    </row>
    <row r="158" spans="1:7" ht="16" thickBot="1" x14ac:dyDescent="0.4">
      <c r="A158" s="548" t="s">
        <v>50</v>
      </c>
      <c r="B158" s="549" t="s">
        <v>51</v>
      </c>
      <c r="C158" s="550" t="s">
        <v>83</v>
      </c>
      <c r="D158" s="652"/>
      <c r="E158" s="652"/>
      <c r="F158" s="907"/>
      <c r="G158" s="249" t="s">
        <v>138</v>
      </c>
    </row>
    <row r="159" spans="1:7" ht="74.25" customHeight="1" x14ac:dyDescent="0.35">
      <c r="A159" s="544"/>
      <c r="B159" s="216"/>
      <c r="C159" s="543"/>
      <c r="D159" s="204"/>
      <c r="E159" s="204"/>
      <c r="F159" s="531"/>
      <c r="G159" s="542"/>
    </row>
    <row r="160" spans="1:7" ht="16" thickBot="1" x14ac:dyDescent="0.4">
      <c r="A160" s="896" t="s">
        <v>1324</v>
      </c>
      <c r="B160" s="897"/>
      <c r="C160" s="897"/>
      <c r="D160" s="897"/>
      <c r="E160" s="897"/>
      <c r="F160" s="897"/>
      <c r="G160" s="898"/>
    </row>
    <row r="161" spans="1:7" x14ac:dyDescent="0.35">
      <c r="A161" s="174" t="s">
        <v>447</v>
      </c>
      <c r="B161" s="217" t="s">
        <v>446</v>
      </c>
      <c r="C161" s="218"/>
      <c r="D161" s="208"/>
      <c r="E161" s="208"/>
      <c r="F161" s="208"/>
      <c r="G161" s="219"/>
    </row>
    <row r="162" spans="1:7" x14ac:dyDescent="0.35">
      <c r="A162" s="177" t="s">
        <v>448</v>
      </c>
      <c r="B162" s="215" t="s">
        <v>203</v>
      </c>
      <c r="C162" s="216"/>
      <c r="D162" s="204"/>
      <c r="E162" s="204"/>
      <c r="F162" s="204"/>
      <c r="G162" s="220"/>
    </row>
    <row r="163" spans="1:7" ht="16" thickBot="1" x14ac:dyDescent="0.4">
      <c r="A163" s="179" t="s">
        <v>449</v>
      </c>
      <c r="B163" s="221" t="s">
        <v>213</v>
      </c>
      <c r="C163" s="222"/>
      <c r="D163" s="213"/>
      <c r="E163" s="213"/>
      <c r="F163" s="213"/>
      <c r="G163" s="223"/>
    </row>
    <row r="164" spans="1:7" ht="32.25" customHeight="1" thickBot="1" x14ac:dyDescent="0.4">
      <c r="A164" s="205" t="s">
        <v>4</v>
      </c>
      <c r="B164" s="201" t="s">
        <v>84</v>
      </c>
      <c r="C164" s="201" t="s">
        <v>5</v>
      </c>
      <c r="D164" s="201" t="s">
        <v>198</v>
      </c>
      <c r="E164" s="201" t="s">
        <v>2</v>
      </c>
      <c r="F164" s="201" t="s">
        <v>6</v>
      </c>
      <c r="G164" s="183" t="s">
        <v>1075</v>
      </c>
    </row>
    <row r="165" spans="1:7" ht="47.25" customHeight="1" x14ac:dyDescent="0.35">
      <c r="A165" s="430" t="s">
        <v>19</v>
      </c>
      <c r="B165" s="168" t="s">
        <v>72</v>
      </c>
      <c r="C165" s="436" t="s">
        <v>36</v>
      </c>
      <c r="D165" s="899" t="s">
        <v>246</v>
      </c>
      <c r="E165" s="899" t="s">
        <v>245</v>
      </c>
      <c r="F165" s="899" t="s">
        <v>3</v>
      </c>
      <c r="G165" s="199">
        <v>2</v>
      </c>
    </row>
    <row r="166" spans="1:7" ht="47.25" customHeight="1" thickBot="1" x14ac:dyDescent="0.4">
      <c r="A166" s="431" t="s">
        <v>18</v>
      </c>
      <c r="B166" s="51" t="s">
        <v>73</v>
      </c>
      <c r="C166" s="437" t="s">
        <v>35</v>
      </c>
      <c r="D166" s="900"/>
      <c r="E166" s="900"/>
      <c r="F166" s="900"/>
      <c r="G166" s="200">
        <v>10</v>
      </c>
    </row>
    <row r="167" spans="1:7" x14ac:dyDescent="0.35">
      <c r="A167" s="174" t="s">
        <v>447</v>
      </c>
      <c r="B167" s="224" t="s">
        <v>528</v>
      </c>
      <c r="C167" s="208"/>
      <c r="D167" s="208"/>
      <c r="E167" s="208"/>
      <c r="F167" s="208"/>
      <c r="G167" s="225"/>
    </row>
    <row r="168" spans="1:7" x14ac:dyDescent="0.35">
      <c r="A168" s="177" t="s">
        <v>448</v>
      </c>
      <c r="B168" s="171" t="s">
        <v>529</v>
      </c>
      <c r="C168" s="204"/>
      <c r="D168" s="204"/>
      <c r="E168" s="204"/>
      <c r="F168" s="204"/>
      <c r="G168" s="226"/>
    </row>
    <row r="169" spans="1:7" ht="16" thickBot="1" x14ac:dyDescent="0.4">
      <c r="A169" s="179" t="s">
        <v>449</v>
      </c>
      <c r="B169" s="227" t="s">
        <v>243</v>
      </c>
      <c r="C169" s="213"/>
      <c r="D169" s="213"/>
      <c r="E169" s="213"/>
      <c r="F169" s="213"/>
      <c r="G169" s="228"/>
    </row>
    <row r="170" spans="1:7" ht="32.25" customHeight="1" thickBot="1" x14ac:dyDescent="0.4">
      <c r="A170" s="205" t="s">
        <v>4</v>
      </c>
      <c r="B170" s="201" t="s">
        <v>84</v>
      </c>
      <c r="C170" s="201" t="s">
        <v>5</v>
      </c>
      <c r="D170" s="201" t="s">
        <v>198</v>
      </c>
      <c r="E170" s="201" t="s">
        <v>2</v>
      </c>
      <c r="F170" s="201" t="s">
        <v>6</v>
      </c>
      <c r="G170" s="183" t="s">
        <v>1075</v>
      </c>
    </row>
    <row r="171" spans="1:7" x14ac:dyDescent="0.35">
      <c r="A171" s="434" t="s">
        <v>55</v>
      </c>
      <c r="B171" s="166" t="s">
        <v>56</v>
      </c>
      <c r="C171" s="435" t="s">
        <v>92</v>
      </c>
      <c r="D171" s="638" t="s">
        <v>248</v>
      </c>
      <c r="E171" s="638" t="s">
        <v>247</v>
      </c>
      <c r="F171" s="638" t="s">
        <v>102</v>
      </c>
      <c r="G171" s="194">
        <v>22.01</v>
      </c>
    </row>
    <row r="172" spans="1:7" x14ac:dyDescent="0.35">
      <c r="A172" s="434" t="s">
        <v>204</v>
      </c>
      <c r="B172" s="166" t="s">
        <v>75</v>
      </c>
      <c r="C172" s="435" t="s">
        <v>100</v>
      </c>
      <c r="D172" s="638"/>
      <c r="E172" s="638"/>
      <c r="F172" s="638"/>
      <c r="G172" s="194">
        <v>20.93</v>
      </c>
    </row>
    <row r="173" spans="1:7" ht="30" customHeight="1" x14ac:dyDescent="0.35">
      <c r="A173" s="434" t="s">
        <v>16</v>
      </c>
      <c r="B173" s="166" t="s">
        <v>65</v>
      </c>
      <c r="C173" s="435" t="s">
        <v>33</v>
      </c>
      <c r="D173" s="638"/>
      <c r="E173" s="638"/>
      <c r="F173" s="638"/>
      <c r="G173" s="194">
        <v>15.44</v>
      </c>
    </row>
    <row r="174" spans="1:7" ht="28.15" customHeight="1" x14ac:dyDescent="0.35">
      <c r="A174" s="434" t="s">
        <v>14</v>
      </c>
      <c r="B174" s="166" t="s">
        <v>62</v>
      </c>
      <c r="C174" s="435" t="s">
        <v>31</v>
      </c>
      <c r="D174" s="638"/>
      <c r="E174" s="638"/>
      <c r="F174" s="638"/>
      <c r="G174" s="194">
        <v>5.8</v>
      </c>
    </row>
    <row r="175" spans="1:7" ht="27" customHeight="1" x14ac:dyDescent="0.35">
      <c r="A175" s="433" t="s">
        <v>19</v>
      </c>
      <c r="B175" s="166" t="s">
        <v>72</v>
      </c>
      <c r="C175" s="435" t="s">
        <v>36</v>
      </c>
      <c r="D175" s="638"/>
      <c r="E175" s="638"/>
      <c r="F175" s="638"/>
      <c r="G175" s="194">
        <v>6.24</v>
      </c>
    </row>
    <row r="176" spans="1:7" x14ac:dyDescent="0.35">
      <c r="A176" s="433" t="s">
        <v>17</v>
      </c>
      <c r="B176" s="166" t="s">
        <v>71</v>
      </c>
      <c r="C176" s="435" t="s">
        <v>34</v>
      </c>
      <c r="D176" s="638"/>
      <c r="E176" s="638"/>
      <c r="F176" s="638"/>
      <c r="G176" s="194">
        <v>2.82</v>
      </c>
    </row>
    <row r="177" spans="1:10" x14ac:dyDescent="0.35">
      <c r="A177" s="433" t="s">
        <v>12</v>
      </c>
      <c r="B177" s="166" t="s">
        <v>58</v>
      </c>
      <c r="C177" s="435" t="s">
        <v>29</v>
      </c>
      <c r="D177" s="638"/>
      <c r="E177" s="638"/>
      <c r="F177" s="638"/>
      <c r="G177" s="194">
        <v>5.54</v>
      </c>
    </row>
    <row r="178" spans="1:10" x14ac:dyDescent="0.35">
      <c r="A178" s="433" t="s">
        <v>22</v>
      </c>
      <c r="B178" s="166" t="s">
        <v>118</v>
      </c>
      <c r="C178" s="435" t="s">
        <v>39</v>
      </c>
      <c r="D178" s="638"/>
      <c r="E178" s="638"/>
      <c r="F178" s="638"/>
      <c r="G178" s="194">
        <v>2.4500000000000002</v>
      </c>
    </row>
    <row r="179" spans="1:10" x14ac:dyDescent="0.35">
      <c r="A179" s="433" t="s">
        <v>13</v>
      </c>
      <c r="B179" s="166" t="s">
        <v>59</v>
      </c>
      <c r="C179" s="435" t="s">
        <v>30</v>
      </c>
      <c r="D179" s="638"/>
      <c r="E179" s="638"/>
      <c r="F179" s="638"/>
      <c r="G179" s="194">
        <v>3.56</v>
      </c>
    </row>
    <row r="180" spans="1:10" x14ac:dyDescent="0.35">
      <c r="A180" s="433" t="s">
        <v>21</v>
      </c>
      <c r="B180" s="166" t="s">
        <v>88</v>
      </c>
      <c r="C180" s="435" t="s">
        <v>38</v>
      </c>
      <c r="D180" s="638"/>
      <c r="E180" s="638"/>
      <c r="F180" s="638"/>
      <c r="G180" s="194">
        <v>5.26</v>
      </c>
    </row>
    <row r="181" spans="1:10" x14ac:dyDescent="0.35">
      <c r="A181" s="433" t="s">
        <v>20</v>
      </c>
      <c r="B181" s="166" t="s">
        <v>119</v>
      </c>
      <c r="C181" s="435" t="s">
        <v>37</v>
      </c>
      <c r="D181" s="638"/>
      <c r="E181" s="638"/>
      <c r="F181" s="638"/>
      <c r="G181" s="194">
        <v>6.76</v>
      </c>
    </row>
    <row r="182" spans="1:10" x14ac:dyDescent="0.35">
      <c r="A182" s="434" t="s">
        <v>11</v>
      </c>
      <c r="B182" s="166" t="s">
        <v>57</v>
      </c>
      <c r="C182" s="435" t="s">
        <v>28</v>
      </c>
      <c r="D182" s="638"/>
      <c r="E182" s="638"/>
      <c r="F182" s="638"/>
      <c r="G182" s="194">
        <v>6.49</v>
      </c>
    </row>
    <row r="183" spans="1:10" x14ac:dyDescent="0.35">
      <c r="A183" s="433" t="s">
        <v>15</v>
      </c>
      <c r="B183" s="166" t="s">
        <v>66</v>
      </c>
      <c r="C183" s="435" t="s">
        <v>32</v>
      </c>
      <c r="D183" s="638"/>
      <c r="E183" s="638"/>
      <c r="F183" s="638"/>
      <c r="G183" s="194">
        <v>7.75</v>
      </c>
    </row>
    <row r="184" spans="1:10" x14ac:dyDescent="0.35">
      <c r="A184" s="433" t="s">
        <v>18</v>
      </c>
      <c r="B184" s="166" t="s">
        <v>73</v>
      </c>
      <c r="C184" s="435" t="s">
        <v>35</v>
      </c>
      <c r="D184" s="638"/>
      <c r="E184" s="638"/>
      <c r="F184" s="638"/>
      <c r="G184" s="194">
        <v>18.829999999999998</v>
      </c>
    </row>
    <row r="185" spans="1:10" ht="26" x14ac:dyDescent="0.35">
      <c r="A185" s="193" t="s">
        <v>211</v>
      </c>
      <c r="B185" s="166" t="s">
        <v>131</v>
      </c>
      <c r="C185" s="166" t="s">
        <v>138</v>
      </c>
      <c r="D185" s="638"/>
      <c r="E185" s="638"/>
      <c r="F185" s="638"/>
      <c r="G185" s="194">
        <v>2.41</v>
      </c>
    </row>
    <row r="186" spans="1:10" ht="30.75" customHeight="1" x14ac:dyDescent="0.35">
      <c r="A186" s="193" t="s">
        <v>205</v>
      </c>
      <c r="B186" s="166" t="s">
        <v>132</v>
      </c>
      <c r="C186" s="166" t="s">
        <v>138</v>
      </c>
      <c r="D186" s="638"/>
      <c r="E186" s="638"/>
      <c r="F186" s="638"/>
      <c r="G186" s="195">
        <v>199.04</v>
      </c>
    </row>
    <row r="187" spans="1:10" ht="30.75" customHeight="1" x14ac:dyDescent="0.35">
      <c r="A187" s="193" t="s">
        <v>206</v>
      </c>
      <c r="B187" s="166" t="s">
        <v>133</v>
      </c>
      <c r="C187" s="166" t="s">
        <v>138</v>
      </c>
      <c r="D187" s="638"/>
      <c r="E187" s="638"/>
      <c r="F187" s="638"/>
      <c r="G187" s="195">
        <v>258.37</v>
      </c>
    </row>
    <row r="188" spans="1:10" ht="30.75" customHeight="1" x14ac:dyDescent="0.35">
      <c r="A188" s="193" t="s">
        <v>207</v>
      </c>
      <c r="B188" s="166" t="s">
        <v>134</v>
      </c>
      <c r="C188" s="166" t="s">
        <v>138</v>
      </c>
      <c r="D188" s="638"/>
      <c r="E188" s="638"/>
      <c r="F188" s="638"/>
      <c r="G188" s="195">
        <v>137.46</v>
      </c>
    </row>
    <row r="189" spans="1:10" ht="30.75" customHeight="1" x14ac:dyDescent="0.35">
      <c r="A189" s="193" t="s">
        <v>208</v>
      </c>
      <c r="B189" s="166" t="s">
        <v>135</v>
      </c>
      <c r="C189" s="166" t="s">
        <v>138</v>
      </c>
      <c r="D189" s="638"/>
      <c r="E189" s="638"/>
      <c r="F189" s="638"/>
      <c r="G189" s="194">
        <v>4.8499999999999996</v>
      </c>
    </row>
    <row r="190" spans="1:10" ht="30.75" customHeight="1" x14ac:dyDescent="0.35">
      <c r="A190" s="193" t="s">
        <v>209</v>
      </c>
      <c r="B190" s="166" t="s">
        <v>212</v>
      </c>
      <c r="C190" s="166" t="s">
        <v>138</v>
      </c>
      <c r="D190" s="638"/>
      <c r="E190" s="638"/>
      <c r="F190" s="638"/>
      <c r="G190" s="194">
        <v>5.09</v>
      </c>
    </row>
    <row r="191" spans="1:10" ht="30.75" customHeight="1" thickBot="1" x14ac:dyDescent="0.4">
      <c r="A191" s="196" t="s">
        <v>210</v>
      </c>
      <c r="B191" s="167" t="s">
        <v>136</v>
      </c>
      <c r="C191" s="167" t="s">
        <v>138</v>
      </c>
      <c r="D191" s="652"/>
      <c r="E191" s="652"/>
      <c r="F191" s="652"/>
      <c r="G191" s="197">
        <v>3.5</v>
      </c>
    </row>
    <row r="192" spans="1:10" ht="42.75" customHeight="1" x14ac:dyDescent="0.35">
      <c r="A192" s="904" t="s">
        <v>827</v>
      </c>
      <c r="B192" s="904"/>
      <c r="C192" s="904"/>
      <c r="D192" s="904"/>
      <c r="E192" s="904"/>
      <c r="F192" s="904"/>
      <c r="G192" s="904"/>
      <c r="H192" s="50"/>
      <c r="I192" s="50"/>
      <c r="J192" s="50"/>
    </row>
    <row r="193" spans="1:10" ht="22.5" customHeight="1" x14ac:dyDescent="0.35">
      <c r="A193" s="904" t="s">
        <v>1326</v>
      </c>
      <c r="B193" s="904"/>
      <c r="C193" s="904"/>
      <c r="D193" s="904"/>
      <c r="E193" s="904"/>
      <c r="F193" s="904"/>
      <c r="G193" s="904"/>
      <c r="H193" s="31"/>
      <c r="I193" s="31"/>
      <c r="J193" s="31"/>
    </row>
    <row r="194" spans="1:10" ht="22.5" customHeight="1" x14ac:dyDescent="0.35">
      <c r="A194" s="904"/>
      <c r="B194" s="904"/>
      <c r="C194" s="904"/>
      <c r="D194" s="904"/>
      <c r="E194" s="904"/>
      <c r="F194" s="904"/>
      <c r="G194" s="904"/>
    </row>
    <row r="195" spans="1:10" x14ac:dyDescent="0.35">
      <c r="A195" s="3" t="s">
        <v>763</v>
      </c>
      <c r="B195" s="98"/>
      <c r="C195" s="98"/>
      <c r="D195" s="98"/>
      <c r="E195" s="98"/>
      <c r="F195" s="98"/>
    </row>
    <row r="196" spans="1:10" ht="20.25" customHeight="1" x14ac:dyDescent="0.35">
      <c r="A196" s="933" t="s">
        <v>1054</v>
      </c>
      <c r="B196" s="933"/>
      <c r="C196" s="933"/>
      <c r="D196" s="933"/>
      <c r="E196" s="933"/>
      <c r="F196" s="933"/>
      <c r="G196" s="933"/>
    </row>
    <row r="197" spans="1:10" ht="20.25" customHeight="1" x14ac:dyDescent="0.35">
      <c r="A197" s="934" t="s">
        <v>1053</v>
      </c>
      <c r="B197" s="934"/>
      <c r="C197" s="934"/>
      <c r="D197" s="934"/>
      <c r="E197" s="934"/>
      <c r="F197" s="934"/>
      <c r="G197" s="934"/>
    </row>
    <row r="198" spans="1:10" x14ac:dyDescent="0.35">
      <c r="B198" s="98"/>
      <c r="C198" s="98"/>
      <c r="D198" s="98"/>
      <c r="E198" s="98"/>
      <c r="F198" s="98"/>
    </row>
    <row r="199" spans="1:10" x14ac:dyDescent="0.35">
      <c r="B199" s="98"/>
      <c r="C199" s="98"/>
      <c r="D199" s="98"/>
      <c r="E199" s="98"/>
      <c r="F199" s="98"/>
    </row>
    <row r="200" spans="1:10" x14ac:dyDescent="0.35">
      <c r="B200" s="98"/>
      <c r="C200" s="98"/>
      <c r="D200" s="98"/>
      <c r="E200" s="98"/>
      <c r="F200" s="98"/>
    </row>
    <row r="201" spans="1:10" x14ac:dyDescent="0.35">
      <c r="B201" s="98"/>
      <c r="C201" s="98"/>
      <c r="D201" s="98"/>
      <c r="E201" s="98"/>
      <c r="F201" s="98"/>
    </row>
    <row r="202" spans="1:10" x14ac:dyDescent="0.35">
      <c r="B202" s="98"/>
      <c r="C202" s="98"/>
      <c r="D202" s="98"/>
      <c r="E202" s="98"/>
      <c r="F202" s="98"/>
    </row>
    <row r="203" spans="1:10" ht="16" thickBot="1" x14ac:dyDescent="0.4">
      <c r="B203" s="98"/>
      <c r="C203" s="98"/>
      <c r="D203" s="98"/>
      <c r="E203" s="98"/>
      <c r="F203" s="98"/>
    </row>
    <row r="204" spans="1:10" ht="16" thickBot="1" x14ac:dyDescent="0.4">
      <c r="A204" s="901" t="s">
        <v>1084</v>
      </c>
      <c r="B204" s="902"/>
      <c r="C204" s="902"/>
      <c r="D204" s="902"/>
      <c r="E204" s="903"/>
    </row>
    <row r="205" spans="1:10" ht="18.5" thickBot="1" x14ac:dyDescent="0.4">
      <c r="A205" s="471" t="s">
        <v>682</v>
      </c>
      <c r="B205" s="493" t="s">
        <v>683</v>
      </c>
      <c r="C205" s="472" t="s">
        <v>1078</v>
      </c>
      <c r="D205" s="493" t="s">
        <v>1079</v>
      </c>
      <c r="E205" s="494" t="s">
        <v>1086</v>
      </c>
    </row>
    <row r="206" spans="1:10" x14ac:dyDescent="0.35">
      <c r="A206" s="490"/>
      <c r="B206" s="491"/>
      <c r="C206" s="491"/>
      <c r="D206" s="491"/>
      <c r="E206" s="492"/>
    </row>
    <row r="207" spans="1:10" x14ac:dyDescent="0.35">
      <c r="A207" s="421"/>
      <c r="B207" s="470"/>
      <c r="C207" s="470"/>
      <c r="D207" s="470"/>
      <c r="E207" s="488"/>
    </row>
    <row r="208" spans="1:10" x14ac:dyDescent="0.35">
      <c r="A208" s="421"/>
      <c r="B208" s="470"/>
      <c r="C208" s="470"/>
      <c r="D208" s="470"/>
      <c r="E208" s="488"/>
    </row>
    <row r="209" spans="1:5" x14ac:dyDescent="0.35">
      <c r="A209" s="421"/>
      <c r="B209" s="470"/>
      <c r="C209" s="470"/>
      <c r="D209" s="470"/>
      <c r="E209" s="488"/>
    </row>
    <row r="210" spans="1:5" x14ac:dyDescent="0.35">
      <c r="A210" s="421"/>
      <c r="B210" s="470"/>
      <c r="C210" s="470"/>
      <c r="D210" s="470"/>
      <c r="E210" s="488"/>
    </row>
    <row r="211" spans="1:5" x14ac:dyDescent="0.35">
      <c r="A211" s="421"/>
      <c r="B211" s="470"/>
      <c r="C211" s="470"/>
      <c r="D211" s="470"/>
      <c r="E211" s="488"/>
    </row>
    <row r="212" spans="1:5" x14ac:dyDescent="0.35">
      <c r="A212" s="421"/>
      <c r="B212" s="470"/>
      <c r="C212" s="470"/>
      <c r="D212" s="470"/>
      <c r="E212" s="488"/>
    </row>
    <row r="213" spans="1:5" x14ac:dyDescent="0.35">
      <c r="A213" s="421"/>
      <c r="B213" s="470"/>
      <c r="C213" s="470"/>
      <c r="D213" s="470"/>
      <c r="E213" s="488"/>
    </row>
    <row r="214" spans="1:5" x14ac:dyDescent="0.35">
      <c r="A214" s="421"/>
      <c r="B214" s="470"/>
      <c r="C214" s="470"/>
      <c r="D214" s="470"/>
      <c r="E214" s="488"/>
    </row>
    <row r="215" spans="1:5" x14ac:dyDescent="0.35">
      <c r="A215" s="421"/>
      <c r="B215" s="470"/>
      <c r="C215" s="470"/>
      <c r="D215" s="470"/>
      <c r="E215" s="488"/>
    </row>
    <row r="216" spans="1:5" x14ac:dyDescent="0.35">
      <c r="A216" s="421"/>
      <c r="B216" s="470"/>
      <c r="C216" s="470"/>
      <c r="D216" s="470"/>
      <c r="E216" s="488"/>
    </row>
    <row r="217" spans="1:5" x14ac:dyDescent="0.35">
      <c r="A217" s="421"/>
      <c r="B217" s="470"/>
      <c r="C217" s="470"/>
      <c r="D217" s="470"/>
      <c r="E217" s="488"/>
    </row>
    <row r="218" spans="1:5" x14ac:dyDescent="0.35">
      <c r="A218" s="421"/>
      <c r="B218" s="470"/>
      <c r="C218" s="470"/>
      <c r="D218" s="470"/>
      <c r="E218" s="488"/>
    </row>
    <row r="219" spans="1:5" x14ac:dyDescent="0.35">
      <c r="A219" s="421"/>
      <c r="B219" s="470"/>
      <c r="C219" s="470"/>
      <c r="D219" s="470"/>
      <c r="E219" s="488"/>
    </row>
    <row r="220" spans="1:5" x14ac:dyDescent="0.35">
      <c r="A220" s="421"/>
      <c r="B220" s="470"/>
      <c r="C220" s="470"/>
      <c r="D220" s="470"/>
      <c r="E220" s="488"/>
    </row>
    <row r="221" spans="1:5" x14ac:dyDescent="0.35">
      <c r="A221" s="421"/>
      <c r="B221" s="470"/>
      <c r="C221" s="470"/>
      <c r="D221" s="470"/>
      <c r="E221" s="488"/>
    </row>
    <row r="222" spans="1:5" x14ac:dyDescent="0.35">
      <c r="A222" s="421"/>
      <c r="B222" s="470"/>
      <c r="C222" s="470"/>
      <c r="D222" s="470"/>
      <c r="E222" s="488"/>
    </row>
    <row r="223" spans="1:5" x14ac:dyDescent="0.35">
      <c r="A223" s="421"/>
      <c r="B223" s="470"/>
      <c r="C223" s="470"/>
      <c r="D223" s="470"/>
      <c r="E223" s="488"/>
    </row>
    <row r="224" spans="1:5" x14ac:dyDescent="0.35">
      <c r="A224" s="421"/>
      <c r="B224" s="470"/>
      <c r="C224" s="470"/>
      <c r="D224" s="470"/>
      <c r="E224" s="488"/>
    </row>
    <row r="225" spans="1:5" x14ac:dyDescent="0.35">
      <c r="A225" s="421"/>
      <c r="B225" s="470"/>
      <c r="C225" s="470"/>
      <c r="D225" s="470"/>
      <c r="E225" s="488"/>
    </row>
    <row r="226" spans="1:5" x14ac:dyDescent="0.35">
      <c r="A226" s="421"/>
      <c r="B226" s="470"/>
      <c r="C226" s="470"/>
      <c r="D226" s="470"/>
      <c r="E226" s="488"/>
    </row>
    <row r="227" spans="1:5" x14ac:dyDescent="0.35">
      <c r="A227" s="421"/>
      <c r="B227" s="470"/>
      <c r="C227" s="470"/>
      <c r="D227" s="470"/>
      <c r="E227" s="488"/>
    </row>
    <row r="228" spans="1:5" x14ac:dyDescent="0.35">
      <c r="A228" s="421"/>
      <c r="B228" s="470"/>
      <c r="C228" s="470"/>
      <c r="D228" s="470"/>
      <c r="E228" s="488"/>
    </row>
    <row r="229" spans="1:5" x14ac:dyDescent="0.35">
      <c r="A229" s="421"/>
      <c r="B229" s="470"/>
      <c r="C229" s="470"/>
      <c r="D229" s="470"/>
      <c r="E229" s="488"/>
    </row>
    <row r="230" spans="1:5" x14ac:dyDescent="0.35">
      <c r="A230" s="421"/>
      <c r="B230" s="470"/>
      <c r="C230" s="470"/>
      <c r="D230" s="470"/>
      <c r="E230" s="488"/>
    </row>
    <row r="231" spans="1:5" x14ac:dyDescent="0.35">
      <c r="A231" s="421"/>
      <c r="B231" s="470"/>
      <c r="C231" s="470"/>
      <c r="D231" s="470"/>
      <c r="E231" s="488"/>
    </row>
    <row r="232" spans="1:5" x14ac:dyDescent="0.35">
      <c r="A232" s="421"/>
      <c r="B232" s="470"/>
      <c r="C232" s="470"/>
      <c r="D232" s="470"/>
      <c r="E232" s="488"/>
    </row>
    <row r="233" spans="1:5" x14ac:dyDescent="0.35">
      <c r="A233" s="421"/>
      <c r="B233" s="470"/>
      <c r="C233" s="470"/>
      <c r="D233" s="470"/>
      <c r="E233" s="488"/>
    </row>
    <row r="234" spans="1:5" x14ac:dyDescent="0.35">
      <c r="A234" s="421"/>
      <c r="B234" s="470"/>
      <c r="C234" s="470"/>
      <c r="D234" s="470"/>
      <c r="E234" s="488"/>
    </row>
    <row r="235" spans="1:5" x14ac:dyDescent="0.35">
      <c r="A235" s="421"/>
      <c r="B235" s="470"/>
      <c r="C235" s="470"/>
      <c r="D235" s="470"/>
      <c r="E235" s="488"/>
    </row>
    <row r="236" spans="1:5" x14ac:dyDescent="0.35">
      <c r="A236" s="421"/>
      <c r="B236" s="470"/>
      <c r="C236" s="470"/>
      <c r="D236" s="470"/>
      <c r="E236" s="488"/>
    </row>
    <row r="237" spans="1:5" x14ac:dyDescent="0.35">
      <c r="A237" s="421"/>
      <c r="B237" s="470"/>
      <c r="C237" s="470"/>
      <c r="D237" s="470"/>
      <c r="E237" s="488"/>
    </row>
    <row r="238" spans="1:5" x14ac:dyDescent="0.35">
      <c r="A238" s="421"/>
      <c r="B238" s="470"/>
      <c r="C238" s="470"/>
      <c r="D238" s="470"/>
      <c r="E238" s="488"/>
    </row>
    <row r="239" spans="1:5" x14ac:dyDescent="0.35">
      <c r="A239" s="421"/>
      <c r="B239" s="470"/>
      <c r="C239" s="470"/>
      <c r="D239" s="470"/>
      <c r="E239" s="488"/>
    </row>
    <row r="240" spans="1:5" x14ac:dyDescent="0.35">
      <c r="A240" s="421"/>
      <c r="B240" s="470"/>
      <c r="C240" s="470"/>
      <c r="D240" s="470"/>
      <c r="E240" s="488"/>
    </row>
    <row r="241" spans="1:10" x14ac:dyDescent="0.35">
      <c r="A241" s="421"/>
      <c r="B241" s="470"/>
      <c r="C241" s="470"/>
      <c r="D241" s="470"/>
      <c r="E241" s="488"/>
    </row>
    <row r="242" spans="1:10" x14ac:dyDescent="0.35">
      <c r="A242" s="421"/>
      <c r="B242" s="470"/>
      <c r="C242" s="470"/>
      <c r="D242" s="470"/>
      <c r="E242" s="488"/>
    </row>
    <row r="243" spans="1:10" x14ac:dyDescent="0.35">
      <c r="A243" s="421"/>
      <c r="B243" s="470"/>
      <c r="C243" s="470"/>
      <c r="D243" s="470"/>
      <c r="E243" s="488"/>
    </row>
    <row r="244" spans="1:10" x14ac:dyDescent="0.35">
      <c r="A244" s="421"/>
      <c r="B244" s="470"/>
      <c r="C244" s="470"/>
      <c r="D244" s="470"/>
      <c r="E244" s="488"/>
    </row>
    <row r="245" spans="1:10" ht="16" thickBot="1" x14ac:dyDescent="0.4">
      <c r="A245" s="422"/>
      <c r="B245" s="423"/>
      <c r="C245" s="423"/>
      <c r="D245" s="423"/>
      <c r="E245" s="489"/>
    </row>
    <row r="246" spans="1:10" ht="15.75" customHeight="1" x14ac:dyDescent="0.35">
      <c r="A246" s="835" t="s">
        <v>1080</v>
      </c>
      <c r="B246" s="835"/>
      <c r="C246" s="835"/>
      <c r="D246" s="835"/>
      <c r="E246" s="835"/>
    </row>
    <row r="247" spans="1:10" ht="18.75" customHeight="1" x14ac:dyDescent="0.35">
      <c r="A247" s="835"/>
      <c r="B247" s="835"/>
      <c r="C247" s="835"/>
      <c r="D247" s="835"/>
      <c r="E247" s="835"/>
    </row>
    <row r="248" spans="1:10" x14ac:dyDescent="0.35">
      <c r="A248" s="640" t="s">
        <v>1087</v>
      </c>
      <c r="B248" s="640"/>
      <c r="C248" s="640"/>
      <c r="D248" s="640"/>
      <c r="E248" s="640"/>
    </row>
    <row r="249" spans="1:10" ht="17.25" customHeight="1" x14ac:dyDescent="0.35">
      <c r="A249" s="640"/>
      <c r="B249" s="640"/>
      <c r="C249" s="640"/>
      <c r="D249" s="640"/>
      <c r="E249" s="640"/>
    </row>
    <row r="250" spans="1:10" ht="17.25" customHeight="1" x14ac:dyDescent="0.35">
      <c r="A250" s="522"/>
      <c r="B250" s="522"/>
      <c r="C250" s="522"/>
      <c r="D250" s="522"/>
      <c r="E250" s="522"/>
    </row>
    <row r="253" spans="1:10" ht="24" customHeight="1" thickBot="1" x14ac:dyDescent="0.4">
      <c r="A253" s="935" t="s">
        <v>900</v>
      </c>
      <c r="B253" s="774"/>
      <c r="C253" s="774"/>
      <c r="D253" s="774"/>
      <c r="E253" s="774"/>
      <c r="F253" s="774"/>
      <c r="G253" s="774"/>
      <c r="H253" s="6"/>
      <c r="I253" s="6"/>
      <c r="J253" s="6"/>
    </row>
    <row r="254" spans="1:10" ht="57" customHeight="1" thickBot="1" x14ac:dyDescent="0.4">
      <c r="A254" s="170" t="s">
        <v>759</v>
      </c>
      <c r="B254" s="165" t="s">
        <v>760</v>
      </c>
      <c r="C254" s="229" t="s">
        <v>761</v>
      </c>
      <c r="D254" s="229" t="s">
        <v>762</v>
      </c>
      <c r="E254" s="410" t="s">
        <v>938</v>
      </c>
      <c r="F254" s="419" t="s">
        <v>1050</v>
      </c>
      <c r="G254" s="420" t="s">
        <v>1048</v>
      </c>
      <c r="J254" s="9"/>
    </row>
    <row r="255" spans="1:10" x14ac:dyDescent="0.35">
      <c r="A255" s="230" t="s">
        <v>137</v>
      </c>
      <c r="B255" s="387">
        <f>Sample.LUT!K2</f>
        <v>0</v>
      </c>
      <c r="C255" s="388">
        <f>Sample.LUT!K10</f>
        <v>0</v>
      </c>
      <c r="D255" s="388">
        <f>Sample.LUT!K18</f>
        <v>0</v>
      </c>
      <c r="E255" s="937" t="s">
        <v>1082</v>
      </c>
      <c r="F255" s="413"/>
      <c r="G255" s="414"/>
    </row>
    <row r="256" spans="1:10" x14ac:dyDescent="0.35">
      <c r="A256" s="230" t="s">
        <v>527</v>
      </c>
      <c r="B256" s="387">
        <f>Sample.LUT!L2</f>
        <v>0</v>
      </c>
      <c r="C256" s="388">
        <f>Sample.LUT!L10</f>
        <v>0</v>
      </c>
      <c r="D256" s="388">
        <f>Sample.LUT!L18</f>
        <v>0</v>
      </c>
      <c r="E256" s="938"/>
      <c r="F256" s="415"/>
      <c r="G256" s="416"/>
    </row>
    <row r="257" spans="1:10" x14ac:dyDescent="0.35">
      <c r="A257" s="231" t="s">
        <v>526</v>
      </c>
      <c r="B257" s="389">
        <f>Sample.LUT!M2</f>
        <v>0</v>
      </c>
      <c r="C257" s="390">
        <f>Sample.LUT!M10</f>
        <v>0</v>
      </c>
      <c r="D257" s="390">
        <f>Sample.LUT!M18</f>
        <v>0</v>
      </c>
      <c r="E257" s="938"/>
      <c r="F257" s="415"/>
      <c r="G257" s="416"/>
    </row>
    <row r="258" spans="1:10" ht="16" thickBot="1" x14ac:dyDescent="0.4">
      <c r="A258" s="232" t="s">
        <v>528</v>
      </c>
      <c r="B258" s="391">
        <f>Sample.LUT!N2</f>
        <v>0</v>
      </c>
      <c r="C258" s="392">
        <f>Sample.LUT!N10</f>
        <v>0</v>
      </c>
      <c r="D258" s="392">
        <f>Sample.LUT!N18</f>
        <v>0</v>
      </c>
      <c r="E258" s="939"/>
      <c r="F258" s="417"/>
      <c r="G258" s="418"/>
    </row>
    <row r="259" spans="1:10" ht="16" thickBot="1" x14ac:dyDescent="0.4">
      <c r="A259" s="233" t="s">
        <v>1052</v>
      </c>
      <c r="B259" s="393">
        <f>SUM(B255:B258)</f>
        <v>0</v>
      </c>
      <c r="C259" s="393">
        <f>SUM(C255:C258)</f>
        <v>0</v>
      </c>
      <c r="D259" s="393">
        <f>SUM(D255:D258)</f>
        <v>0</v>
      </c>
      <c r="E259" s="411" t="s">
        <v>456</v>
      </c>
      <c r="F259" s="551" t="s">
        <v>1049</v>
      </c>
      <c r="G259" s="412">
        <f>SUM(G255:G258)</f>
        <v>0</v>
      </c>
    </row>
    <row r="260" spans="1:10" x14ac:dyDescent="0.35">
      <c r="A260" s="936" t="s">
        <v>763</v>
      </c>
      <c r="B260" s="936"/>
      <c r="C260" s="936"/>
      <c r="D260" s="936"/>
      <c r="E260" s="936"/>
      <c r="F260" s="936"/>
      <c r="G260" s="936"/>
      <c r="H260" s="105"/>
      <c r="I260" s="105"/>
      <c r="J260" s="105"/>
    </row>
    <row r="261" spans="1:10" ht="33" customHeight="1" x14ac:dyDescent="0.35">
      <c r="A261" s="640" t="s">
        <v>779</v>
      </c>
      <c r="B261" s="640"/>
      <c r="C261" s="640"/>
      <c r="D261" s="640"/>
      <c r="E261" s="640"/>
      <c r="F261" s="105"/>
      <c r="G261" s="105"/>
      <c r="H261" s="105"/>
      <c r="I261" s="105"/>
      <c r="J261" s="105"/>
    </row>
    <row r="262" spans="1:10" x14ac:dyDescent="0.35">
      <c r="A262" s="3" t="s">
        <v>951</v>
      </c>
      <c r="B262" s="98"/>
      <c r="C262" s="98"/>
      <c r="D262" s="98"/>
      <c r="E262" s="98"/>
      <c r="F262" s="98"/>
    </row>
    <row r="263" spans="1:10" x14ac:dyDescent="0.35">
      <c r="A263" s="21" t="s">
        <v>935</v>
      </c>
      <c r="B263" s="98"/>
      <c r="C263" s="98"/>
      <c r="D263" s="98"/>
      <c r="E263" s="98"/>
      <c r="F263" s="98"/>
    </row>
    <row r="264" spans="1:10" x14ac:dyDescent="0.35">
      <c r="A264" s="21" t="s">
        <v>952</v>
      </c>
      <c r="B264" s="98"/>
      <c r="C264" s="98"/>
      <c r="D264" s="98"/>
      <c r="E264" s="98"/>
      <c r="F264" s="98"/>
    </row>
    <row r="265" spans="1:10" x14ac:dyDescent="0.35">
      <c r="A265" s="3" t="s">
        <v>1051</v>
      </c>
      <c r="B265" s="98"/>
      <c r="C265" s="98"/>
      <c r="D265" s="98"/>
      <c r="E265" s="98"/>
      <c r="F265" s="98"/>
    </row>
    <row r="266" spans="1:10" ht="15.75" customHeight="1" x14ac:dyDescent="0.35">
      <c r="A266" s="640" t="s">
        <v>1081</v>
      </c>
      <c r="B266" s="640"/>
      <c r="C266" s="640"/>
      <c r="D266" s="640"/>
      <c r="E266" s="640"/>
      <c r="F266" s="640"/>
      <c r="G266" s="640"/>
    </row>
    <row r="267" spans="1:10" x14ac:dyDescent="0.35">
      <c r="A267" s="640"/>
      <c r="B267" s="640"/>
      <c r="C267" s="640"/>
      <c r="D267" s="640"/>
      <c r="E267" s="640"/>
      <c r="F267" s="640"/>
      <c r="G267" s="640"/>
    </row>
    <row r="268" spans="1:10" ht="27.75" customHeight="1" x14ac:dyDescent="0.35">
      <c r="A268" s="640" t="s">
        <v>1083</v>
      </c>
      <c r="B268" s="640"/>
      <c r="C268" s="640"/>
      <c r="D268" s="640"/>
      <c r="E268" s="640"/>
      <c r="F268" s="640"/>
      <c r="G268" s="640"/>
    </row>
    <row r="269" spans="1:10" s="5" customFormat="1" ht="27.75" customHeight="1" x14ac:dyDescent="0.3">
      <c r="A269" s="640"/>
      <c r="B269" s="640"/>
      <c r="C269" s="640"/>
      <c r="D269" s="640"/>
      <c r="E269" s="640"/>
      <c r="F269" s="640"/>
      <c r="G269" s="640"/>
    </row>
    <row r="270" spans="1:10" s="5" customFormat="1" x14ac:dyDescent="0.35">
      <c r="A270" s="3"/>
      <c r="B270" s="98"/>
      <c r="C270" s="98"/>
      <c r="D270" s="98"/>
      <c r="E270" s="98"/>
      <c r="F270" s="98"/>
      <c r="G270" s="3"/>
    </row>
    <row r="271" spans="1:10" s="5" customFormat="1" x14ac:dyDescent="0.35">
      <c r="A271" s="3"/>
      <c r="B271" s="98"/>
      <c r="C271" s="98"/>
      <c r="D271" s="98"/>
      <c r="E271" s="98"/>
      <c r="F271" s="98"/>
      <c r="G271" s="3"/>
    </row>
    <row r="272" spans="1:10" s="5" customFormat="1" x14ac:dyDescent="0.35">
      <c r="A272" s="3"/>
      <c r="B272" s="98"/>
      <c r="C272" s="98"/>
      <c r="D272" s="98"/>
      <c r="E272" s="98"/>
      <c r="F272" s="98"/>
      <c r="G272" s="3"/>
    </row>
    <row r="273" spans="1:7" s="5" customFormat="1" x14ac:dyDescent="0.35">
      <c r="A273" s="3"/>
      <c r="B273" s="98"/>
      <c r="C273" s="98"/>
      <c r="D273" s="98"/>
      <c r="E273" s="98"/>
      <c r="F273" s="98"/>
      <c r="G273" s="3"/>
    </row>
    <row r="274" spans="1:7" s="5" customFormat="1" x14ac:dyDescent="0.35">
      <c r="A274" s="3"/>
      <c r="B274" s="98"/>
      <c r="C274" s="98"/>
      <c r="D274" s="98"/>
      <c r="E274" s="98"/>
      <c r="F274" s="98"/>
      <c r="G274" s="3"/>
    </row>
    <row r="275" spans="1:7" s="5" customFormat="1" x14ac:dyDescent="0.35">
      <c r="A275" s="3"/>
      <c r="B275" s="98"/>
      <c r="C275" s="98"/>
      <c r="D275" s="98"/>
      <c r="E275" s="98"/>
      <c r="F275" s="98"/>
      <c r="G275" s="3"/>
    </row>
    <row r="276" spans="1:7" x14ac:dyDescent="0.35">
      <c r="B276" s="98"/>
      <c r="C276" s="98"/>
      <c r="D276" s="98"/>
      <c r="E276" s="98"/>
      <c r="F276" s="98"/>
    </row>
    <row r="277" spans="1:7" x14ac:dyDescent="0.35">
      <c r="B277" s="98"/>
      <c r="C277" s="98"/>
      <c r="D277" s="98"/>
      <c r="E277" s="98"/>
      <c r="F277" s="98"/>
    </row>
    <row r="278" spans="1:7" x14ac:dyDescent="0.35">
      <c r="B278" s="98"/>
      <c r="C278" s="98"/>
      <c r="D278" s="98"/>
      <c r="E278" s="98"/>
      <c r="F278" s="98"/>
    </row>
    <row r="279" spans="1:7" x14ac:dyDescent="0.35">
      <c r="B279" s="98"/>
      <c r="C279" s="98"/>
      <c r="D279" s="98"/>
      <c r="E279" s="98"/>
      <c r="F279" s="98"/>
    </row>
    <row r="280" spans="1:7" x14ac:dyDescent="0.35">
      <c r="B280" s="98"/>
      <c r="C280" s="98"/>
      <c r="D280" s="98"/>
      <c r="E280" s="98"/>
      <c r="F280" s="98"/>
    </row>
    <row r="281" spans="1:7" x14ac:dyDescent="0.35">
      <c r="B281" s="98"/>
      <c r="C281" s="98"/>
      <c r="D281" s="98"/>
      <c r="E281" s="98"/>
      <c r="F281" s="98"/>
    </row>
    <row r="282" spans="1:7" x14ac:dyDescent="0.35">
      <c r="B282" s="98"/>
      <c r="C282" s="98"/>
      <c r="D282" s="98"/>
      <c r="E282" s="98"/>
      <c r="F282" s="98"/>
    </row>
    <row r="283" spans="1:7" x14ac:dyDescent="0.35">
      <c r="B283" s="98"/>
      <c r="C283" s="98"/>
      <c r="D283" s="98"/>
      <c r="E283" s="98"/>
      <c r="F283" s="98"/>
    </row>
    <row r="284" spans="1:7" x14ac:dyDescent="0.35">
      <c r="B284" s="98"/>
      <c r="C284" s="98"/>
      <c r="D284" s="98"/>
      <c r="E284" s="98"/>
      <c r="F284" s="98"/>
    </row>
    <row r="285" spans="1:7" x14ac:dyDescent="0.35">
      <c r="B285" s="98"/>
      <c r="C285" s="98"/>
      <c r="D285" s="98"/>
      <c r="E285" s="98"/>
      <c r="F285" s="98"/>
    </row>
    <row r="286" spans="1:7" x14ac:dyDescent="0.35">
      <c r="B286" s="98"/>
      <c r="C286" s="98"/>
      <c r="D286" s="98"/>
      <c r="E286" s="98"/>
      <c r="F286" s="98"/>
    </row>
    <row r="287" spans="1:7" x14ac:dyDescent="0.35">
      <c r="B287" s="98"/>
      <c r="C287" s="98"/>
      <c r="D287" s="98"/>
      <c r="E287" s="98"/>
      <c r="F287" s="98"/>
    </row>
    <row r="288" spans="1:7" x14ac:dyDescent="0.35">
      <c r="B288" s="98"/>
      <c r="C288" s="98"/>
      <c r="D288" s="98"/>
      <c r="E288" s="98"/>
      <c r="F288" s="98"/>
    </row>
    <row r="289" spans="1:7" x14ac:dyDescent="0.35">
      <c r="B289" s="98"/>
      <c r="C289" s="98"/>
      <c r="D289" s="98"/>
      <c r="E289" s="98"/>
      <c r="F289" s="98"/>
    </row>
    <row r="290" spans="1:7" x14ac:dyDescent="0.35">
      <c r="B290" s="98"/>
      <c r="C290" s="98"/>
      <c r="D290" s="98"/>
      <c r="E290" s="98"/>
      <c r="F290" s="98"/>
    </row>
    <row r="291" spans="1:7" x14ac:dyDescent="0.35">
      <c r="B291" s="98"/>
      <c r="C291" s="98"/>
      <c r="D291" s="98"/>
      <c r="E291" s="98"/>
      <c r="F291" s="98"/>
    </row>
    <row r="292" spans="1:7" x14ac:dyDescent="0.35">
      <c r="B292" s="98"/>
      <c r="C292" s="98"/>
      <c r="D292" s="98"/>
      <c r="E292" s="98"/>
      <c r="F292" s="98"/>
    </row>
    <row r="293" spans="1:7" x14ac:dyDescent="0.35">
      <c r="B293" s="98"/>
      <c r="C293" s="98"/>
      <c r="D293" s="98"/>
      <c r="E293" s="98"/>
      <c r="F293" s="98"/>
    </row>
    <row r="294" spans="1:7" x14ac:dyDescent="0.35">
      <c r="B294" s="98"/>
      <c r="C294" s="98"/>
      <c r="D294" s="98"/>
      <c r="E294" s="98"/>
      <c r="F294" s="98"/>
    </row>
    <row r="295" spans="1:7" x14ac:dyDescent="0.35">
      <c r="B295" s="98"/>
      <c r="C295" s="98"/>
      <c r="D295" s="98"/>
      <c r="E295" s="98"/>
      <c r="F295" s="98"/>
    </row>
    <row r="296" spans="1:7" ht="16" thickBot="1" x14ac:dyDescent="0.4">
      <c r="B296" s="98"/>
      <c r="C296" s="98"/>
      <c r="D296" s="98"/>
      <c r="E296" s="98"/>
      <c r="F296" s="98"/>
    </row>
    <row r="297" spans="1:7" ht="16" thickBot="1" x14ac:dyDescent="0.4">
      <c r="A297" s="908" t="s">
        <v>901</v>
      </c>
      <c r="B297" s="909"/>
      <c r="C297" s="909"/>
      <c r="D297" s="909"/>
      <c r="E297" s="909"/>
      <c r="F297" s="910"/>
      <c r="G297" s="911"/>
    </row>
    <row r="298" spans="1:7" x14ac:dyDescent="0.35">
      <c r="A298" s="405" t="s">
        <v>1327</v>
      </c>
      <c r="B298" s="552"/>
      <c r="C298" s="552"/>
      <c r="D298" s="553"/>
      <c r="E298" s="553"/>
      <c r="F298" s="406"/>
      <c r="G298" s="152"/>
    </row>
    <row r="299" spans="1:7" x14ac:dyDescent="0.35">
      <c r="A299" s="405" t="s">
        <v>1328</v>
      </c>
      <c r="B299" s="399" t="s">
        <v>990</v>
      </c>
      <c r="C299" s="399" t="s">
        <v>991</v>
      </c>
      <c r="D299" s="399" t="s">
        <v>992</v>
      </c>
      <c r="E299" s="399" t="s">
        <v>993</v>
      </c>
      <c r="F299" s="406"/>
      <c r="G299" s="152"/>
    </row>
    <row r="300" spans="1:7" ht="16" thickBot="1" x14ac:dyDescent="0.4">
      <c r="A300" s="407" t="s">
        <v>1329</v>
      </c>
      <c r="B300" s="408" t="s">
        <v>990</v>
      </c>
      <c r="C300" s="408" t="s">
        <v>991</v>
      </c>
      <c r="D300" s="408" t="s">
        <v>992</v>
      </c>
      <c r="E300" s="408" t="s">
        <v>993</v>
      </c>
      <c r="F300" s="409"/>
      <c r="G300" s="160"/>
    </row>
    <row r="301" spans="1:7" ht="41.25" customHeight="1" thickBot="1" x14ac:dyDescent="0.4">
      <c r="A301" s="401" t="s">
        <v>4</v>
      </c>
      <c r="B301" s="402" t="s">
        <v>84</v>
      </c>
      <c r="C301" s="402" t="s">
        <v>5</v>
      </c>
      <c r="D301" s="235" t="s">
        <v>1330</v>
      </c>
      <c r="E301" s="235" t="s">
        <v>1331</v>
      </c>
      <c r="F301" s="235" t="s">
        <v>1332</v>
      </c>
      <c r="G301" s="420" t="s">
        <v>1333</v>
      </c>
    </row>
    <row r="302" spans="1:7" x14ac:dyDescent="0.35">
      <c r="A302" s="238" t="s">
        <v>600</v>
      </c>
      <c r="B302" s="239" t="s">
        <v>66</v>
      </c>
      <c r="C302" s="239" t="s">
        <v>601</v>
      </c>
      <c r="D302" s="940" t="s">
        <v>1055</v>
      </c>
      <c r="E302" s="940" t="s">
        <v>1044</v>
      </c>
      <c r="F302" s="940" t="s">
        <v>1045</v>
      </c>
      <c r="G302" s="400" t="s">
        <v>1046</v>
      </c>
    </row>
    <row r="303" spans="1:7" x14ac:dyDescent="0.35">
      <c r="A303" s="193" t="s">
        <v>60</v>
      </c>
      <c r="B303" s="236" t="s">
        <v>61</v>
      </c>
      <c r="C303" s="236" t="s">
        <v>94</v>
      </c>
      <c r="D303" s="941"/>
      <c r="E303" s="941"/>
      <c r="F303" s="941"/>
      <c r="G303" s="403" t="s">
        <v>1046</v>
      </c>
    </row>
    <row r="304" spans="1:7" x14ac:dyDescent="0.35">
      <c r="A304" s="193" t="s">
        <v>573</v>
      </c>
      <c r="B304" s="236" t="s">
        <v>62</v>
      </c>
      <c r="C304" s="236" t="s">
        <v>574</v>
      </c>
      <c r="D304" s="941"/>
      <c r="E304" s="941"/>
      <c r="F304" s="941"/>
      <c r="G304" s="403" t="s">
        <v>1046</v>
      </c>
    </row>
    <row r="305" spans="1:7" x14ac:dyDescent="0.35">
      <c r="A305" s="193" t="s">
        <v>579</v>
      </c>
      <c r="B305" s="236" t="s">
        <v>111</v>
      </c>
      <c r="C305" s="236" t="s">
        <v>580</v>
      </c>
      <c r="D305" s="941"/>
      <c r="E305" s="941"/>
      <c r="F305" s="941"/>
      <c r="G305" s="403" t="s">
        <v>1046</v>
      </c>
    </row>
    <row r="306" spans="1:7" ht="26" x14ac:dyDescent="0.35">
      <c r="A306" s="240" t="s">
        <v>737</v>
      </c>
      <c r="B306" s="237" t="s">
        <v>52</v>
      </c>
      <c r="C306" s="237" t="s">
        <v>80</v>
      </c>
      <c r="D306" s="941"/>
      <c r="E306" s="941"/>
      <c r="F306" s="941"/>
      <c r="G306" s="403" t="s">
        <v>1046</v>
      </c>
    </row>
    <row r="307" spans="1:7" x14ac:dyDescent="0.35">
      <c r="A307" s="193" t="s">
        <v>604</v>
      </c>
      <c r="B307" s="236" t="s">
        <v>64</v>
      </c>
      <c r="C307" s="236" t="s">
        <v>605</v>
      </c>
      <c r="D307" s="941"/>
      <c r="E307" s="941"/>
      <c r="F307" s="941"/>
      <c r="G307" s="403" t="s">
        <v>1046</v>
      </c>
    </row>
    <row r="308" spans="1:7" x14ac:dyDescent="0.35">
      <c r="A308" s="193" t="s">
        <v>53</v>
      </c>
      <c r="B308" s="236" t="s">
        <v>54</v>
      </c>
      <c r="C308" s="236" t="s">
        <v>91</v>
      </c>
      <c r="D308" s="941"/>
      <c r="E308" s="941"/>
      <c r="F308" s="941"/>
      <c r="G308" s="403" t="s">
        <v>1046</v>
      </c>
    </row>
    <row r="309" spans="1:7" ht="26" x14ac:dyDescent="0.35">
      <c r="A309" s="193" t="s">
        <v>739</v>
      </c>
      <c r="B309" s="236" t="s">
        <v>738</v>
      </c>
      <c r="C309" s="236" t="s">
        <v>740</v>
      </c>
      <c r="D309" s="941"/>
      <c r="E309" s="941"/>
      <c r="F309" s="941"/>
      <c r="G309" s="403" t="s">
        <v>1046</v>
      </c>
    </row>
    <row r="310" spans="1:7" x14ac:dyDescent="0.35">
      <c r="A310" s="193" t="s">
        <v>555</v>
      </c>
      <c r="B310" s="236" t="s">
        <v>554</v>
      </c>
      <c r="C310" s="236" t="s">
        <v>556</v>
      </c>
      <c r="D310" s="941"/>
      <c r="E310" s="941"/>
      <c r="F310" s="941"/>
      <c r="G310" s="403" t="s">
        <v>1046</v>
      </c>
    </row>
    <row r="311" spans="1:7" x14ac:dyDescent="0.35">
      <c r="A311" s="193" t="s">
        <v>598</v>
      </c>
      <c r="B311" s="236" t="s">
        <v>77</v>
      </c>
      <c r="C311" s="236" t="s">
        <v>599</v>
      </c>
      <c r="D311" s="941"/>
      <c r="E311" s="941"/>
      <c r="F311" s="941"/>
      <c r="G311" s="403" t="s">
        <v>1046</v>
      </c>
    </row>
    <row r="312" spans="1:7" ht="27" customHeight="1" x14ac:dyDescent="0.35">
      <c r="A312" s="240" t="s">
        <v>18</v>
      </c>
      <c r="B312" s="237" t="s">
        <v>73</v>
      </c>
      <c r="C312" s="237" t="s">
        <v>35</v>
      </c>
      <c r="D312" s="941"/>
      <c r="E312" s="941"/>
      <c r="F312" s="941"/>
      <c r="G312" s="403" t="s">
        <v>1046</v>
      </c>
    </row>
    <row r="313" spans="1:7" x14ac:dyDescent="0.35">
      <c r="A313" s="193" t="s">
        <v>550</v>
      </c>
      <c r="B313" s="236" t="s">
        <v>549</v>
      </c>
      <c r="C313" s="236" t="s">
        <v>551</v>
      </c>
      <c r="D313" s="941"/>
      <c r="E313" s="941"/>
      <c r="F313" s="941"/>
      <c r="G313" s="403" t="s">
        <v>1046</v>
      </c>
    </row>
    <row r="314" spans="1:7" ht="25.5" customHeight="1" x14ac:dyDescent="0.35">
      <c r="A314" s="240" t="s">
        <v>22</v>
      </c>
      <c r="B314" s="237" t="s">
        <v>118</v>
      </c>
      <c r="C314" s="237" t="s">
        <v>39</v>
      </c>
      <c r="D314" s="941"/>
      <c r="E314" s="941"/>
      <c r="F314" s="941"/>
      <c r="G314" s="403" t="s">
        <v>1046</v>
      </c>
    </row>
    <row r="315" spans="1:7" ht="26" x14ac:dyDescent="0.35">
      <c r="A315" s="193" t="s">
        <v>10</v>
      </c>
      <c r="B315" s="236" t="s">
        <v>86</v>
      </c>
      <c r="C315" s="236" t="s">
        <v>27</v>
      </c>
      <c r="D315" s="941"/>
      <c r="E315" s="941"/>
      <c r="F315" s="941"/>
      <c r="G315" s="403" t="s">
        <v>1046</v>
      </c>
    </row>
    <row r="316" spans="1:7" ht="26" x14ac:dyDescent="0.35">
      <c r="A316" s="193" t="s">
        <v>742</v>
      </c>
      <c r="B316" s="236" t="s">
        <v>741</v>
      </c>
      <c r="C316" s="236" t="s">
        <v>743</v>
      </c>
      <c r="D316" s="941"/>
      <c r="E316" s="941"/>
      <c r="F316" s="941"/>
      <c r="G316" s="403" t="s">
        <v>1046</v>
      </c>
    </row>
    <row r="317" spans="1:7" ht="27.75" customHeight="1" x14ac:dyDescent="0.35">
      <c r="A317" s="240" t="s">
        <v>74</v>
      </c>
      <c r="B317" s="237" t="s">
        <v>75</v>
      </c>
      <c r="C317" s="237" t="s">
        <v>100</v>
      </c>
      <c r="D317" s="941"/>
      <c r="E317" s="941"/>
      <c r="F317" s="941"/>
      <c r="G317" s="403" t="s">
        <v>1046</v>
      </c>
    </row>
    <row r="318" spans="1:7" x14ac:dyDescent="0.35">
      <c r="A318" s="193" t="s">
        <v>76</v>
      </c>
      <c r="B318" s="236" t="s">
        <v>77</v>
      </c>
      <c r="C318" s="236" t="s">
        <v>101</v>
      </c>
      <c r="D318" s="941"/>
      <c r="E318" s="941"/>
      <c r="F318" s="941"/>
      <c r="G318" s="403" t="s">
        <v>1046</v>
      </c>
    </row>
    <row r="319" spans="1:7" ht="26" x14ac:dyDescent="0.35">
      <c r="A319" s="193" t="s">
        <v>114</v>
      </c>
      <c r="B319" s="236" t="s">
        <v>115</v>
      </c>
      <c r="C319" s="236" t="s">
        <v>99</v>
      </c>
      <c r="D319" s="941"/>
      <c r="E319" s="941"/>
      <c r="F319" s="941"/>
      <c r="G319" s="403" t="s">
        <v>1046</v>
      </c>
    </row>
    <row r="320" spans="1:7" ht="26" x14ac:dyDescent="0.35">
      <c r="A320" s="193" t="s">
        <v>120</v>
      </c>
      <c r="B320" s="236" t="s">
        <v>121</v>
      </c>
      <c r="C320" s="236" t="s">
        <v>26</v>
      </c>
      <c r="D320" s="941"/>
      <c r="E320" s="941"/>
      <c r="F320" s="941"/>
      <c r="G320" s="403" t="s">
        <v>1046</v>
      </c>
    </row>
    <row r="321" spans="1:7" x14ac:dyDescent="0.35">
      <c r="A321" s="240" t="s">
        <v>16</v>
      </c>
      <c r="B321" s="237" t="s">
        <v>65</v>
      </c>
      <c r="C321" s="237" t="s">
        <v>33</v>
      </c>
      <c r="D321" s="941"/>
      <c r="E321" s="941"/>
      <c r="F321" s="941"/>
      <c r="G321" s="403" t="s">
        <v>1046</v>
      </c>
    </row>
    <row r="322" spans="1:7" ht="25.5" customHeight="1" x14ac:dyDescent="0.35">
      <c r="A322" s="240" t="s">
        <v>13</v>
      </c>
      <c r="B322" s="237" t="s">
        <v>59</v>
      </c>
      <c r="C322" s="237" t="s">
        <v>30</v>
      </c>
      <c r="D322" s="941"/>
      <c r="E322" s="941"/>
      <c r="F322" s="941"/>
      <c r="G322" s="403" t="s">
        <v>1046</v>
      </c>
    </row>
    <row r="323" spans="1:7" x14ac:dyDescent="0.35">
      <c r="A323" s="193" t="s">
        <v>745</v>
      </c>
      <c r="B323" s="236" t="s">
        <v>744</v>
      </c>
      <c r="C323" s="236" t="s">
        <v>746</v>
      </c>
      <c r="D323" s="941"/>
      <c r="E323" s="941"/>
      <c r="F323" s="941"/>
      <c r="G323" s="403" t="s">
        <v>1046</v>
      </c>
    </row>
    <row r="324" spans="1:7" x14ac:dyDescent="0.35">
      <c r="A324" s="240" t="s">
        <v>19</v>
      </c>
      <c r="B324" s="237" t="s">
        <v>72</v>
      </c>
      <c r="C324" s="237" t="s">
        <v>36</v>
      </c>
      <c r="D324" s="941"/>
      <c r="E324" s="941"/>
      <c r="F324" s="941"/>
      <c r="G324" s="403" t="s">
        <v>1046</v>
      </c>
    </row>
    <row r="325" spans="1:7" x14ac:dyDescent="0.35">
      <c r="A325" s="240" t="s">
        <v>12</v>
      </c>
      <c r="B325" s="237" t="s">
        <v>58</v>
      </c>
      <c r="C325" s="237" t="s">
        <v>29</v>
      </c>
      <c r="D325" s="941"/>
      <c r="E325" s="941"/>
      <c r="F325" s="941"/>
      <c r="G325" s="403" t="s">
        <v>1046</v>
      </c>
    </row>
    <row r="326" spans="1:7" ht="26.25" customHeight="1" x14ac:dyDescent="0.35">
      <c r="A326" s="240" t="s">
        <v>110</v>
      </c>
      <c r="B326" s="237" t="s">
        <v>111</v>
      </c>
      <c r="C326" s="237" t="s">
        <v>127</v>
      </c>
      <c r="D326" s="941"/>
      <c r="E326" s="941"/>
      <c r="F326" s="941"/>
      <c r="G326" s="403" t="s">
        <v>1046</v>
      </c>
    </row>
    <row r="327" spans="1:7" x14ac:dyDescent="0.35">
      <c r="A327" s="193" t="s">
        <v>587</v>
      </c>
      <c r="B327" s="236" t="s">
        <v>586</v>
      </c>
      <c r="C327" s="236" t="s">
        <v>588</v>
      </c>
      <c r="D327" s="941"/>
      <c r="E327" s="941"/>
      <c r="F327" s="941"/>
      <c r="G327" s="403" t="s">
        <v>1046</v>
      </c>
    </row>
    <row r="328" spans="1:7" ht="25.5" customHeight="1" x14ac:dyDescent="0.35">
      <c r="A328" s="240" t="s">
        <v>15</v>
      </c>
      <c r="B328" s="237" t="s">
        <v>66</v>
      </c>
      <c r="C328" s="237" t="s">
        <v>32</v>
      </c>
      <c r="D328" s="941"/>
      <c r="E328" s="941"/>
      <c r="F328" s="941"/>
      <c r="G328" s="403" t="s">
        <v>1046</v>
      </c>
    </row>
    <row r="329" spans="1:7" x14ac:dyDescent="0.35">
      <c r="A329" s="193" t="s">
        <v>563</v>
      </c>
      <c r="B329" s="236" t="s">
        <v>119</v>
      </c>
      <c r="C329" s="236" t="s">
        <v>564</v>
      </c>
      <c r="D329" s="941"/>
      <c r="E329" s="941"/>
      <c r="F329" s="941"/>
      <c r="G329" s="403" t="s">
        <v>1046</v>
      </c>
    </row>
    <row r="330" spans="1:7" x14ac:dyDescent="0.35">
      <c r="A330" s="240" t="s">
        <v>55</v>
      </c>
      <c r="B330" s="237" t="s">
        <v>56</v>
      </c>
      <c r="C330" s="237" t="s">
        <v>92</v>
      </c>
      <c r="D330" s="941"/>
      <c r="E330" s="941"/>
      <c r="F330" s="941"/>
      <c r="G330" s="403" t="s">
        <v>1046</v>
      </c>
    </row>
    <row r="331" spans="1:7" ht="25.5" customHeight="1" x14ac:dyDescent="0.35">
      <c r="A331" s="240" t="s">
        <v>11</v>
      </c>
      <c r="B331" s="237" t="s">
        <v>57</v>
      </c>
      <c r="C331" s="237" t="s">
        <v>28</v>
      </c>
      <c r="D331" s="941"/>
      <c r="E331" s="941"/>
      <c r="F331" s="941"/>
      <c r="G331" s="403" t="s">
        <v>1046</v>
      </c>
    </row>
    <row r="332" spans="1:7" ht="25.5" customHeight="1" x14ac:dyDescent="0.35">
      <c r="A332" s="240" t="s">
        <v>14</v>
      </c>
      <c r="B332" s="237" t="s">
        <v>62</v>
      </c>
      <c r="C332" s="237" t="s">
        <v>31</v>
      </c>
      <c r="D332" s="941"/>
      <c r="E332" s="941"/>
      <c r="F332" s="941"/>
      <c r="G332" s="403" t="s">
        <v>1046</v>
      </c>
    </row>
    <row r="333" spans="1:7" ht="26.25" customHeight="1" x14ac:dyDescent="0.35">
      <c r="A333" s="193" t="s">
        <v>63</v>
      </c>
      <c r="B333" s="236" t="s">
        <v>64</v>
      </c>
      <c r="C333" s="236" t="s">
        <v>95</v>
      </c>
      <c r="D333" s="941"/>
      <c r="E333" s="941"/>
      <c r="F333" s="941"/>
      <c r="G333" s="403" t="s">
        <v>1046</v>
      </c>
    </row>
    <row r="334" spans="1:7" x14ac:dyDescent="0.35">
      <c r="A334" s="240" t="s">
        <v>17</v>
      </c>
      <c r="B334" s="237" t="s">
        <v>71</v>
      </c>
      <c r="C334" s="237" t="s">
        <v>34</v>
      </c>
      <c r="D334" s="941"/>
      <c r="E334" s="941"/>
      <c r="F334" s="941"/>
      <c r="G334" s="403" t="s">
        <v>1046</v>
      </c>
    </row>
    <row r="335" spans="1:7" ht="18" customHeight="1" x14ac:dyDescent="0.35">
      <c r="A335" s="193" t="s">
        <v>20</v>
      </c>
      <c r="B335" s="236" t="s">
        <v>119</v>
      </c>
      <c r="C335" s="236" t="s">
        <v>37</v>
      </c>
      <c r="D335" s="941"/>
      <c r="E335" s="941"/>
      <c r="F335" s="941"/>
      <c r="G335" s="403" t="s">
        <v>1046</v>
      </c>
    </row>
    <row r="336" spans="1:7" x14ac:dyDescent="0.35">
      <c r="A336" s="193" t="s">
        <v>69</v>
      </c>
      <c r="B336" s="236" t="s">
        <v>70</v>
      </c>
      <c r="C336" s="236" t="s">
        <v>97</v>
      </c>
      <c r="D336" s="941"/>
      <c r="E336" s="941"/>
      <c r="F336" s="941"/>
      <c r="G336" s="403" t="s">
        <v>1046</v>
      </c>
    </row>
    <row r="337" spans="1:7" ht="26" x14ac:dyDescent="0.35">
      <c r="A337" s="193" t="s">
        <v>116</v>
      </c>
      <c r="B337" s="236" t="s">
        <v>117</v>
      </c>
      <c r="C337" s="236" t="s">
        <v>93</v>
      </c>
      <c r="D337" s="941"/>
      <c r="E337" s="941"/>
      <c r="F337" s="941"/>
      <c r="G337" s="403" t="s">
        <v>1046</v>
      </c>
    </row>
    <row r="338" spans="1:7" x14ac:dyDescent="0.35">
      <c r="A338" s="193" t="s">
        <v>748</v>
      </c>
      <c r="B338" s="236" t="s">
        <v>747</v>
      </c>
      <c r="C338" s="236" t="s">
        <v>749</v>
      </c>
      <c r="D338" s="941"/>
      <c r="E338" s="941"/>
      <c r="F338" s="941"/>
      <c r="G338" s="403" t="s">
        <v>1046</v>
      </c>
    </row>
    <row r="339" spans="1:7" x14ac:dyDescent="0.35">
      <c r="A339" s="193" t="s">
        <v>582</v>
      </c>
      <c r="B339" s="236" t="s">
        <v>581</v>
      </c>
      <c r="C339" s="236" t="s">
        <v>583</v>
      </c>
      <c r="D339" s="941"/>
      <c r="E339" s="941"/>
      <c r="F339" s="941"/>
      <c r="G339" s="403" t="s">
        <v>1046</v>
      </c>
    </row>
    <row r="340" spans="1:7" x14ac:dyDescent="0.35">
      <c r="A340" s="193" t="s">
        <v>565</v>
      </c>
      <c r="B340" s="236" t="s">
        <v>56</v>
      </c>
      <c r="C340" s="236" t="s">
        <v>566</v>
      </c>
      <c r="D340" s="941"/>
      <c r="E340" s="941"/>
      <c r="F340" s="941"/>
      <c r="G340" s="403" t="s">
        <v>1046</v>
      </c>
    </row>
    <row r="341" spans="1:7" x14ac:dyDescent="0.35">
      <c r="A341" s="193" t="s">
        <v>569</v>
      </c>
      <c r="B341" s="236" t="s">
        <v>75</v>
      </c>
      <c r="C341" s="236" t="s">
        <v>570</v>
      </c>
      <c r="D341" s="941"/>
      <c r="E341" s="941"/>
      <c r="F341" s="941"/>
      <c r="G341" s="403" t="s">
        <v>1046</v>
      </c>
    </row>
    <row r="342" spans="1:7" x14ac:dyDescent="0.35">
      <c r="A342" s="193" t="s">
        <v>596</v>
      </c>
      <c r="B342" s="236" t="s">
        <v>57</v>
      </c>
      <c r="C342" s="236" t="s">
        <v>597</v>
      </c>
      <c r="D342" s="941"/>
      <c r="E342" s="941"/>
      <c r="F342" s="941"/>
      <c r="G342" s="403" t="s">
        <v>1046</v>
      </c>
    </row>
    <row r="343" spans="1:7" x14ac:dyDescent="0.35">
      <c r="A343" s="193" t="s">
        <v>575</v>
      </c>
      <c r="B343" s="236" t="s">
        <v>72</v>
      </c>
      <c r="C343" s="236" t="s">
        <v>576</v>
      </c>
      <c r="D343" s="941"/>
      <c r="E343" s="941"/>
      <c r="F343" s="941"/>
      <c r="G343" s="403" t="s">
        <v>1046</v>
      </c>
    </row>
    <row r="344" spans="1:7" x14ac:dyDescent="0.35">
      <c r="A344" s="193" t="s">
        <v>606</v>
      </c>
      <c r="B344" s="236" t="s">
        <v>73</v>
      </c>
      <c r="C344" s="236" t="s">
        <v>607</v>
      </c>
      <c r="D344" s="941"/>
      <c r="E344" s="941"/>
      <c r="F344" s="941"/>
      <c r="G344" s="403" t="s">
        <v>1046</v>
      </c>
    </row>
    <row r="345" spans="1:7" x14ac:dyDescent="0.35">
      <c r="A345" s="193" t="s">
        <v>608</v>
      </c>
      <c r="B345" s="236" t="s">
        <v>109</v>
      </c>
      <c r="C345" s="236" t="s">
        <v>609</v>
      </c>
      <c r="D345" s="941"/>
      <c r="E345" s="941"/>
      <c r="F345" s="941"/>
      <c r="G345" s="403" t="s">
        <v>1046</v>
      </c>
    </row>
    <row r="346" spans="1:7" x14ac:dyDescent="0.35">
      <c r="A346" s="193" t="s">
        <v>108</v>
      </c>
      <c r="B346" s="236" t="s">
        <v>109</v>
      </c>
      <c r="C346" s="236" t="s">
        <v>126</v>
      </c>
      <c r="D346" s="941"/>
      <c r="E346" s="941"/>
      <c r="F346" s="941"/>
      <c r="G346" s="403" t="s">
        <v>1046</v>
      </c>
    </row>
    <row r="347" spans="1:7" x14ac:dyDescent="0.35">
      <c r="A347" s="193" t="s">
        <v>577</v>
      </c>
      <c r="B347" s="236" t="s">
        <v>71</v>
      </c>
      <c r="C347" s="236" t="s">
        <v>578</v>
      </c>
      <c r="D347" s="941"/>
      <c r="E347" s="941"/>
      <c r="F347" s="941"/>
      <c r="G347" s="403" t="s">
        <v>1046</v>
      </c>
    </row>
    <row r="348" spans="1:7" ht="26.25" customHeight="1" x14ac:dyDescent="0.35">
      <c r="A348" s="240" t="s">
        <v>21</v>
      </c>
      <c r="B348" s="237" t="s">
        <v>88</v>
      </c>
      <c r="C348" s="237" t="s">
        <v>38</v>
      </c>
      <c r="D348" s="941"/>
      <c r="E348" s="941"/>
      <c r="F348" s="941"/>
      <c r="G348" s="403" t="s">
        <v>1046</v>
      </c>
    </row>
    <row r="349" spans="1:7" x14ac:dyDescent="0.35">
      <c r="A349" s="193" t="s">
        <v>546</v>
      </c>
      <c r="B349" s="236" t="s">
        <v>58</v>
      </c>
      <c r="C349" s="236" t="s">
        <v>547</v>
      </c>
      <c r="D349" s="941"/>
      <c r="E349" s="941"/>
      <c r="F349" s="941"/>
      <c r="G349" s="403" t="s">
        <v>1046</v>
      </c>
    </row>
    <row r="350" spans="1:7" ht="23.25" customHeight="1" x14ac:dyDescent="0.35">
      <c r="A350" s="193" t="s">
        <v>584</v>
      </c>
      <c r="B350" s="236" t="s">
        <v>581</v>
      </c>
      <c r="C350" s="236" t="s">
        <v>585</v>
      </c>
      <c r="D350" s="941"/>
      <c r="E350" s="941"/>
      <c r="F350" s="941"/>
      <c r="G350" s="403" t="s">
        <v>1046</v>
      </c>
    </row>
    <row r="351" spans="1:7" ht="30.75" customHeight="1" x14ac:dyDescent="0.35">
      <c r="A351" s="240" t="s">
        <v>124</v>
      </c>
      <c r="B351" s="237" t="s">
        <v>125</v>
      </c>
      <c r="C351" s="237" t="s">
        <v>128</v>
      </c>
      <c r="D351" s="941"/>
      <c r="E351" s="941"/>
      <c r="F351" s="941"/>
      <c r="G351" s="403" t="s">
        <v>1046</v>
      </c>
    </row>
    <row r="352" spans="1:7" ht="26" x14ac:dyDescent="0.35">
      <c r="A352" s="193" t="s">
        <v>24</v>
      </c>
      <c r="B352" s="236" t="s">
        <v>49</v>
      </c>
      <c r="C352" s="236" t="s">
        <v>82</v>
      </c>
      <c r="D352" s="941"/>
      <c r="E352" s="941"/>
      <c r="F352" s="941"/>
      <c r="G352" s="403" t="s">
        <v>1046</v>
      </c>
    </row>
    <row r="353" spans="1:7" ht="26" x14ac:dyDescent="0.35">
      <c r="A353" s="193" t="s">
        <v>112</v>
      </c>
      <c r="B353" s="236" t="s">
        <v>113</v>
      </c>
      <c r="C353" s="236" t="s">
        <v>96</v>
      </c>
      <c r="D353" s="941"/>
      <c r="E353" s="941"/>
      <c r="F353" s="941"/>
      <c r="G353" s="403" t="s">
        <v>1046</v>
      </c>
    </row>
    <row r="354" spans="1:7" ht="26" x14ac:dyDescent="0.35">
      <c r="A354" s="193" t="s">
        <v>23</v>
      </c>
      <c r="B354" s="236" t="s">
        <v>89</v>
      </c>
      <c r="C354" s="236" t="s">
        <v>81</v>
      </c>
      <c r="D354" s="941"/>
      <c r="E354" s="941"/>
      <c r="F354" s="941"/>
      <c r="G354" s="403" t="s">
        <v>1046</v>
      </c>
    </row>
    <row r="355" spans="1:7" ht="28.5" customHeight="1" x14ac:dyDescent="0.35">
      <c r="A355" s="193" t="s">
        <v>589</v>
      </c>
      <c r="B355" s="236" t="s">
        <v>586</v>
      </c>
      <c r="C355" s="236" t="s">
        <v>590</v>
      </c>
      <c r="D355" s="941"/>
      <c r="E355" s="941"/>
      <c r="F355" s="941"/>
      <c r="G355" s="403" t="s">
        <v>1046</v>
      </c>
    </row>
    <row r="356" spans="1:7" x14ac:dyDescent="0.35">
      <c r="A356" s="193" t="s">
        <v>559</v>
      </c>
      <c r="B356" s="236" t="s">
        <v>88</v>
      </c>
      <c r="C356" s="236" t="s">
        <v>560</v>
      </c>
      <c r="D356" s="941"/>
      <c r="E356" s="941"/>
      <c r="F356" s="941"/>
      <c r="G356" s="403" t="s">
        <v>1046</v>
      </c>
    </row>
    <row r="357" spans="1:7" x14ac:dyDescent="0.35">
      <c r="A357" s="193" t="s">
        <v>67</v>
      </c>
      <c r="B357" s="236" t="s">
        <v>68</v>
      </c>
      <c r="C357" s="236" t="s">
        <v>98</v>
      </c>
      <c r="D357" s="941"/>
      <c r="E357" s="941"/>
      <c r="F357" s="941"/>
      <c r="G357" s="403" t="s">
        <v>1046</v>
      </c>
    </row>
    <row r="358" spans="1:7" x14ac:dyDescent="0.35">
      <c r="A358" s="193" t="s">
        <v>25</v>
      </c>
      <c r="B358" s="236" t="s">
        <v>51</v>
      </c>
      <c r="C358" s="236" t="s">
        <v>83</v>
      </c>
      <c r="D358" s="941"/>
      <c r="E358" s="941"/>
      <c r="F358" s="941"/>
      <c r="G358" s="403" t="s">
        <v>1046</v>
      </c>
    </row>
    <row r="359" spans="1:7" ht="16" thickBot="1" x14ac:dyDescent="0.4">
      <c r="A359" s="196" t="s">
        <v>571</v>
      </c>
      <c r="B359" s="241" t="s">
        <v>65</v>
      </c>
      <c r="C359" s="241" t="s">
        <v>572</v>
      </c>
      <c r="D359" s="942"/>
      <c r="E359" s="942"/>
      <c r="F359" s="942"/>
      <c r="G359" s="404" t="s">
        <v>1046</v>
      </c>
    </row>
    <row r="360" spans="1:7" ht="49.5" customHeight="1" x14ac:dyDescent="0.35">
      <c r="A360" s="835" t="s">
        <v>1047</v>
      </c>
      <c r="B360" s="835"/>
      <c r="C360" s="835"/>
      <c r="D360" s="835"/>
      <c r="E360" s="835"/>
      <c r="F360" s="835"/>
      <c r="G360" s="835"/>
    </row>
    <row r="361" spans="1:7" x14ac:dyDescent="0.35">
      <c r="A361" s="743" t="s">
        <v>829</v>
      </c>
      <c r="B361" s="743"/>
      <c r="C361" s="743"/>
      <c r="D361" s="743"/>
      <c r="E361" s="743"/>
      <c r="F361" s="743"/>
      <c r="G361" s="743"/>
    </row>
    <row r="362" spans="1:7" x14ac:dyDescent="0.35">
      <c r="A362" s="3" t="s">
        <v>1051</v>
      </c>
      <c r="B362" s="98"/>
      <c r="C362" s="98"/>
      <c r="D362" s="98"/>
      <c r="E362" s="98"/>
      <c r="F362" s="98"/>
    </row>
    <row r="363" spans="1:7" ht="33.75" customHeight="1" x14ac:dyDescent="0.35">
      <c r="A363" s="640" t="s">
        <v>1334</v>
      </c>
      <c r="B363" s="640"/>
      <c r="C363" s="640"/>
      <c r="D363" s="640"/>
      <c r="E363" s="640"/>
      <c r="F363" s="640"/>
      <c r="G363" s="640"/>
    </row>
    <row r="364" spans="1:7" ht="31.5" customHeight="1" x14ac:dyDescent="0.35">
      <c r="A364" s="640" t="s">
        <v>1339</v>
      </c>
      <c r="B364" s="640"/>
      <c r="C364" s="640"/>
      <c r="D364" s="640"/>
      <c r="E364" s="640"/>
      <c r="F364" s="640"/>
      <c r="G364" s="640"/>
    </row>
    <row r="365" spans="1:7" ht="15.75" customHeight="1" x14ac:dyDescent="0.35">
      <c r="A365" s="640" t="s">
        <v>1337</v>
      </c>
      <c r="B365" s="640"/>
      <c r="C365" s="640"/>
      <c r="D365" s="640"/>
      <c r="E365" s="640"/>
      <c r="F365" s="640"/>
      <c r="G365" s="640"/>
    </row>
    <row r="366" spans="1:7" x14ac:dyDescent="0.35">
      <c r="A366" s="640" t="s">
        <v>1338</v>
      </c>
      <c r="B366" s="640"/>
      <c r="C366" s="640"/>
      <c r="D366" s="640"/>
      <c r="E366" s="640"/>
      <c r="F366" s="640"/>
      <c r="G366" s="640"/>
    </row>
    <row r="367" spans="1:7" x14ac:dyDescent="0.35">
      <c r="A367" s="640" t="s">
        <v>1335</v>
      </c>
      <c r="B367" s="640"/>
      <c r="C367" s="640"/>
      <c r="D367" s="640"/>
      <c r="E367" s="640"/>
      <c r="F367" s="640"/>
      <c r="G367" s="640"/>
    </row>
    <row r="368" spans="1:7" x14ac:dyDescent="0.35">
      <c r="A368" s="640" t="s">
        <v>1336</v>
      </c>
      <c r="B368" s="640"/>
      <c r="C368" s="640"/>
      <c r="D368" s="640"/>
      <c r="E368" s="640"/>
      <c r="F368" s="640"/>
      <c r="G368" s="640"/>
    </row>
    <row r="369" spans="1:7" x14ac:dyDescent="0.35">
      <c r="A369" s="528"/>
      <c r="B369" s="528"/>
      <c r="C369" s="528"/>
      <c r="D369" s="528"/>
      <c r="E369" s="528"/>
      <c r="F369" s="528"/>
      <c r="G369" s="528"/>
    </row>
    <row r="370" spans="1:7" x14ac:dyDescent="0.35">
      <c r="A370" s="528"/>
      <c r="B370" s="528"/>
      <c r="C370" s="528"/>
      <c r="D370" s="528"/>
      <c r="E370" s="528"/>
      <c r="F370" s="528"/>
      <c r="G370" s="528"/>
    </row>
    <row r="371" spans="1:7" x14ac:dyDescent="0.35">
      <c r="B371" s="98"/>
      <c r="C371" s="98"/>
      <c r="D371" s="98"/>
      <c r="E371" s="98"/>
      <c r="F371" s="98"/>
    </row>
    <row r="372" spans="1:7" ht="26.25" customHeight="1" x14ac:dyDescent="0.35">
      <c r="B372" s="98"/>
      <c r="C372" s="98"/>
      <c r="D372" s="98"/>
      <c r="E372" s="98"/>
      <c r="F372" s="98"/>
    </row>
    <row r="373" spans="1:7" ht="16" thickBot="1" x14ac:dyDescent="0.4">
      <c r="B373" s="98"/>
      <c r="C373" s="98"/>
      <c r="D373" s="98"/>
      <c r="E373" s="98"/>
      <c r="F373" s="98"/>
    </row>
    <row r="374" spans="1:7" ht="34.5" customHeight="1" thickBot="1" x14ac:dyDescent="0.4">
      <c r="A374" s="943" t="s">
        <v>1250</v>
      </c>
      <c r="B374" s="944"/>
      <c r="C374" s="944"/>
      <c r="D374" s="944"/>
      <c r="E374" s="944"/>
      <c r="F374" s="944"/>
      <c r="G374" s="945"/>
    </row>
    <row r="375" spans="1:7" ht="31.5" customHeight="1" x14ac:dyDescent="0.35">
      <c r="A375" s="924" t="s">
        <v>1057</v>
      </c>
      <c r="B375" s="925"/>
      <c r="C375" s="925"/>
      <c r="D375" s="925"/>
      <c r="E375" s="925"/>
      <c r="F375" s="925"/>
      <c r="G375" s="926"/>
    </row>
    <row r="376" spans="1:7" ht="51.75" customHeight="1" thickBot="1" x14ac:dyDescent="0.4">
      <c r="A376" s="927" t="s">
        <v>1056</v>
      </c>
      <c r="B376" s="928"/>
      <c r="C376" s="928"/>
      <c r="D376" s="928"/>
      <c r="E376" s="928"/>
      <c r="F376" s="928"/>
      <c r="G376" s="929"/>
    </row>
    <row r="377" spans="1:7" ht="27.75" customHeight="1" x14ac:dyDescent="0.35">
      <c r="A377" s="924" t="s">
        <v>1058</v>
      </c>
      <c r="B377" s="925"/>
      <c r="C377" s="925"/>
      <c r="D377" s="925"/>
      <c r="E377" s="925"/>
      <c r="F377" s="925"/>
      <c r="G377" s="926"/>
    </row>
    <row r="378" spans="1:7" ht="58.5" customHeight="1" thickBot="1" x14ac:dyDescent="0.4">
      <c r="A378" s="918" t="s">
        <v>1095</v>
      </c>
      <c r="B378" s="919"/>
      <c r="C378" s="919"/>
      <c r="D378" s="919"/>
      <c r="E378" s="919"/>
      <c r="F378" s="919"/>
      <c r="G378" s="920"/>
    </row>
    <row r="379" spans="1:7" ht="27.75" customHeight="1" x14ac:dyDescent="0.35">
      <c r="A379" s="921" t="s">
        <v>1090</v>
      </c>
      <c r="B379" s="922"/>
      <c r="C379" s="922"/>
      <c r="D379" s="922"/>
      <c r="E379" s="922"/>
      <c r="F379" s="922"/>
      <c r="G379" s="923"/>
    </row>
    <row r="380" spans="1:7" ht="33" customHeight="1" thickBot="1" x14ac:dyDescent="0.4">
      <c r="A380" s="930" t="s">
        <v>622</v>
      </c>
      <c r="B380" s="931"/>
      <c r="C380" s="931"/>
      <c r="D380" s="931"/>
      <c r="E380" s="931"/>
      <c r="F380" s="931"/>
      <c r="G380" s="932"/>
    </row>
    <row r="381" spans="1:7" ht="36.75" customHeight="1" x14ac:dyDescent="0.35">
      <c r="A381" s="924" t="s">
        <v>1091</v>
      </c>
      <c r="B381" s="925"/>
      <c r="C381" s="925"/>
      <c r="D381" s="925"/>
      <c r="E381" s="925"/>
      <c r="F381" s="925"/>
      <c r="G381" s="926"/>
    </row>
    <row r="382" spans="1:7" ht="41.25" customHeight="1" thickBot="1" x14ac:dyDescent="0.4">
      <c r="A382" s="918" t="s">
        <v>623</v>
      </c>
      <c r="B382" s="919"/>
      <c r="C382" s="919"/>
      <c r="D382" s="919"/>
      <c r="E382" s="919"/>
      <c r="F382" s="919"/>
      <c r="G382" s="920"/>
    </row>
    <row r="383" spans="1:7" ht="21" customHeight="1" x14ac:dyDescent="0.35">
      <c r="A383" s="924" t="s">
        <v>1092</v>
      </c>
      <c r="B383" s="925"/>
      <c r="C383" s="925"/>
      <c r="D383" s="925"/>
      <c r="E383" s="925"/>
      <c r="F383" s="925"/>
      <c r="G383" s="926"/>
    </row>
    <row r="384" spans="1:7" ht="21" customHeight="1" thickBot="1" x14ac:dyDescent="0.4">
      <c r="A384" s="918" t="s">
        <v>624</v>
      </c>
      <c r="B384" s="919"/>
      <c r="C384" s="919"/>
      <c r="D384" s="919"/>
      <c r="E384" s="919"/>
      <c r="F384" s="919"/>
      <c r="G384" s="920"/>
    </row>
    <row r="385" spans="1:7" ht="18.75" customHeight="1" x14ac:dyDescent="0.35">
      <c r="A385" s="924" t="s">
        <v>1093</v>
      </c>
      <c r="B385" s="925"/>
      <c r="C385" s="925"/>
      <c r="D385" s="925"/>
      <c r="E385" s="925"/>
      <c r="F385" s="925"/>
      <c r="G385" s="926"/>
    </row>
    <row r="386" spans="1:7" ht="39" customHeight="1" thickBot="1" x14ac:dyDescent="0.4">
      <c r="A386" s="918" t="s">
        <v>1094</v>
      </c>
      <c r="B386" s="919"/>
      <c r="C386" s="919"/>
      <c r="D386" s="919"/>
      <c r="E386" s="919"/>
      <c r="F386" s="919"/>
      <c r="G386" s="920"/>
    </row>
    <row r="387" spans="1:7" ht="21" customHeight="1" x14ac:dyDescent="0.35">
      <c r="A387" s="924" t="s">
        <v>1059</v>
      </c>
      <c r="B387" s="925"/>
      <c r="C387" s="925"/>
      <c r="D387" s="925"/>
      <c r="E387" s="925"/>
      <c r="F387" s="925"/>
      <c r="G387" s="926"/>
    </row>
    <row r="388" spans="1:7" ht="39" customHeight="1" thickBot="1" x14ac:dyDescent="0.4">
      <c r="A388" s="918" t="s">
        <v>625</v>
      </c>
      <c r="B388" s="919"/>
      <c r="C388" s="919"/>
      <c r="D388" s="919"/>
      <c r="E388" s="919"/>
      <c r="F388" s="919"/>
      <c r="G388" s="920"/>
    </row>
    <row r="389" spans="1:7" ht="36.75" customHeight="1" x14ac:dyDescent="0.35">
      <c r="A389" s="949" t="s">
        <v>626</v>
      </c>
      <c r="B389" s="949"/>
      <c r="C389" s="949"/>
      <c r="D389" s="949"/>
      <c r="E389" s="949"/>
      <c r="F389" s="949"/>
      <c r="G389" s="949"/>
    </row>
    <row r="390" spans="1:7" ht="15.75" customHeight="1" x14ac:dyDescent="0.35">
      <c r="A390" s="835" t="s">
        <v>627</v>
      </c>
      <c r="B390" s="835"/>
      <c r="C390" s="835"/>
      <c r="D390" s="835"/>
      <c r="E390" s="835"/>
      <c r="F390" s="835"/>
      <c r="G390" s="835"/>
    </row>
    <row r="391" spans="1:7" ht="37.5" customHeight="1" x14ac:dyDescent="0.35">
      <c r="A391" s="835" t="s">
        <v>628</v>
      </c>
      <c r="B391" s="835"/>
      <c r="C391" s="835"/>
      <c r="D391" s="835"/>
      <c r="E391" s="835"/>
      <c r="F391" s="835"/>
      <c r="G391" s="835"/>
    </row>
    <row r="392" spans="1:7" x14ac:dyDescent="0.35">
      <c r="B392" s="98"/>
      <c r="C392" s="98"/>
      <c r="D392" s="98"/>
      <c r="E392" s="98"/>
      <c r="F392" s="98"/>
    </row>
    <row r="393" spans="1:7" x14ac:dyDescent="0.35">
      <c r="B393" s="98"/>
      <c r="C393" s="98"/>
      <c r="D393" s="98"/>
      <c r="E393" s="98"/>
      <c r="F393" s="98"/>
    </row>
    <row r="394" spans="1:7" x14ac:dyDescent="0.35">
      <c r="B394" s="98"/>
      <c r="C394" s="98"/>
      <c r="D394" s="98"/>
      <c r="E394" s="98"/>
      <c r="F394" s="98"/>
    </row>
    <row r="395" spans="1:7" x14ac:dyDescent="0.35">
      <c r="B395" s="98"/>
      <c r="C395" s="98"/>
      <c r="D395" s="98"/>
      <c r="E395" s="98"/>
      <c r="F395" s="98"/>
    </row>
    <row r="396" spans="1:7" x14ac:dyDescent="0.35">
      <c r="B396" s="98"/>
      <c r="C396" s="98"/>
      <c r="D396" s="98"/>
      <c r="E396" s="98"/>
      <c r="F396" s="98"/>
    </row>
    <row r="397" spans="1:7" x14ac:dyDescent="0.35">
      <c r="B397" s="98"/>
      <c r="C397" s="98"/>
      <c r="D397" s="98"/>
      <c r="E397" s="98"/>
      <c r="F397" s="98"/>
    </row>
    <row r="398" spans="1:7" x14ac:dyDescent="0.35">
      <c r="B398" s="98"/>
      <c r="C398" s="98"/>
      <c r="D398" s="98"/>
      <c r="E398" s="98"/>
      <c r="F398" s="98"/>
    </row>
    <row r="399" spans="1:7" x14ac:dyDescent="0.35">
      <c r="B399" s="98"/>
      <c r="C399" s="98"/>
      <c r="D399" s="98"/>
      <c r="E399" s="98"/>
      <c r="F399" s="98"/>
    </row>
    <row r="400" spans="1:7" x14ac:dyDescent="0.35">
      <c r="B400" s="98"/>
      <c r="C400" s="98"/>
      <c r="D400" s="98"/>
      <c r="E400" s="98"/>
      <c r="F400" s="98"/>
    </row>
    <row r="401" spans="1:6" x14ac:dyDescent="0.35">
      <c r="B401" s="98"/>
      <c r="C401" s="98"/>
      <c r="D401" s="98"/>
      <c r="E401" s="98"/>
      <c r="F401" s="98"/>
    </row>
    <row r="402" spans="1:6" x14ac:dyDescent="0.35">
      <c r="B402" s="98"/>
      <c r="C402" s="98"/>
      <c r="D402" s="98"/>
      <c r="E402" s="98"/>
      <c r="F402" s="98"/>
    </row>
    <row r="403" spans="1:6" ht="16" thickBot="1" x14ac:dyDescent="0.4">
      <c r="B403" s="98"/>
      <c r="C403" s="98"/>
      <c r="D403" s="98"/>
      <c r="E403" s="98"/>
      <c r="F403" s="98"/>
    </row>
    <row r="404" spans="1:6" ht="34.5" customHeight="1" thickBot="1" x14ac:dyDescent="0.4">
      <c r="A404" s="901" t="s">
        <v>1251</v>
      </c>
      <c r="B404" s="902"/>
      <c r="C404" s="902"/>
      <c r="D404" s="902"/>
      <c r="E404" s="902"/>
      <c r="F404" s="903"/>
    </row>
    <row r="405" spans="1:6" ht="16" thickBot="1" x14ac:dyDescent="0.4">
      <c r="A405" s="366" t="s">
        <v>413</v>
      </c>
      <c r="B405" s="365" t="s">
        <v>414</v>
      </c>
      <c r="C405" s="365" t="s">
        <v>415</v>
      </c>
      <c r="D405" s="365" t="s">
        <v>416</v>
      </c>
      <c r="E405" s="365" t="s">
        <v>417</v>
      </c>
      <c r="F405" s="367" t="s">
        <v>418</v>
      </c>
    </row>
    <row r="406" spans="1:6" ht="156" x14ac:dyDescent="0.35">
      <c r="A406" s="368" t="s">
        <v>419</v>
      </c>
      <c r="B406" s="41" t="s">
        <v>420</v>
      </c>
      <c r="C406" s="42" t="s">
        <v>432</v>
      </c>
      <c r="D406" s="42" t="s">
        <v>433</v>
      </c>
      <c r="E406" s="42" t="s">
        <v>434</v>
      </c>
      <c r="F406" s="369" t="s">
        <v>435</v>
      </c>
    </row>
    <row r="407" spans="1:6" ht="169" x14ac:dyDescent="0.35">
      <c r="A407" s="370" t="s">
        <v>421</v>
      </c>
      <c r="B407" s="40" t="s">
        <v>420</v>
      </c>
      <c r="C407" s="39" t="s">
        <v>436</v>
      </c>
      <c r="D407" s="39" t="s">
        <v>437</v>
      </c>
      <c r="E407" s="39" t="s">
        <v>438</v>
      </c>
      <c r="F407" s="371" t="s">
        <v>439</v>
      </c>
    </row>
    <row r="408" spans="1:6" ht="143" x14ac:dyDescent="0.35">
      <c r="A408" s="370" t="s">
        <v>422</v>
      </c>
      <c r="B408" s="40" t="s">
        <v>423</v>
      </c>
      <c r="C408" s="39" t="s">
        <v>440</v>
      </c>
      <c r="D408" s="40" t="s">
        <v>424</v>
      </c>
      <c r="E408" s="40" t="s">
        <v>425</v>
      </c>
      <c r="F408" s="372" t="s">
        <v>426</v>
      </c>
    </row>
    <row r="409" spans="1:6" ht="169" x14ac:dyDescent="0.35">
      <c r="A409" s="370" t="s">
        <v>427</v>
      </c>
      <c r="B409" s="39" t="s">
        <v>441</v>
      </c>
      <c r="C409" s="39" t="s">
        <v>442</v>
      </c>
      <c r="D409" s="40" t="s">
        <v>424</v>
      </c>
      <c r="E409" s="40" t="s">
        <v>425</v>
      </c>
      <c r="F409" s="371" t="s">
        <v>443</v>
      </c>
    </row>
    <row r="410" spans="1:6" ht="117.5" thickBot="1" x14ac:dyDescent="0.4">
      <c r="A410" s="373" t="s">
        <v>428</v>
      </c>
      <c r="B410" s="374" t="s">
        <v>444</v>
      </c>
      <c r="C410" s="374" t="s">
        <v>445</v>
      </c>
      <c r="D410" s="375" t="s">
        <v>429</v>
      </c>
      <c r="E410" s="375" t="s">
        <v>430</v>
      </c>
      <c r="F410" s="376" t="s">
        <v>431</v>
      </c>
    </row>
    <row r="412" spans="1:6" x14ac:dyDescent="0.35">
      <c r="A412" s="104"/>
      <c r="B412" s="104"/>
      <c r="C412" s="104"/>
      <c r="D412" s="104"/>
      <c r="E412" s="104"/>
      <c r="F412" s="104"/>
    </row>
    <row r="413" spans="1:6" x14ac:dyDescent="0.35">
      <c r="A413" s="104"/>
      <c r="B413" s="104"/>
      <c r="C413" s="104"/>
      <c r="D413" s="104"/>
      <c r="E413" s="104"/>
      <c r="F413" s="104"/>
    </row>
    <row r="414" spans="1:6" x14ac:dyDescent="0.35">
      <c r="A414" s="104"/>
      <c r="B414" s="104"/>
      <c r="C414" s="104"/>
      <c r="D414" s="104"/>
      <c r="E414" s="104"/>
      <c r="F414" s="104"/>
    </row>
    <row r="415" spans="1:6" x14ac:dyDescent="0.35">
      <c r="A415" s="104"/>
      <c r="B415" s="104"/>
      <c r="C415" s="104"/>
      <c r="D415" s="104"/>
      <c r="E415" s="104"/>
      <c r="F415" s="104"/>
    </row>
    <row r="416" spans="1:6" x14ac:dyDescent="0.35">
      <c r="A416" s="104"/>
      <c r="B416" s="104"/>
      <c r="C416" s="104"/>
      <c r="D416" s="104"/>
      <c r="E416" s="104"/>
      <c r="F416" s="104"/>
    </row>
    <row r="417" spans="1:6" x14ac:dyDescent="0.35">
      <c r="A417" s="104"/>
      <c r="B417" s="104"/>
      <c r="C417" s="104"/>
      <c r="D417" s="104"/>
      <c r="E417" s="104"/>
      <c r="F417" s="104"/>
    </row>
    <row r="418" spans="1:6" x14ac:dyDescent="0.35">
      <c r="A418" s="104"/>
      <c r="B418" s="104"/>
      <c r="C418" s="104"/>
      <c r="D418" s="104"/>
      <c r="E418" s="104"/>
      <c r="F418" s="104"/>
    </row>
    <row r="419" spans="1:6" x14ac:dyDescent="0.35">
      <c r="A419" s="104"/>
      <c r="B419" s="104"/>
      <c r="C419" s="104"/>
      <c r="D419" s="104"/>
      <c r="E419" s="104"/>
      <c r="F419" s="104"/>
    </row>
    <row r="420" spans="1:6" x14ac:dyDescent="0.35">
      <c r="A420" s="104"/>
      <c r="B420" s="104"/>
      <c r="C420" s="104"/>
      <c r="D420" s="104"/>
      <c r="E420" s="104"/>
      <c r="F420" s="104"/>
    </row>
    <row r="421" spans="1:6" x14ac:dyDescent="0.35">
      <c r="A421" s="104"/>
      <c r="B421" s="104"/>
      <c r="C421" s="104"/>
      <c r="D421" s="104"/>
      <c r="E421" s="104"/>
      <c r="F421" s="104"/>
    </row>
    <row r="422" spans="1:6" x14ac:dyDescent="0.35">
      <c r="A422" s="104"/>
      <c r="B422" s="104"/>
      <c r="C422" s="104"/>
      <c r="D422" s="104"/>
      <c r="E422" s="104"/>
      <c r="F422" s="104"/>
    </row>
    <row r="423" spans="1:6" x14ac:dyDescent="0.35">
      <c r="A423" s="104"/>
      <c r="B423" s="104"/>
      <c r="C423" s="104"/>
      <c r="D423" s="104"/>
      <c r="E423" s="104"/>
      <c r="F423" s="104"/>
    </row>
    <row r="424" spans="1:6" x14ac:dyDescent="0.35">
      <c r="A424" s="104"/>
      <c r="B424" s="104"/>
      <c r="C424" s="104"/>
      <c r="D424" s="104"/>
      <c r="E424" s="104"/>
      <c r="F424" s="104"/>
    </row>
    <row r="425" spans="1:6" x14ac:dyDescent="0.35">
      <c r="A425" s="104"/>
      <c r="B425" s="104"/>
      <c r="C425" s="104"/>
      <c r="D425" s="104"/>
      <c r="E425" s="104"/>
      <c r="F425" s="104"/>
    </row>
    <row r="426" spans="1:6" x14ac:dyDescent="0.35">
      <c r="A426" s="104"/>
      <c r="B426" s="104"/>
      <c r="C426" s="104"/>
      <c r="D426" s="104"/>
      <c r="E426" s="104"/>
      <c r="F426" s="104"/>
    </row>
    <row r="427" spans="1:6" x14ac:dyDescent="0.35">
      <c r="A427" s="104"/>
      <c r="B427" s="104"/>
      <c r="C427" s="104"/>
      <c r="D427" s="104"/>
      <c r="E427" s="104"/>
      <c r="F427" s="104"/>
    </row>
    <row r="428" spans="1:6" x14ac:dyDescent="0.35">
      <c r="A428" s="104"/>
      <c r="B428" s="104"/>
      <c r="C428" s="104"/>
      <c r="D428" s="104"/>
      <c r="E428" s="104"/>
      <c r="F428" s="104"/>
    </row>
    <row r="429" spans="1:6" x14ac:dyDescent="0.35">
      <c r="A429" s="104"/>
      <c r="B429" s="104"/>
      <c r="C429" s="104"/>
      <c r="D429" s="104"/>
      <c r="E429" s="104"/>
      <c r="F429" s="104"/>
    </row>
    <row r="430" spans="1:6" x14ac:dyDescent="0.35">
      <c r="A430" s="104"/>
      <c r="B430" s="104"/>
      <c r="C430" s="104"/>
      <c r="D430" s="104"/>
      <c r="E430" s="104"/>
      <c r="F430" s="104"/>
    </row>
    <row r="431" spans="1:6" x14ac:dyDescent="0.35">
      <c r="A431" s="104"/>
      <c r="B431" s="104"/>
      <c r="C431" s="104"/>
      <c r="D431" s="104"/>
      <c r="E431" s="104"/>
      <c r="F431" s="104"/>
    </row>
    <row r="432" spans="1:6" x14ac:dyDescent="0.35">
      <c r="A432" s="104"/>
      <c r="B432" s="104"/>
      <c r="C432" s="104"/>
      <c r="D432" s="104"/>
      <c r="E432" s="104"/>
      <c r="F432" s="104"/>
    </row>
    <row r="433" spans="1:6" x14ac:dyDescent="0.35">
      <c r="A433" s="104"/>
      <c r="B433" s="104"/>
      <c r="C433" s="104"/>
      <c r="D433" s="104"/>
      <c r="E433" s="104"/>
      <c r="F433" s="104"/>
    </row>
    <row r="434" spans="1:6" x14ac:dyDescent="0.35">
      <c r="A434" s="104"/>
      <c r="B434" s="104"/>
      <c r="C434" s="104"/>
      <c r="D434" s="104"/>
      <c r="E434" s="104"/>
      <c r="F434" s="104"/>
    </row>
    <row r="435" spans="1:6" x14ac:dyDescent="0.35">
      <c r="A435" s="104"/>
      <c r="B435" s="104"/>
      <c r="C435" s="104"/>
      <c r="D435" s="104"/>
      <c r="E435" s="104"/>
      <c r="F435" s="104"/>
    </row>
    <row r="436" spans="1:6" x14ac:dyDescent="0.35">
      <c r="A436" s="104"/>
      <c r="B436" s="104"/>
      <c r="C436" s="104"/>
      <c r="D436" s="104"/>
      <c r="E436" s="104"/>
      <c r="F436" s="104"/>
    </row>
    <row r="437" spans="1:6" x14ac:dyDescent="0.35">
      <c r="A437" s="104"/>
      <c r="B437" s="104"/>
      <c r="C437" s="104"/>
      <c r="D437" s="104"/>
      <c r="E437" s="104"/>
      <c r="F437" s="104"/>
    </row>
    <row r="440" spans="1:6" ht="8.5" customHeight="1" thickBot="1" x14ac:dyDescent="0.4"/>
    <row r="441" spans="1:6" ht="33.75" customHeight="1" thickBot="1" x14ac:dyDescent="0.4">
      <c r="A441" s="946" t="s">
        <v>1252</v>
      </c>
      <c r="B441" s="947"/>
      <c r="C441" s="947"/>
      <c r="D441" s="947"/>
      <c r="E441" s="947"/>
      <c r="F441" s="948"/>
    </row>
    <row r="442" spans="1:6" x14ac:dyDescent="0.35">
      <c r="A442" s="383" t="s">
        <v>413</v>
      </c>
      <c r="B442" s="383" t="s">
        <v>414</v>
      </c>
      <c r="C442" s="383" t="s">
        <v>415</v>
      </c>
      <c r="D442" s="383" t="s">
        <v>416</v>
      </c>
      <c r="E442" s="383" t="s">
        <v>417</v>
      </c>
      <c r="F442" s="383" t="s">
        <v>418</v>
      </c>
    </row>
    <row r="443" spans="1:6" ht="214.5" customHeight="1" x14ac:dyDescent="0.35">
      <c r="A443" s="38" t="s">
        <v>457</v>
      </c>
      <c r="B443" s="37" t="s">
        <v>493</v>
      </c>
      <c r="C443" s="37" t="s">
        <v>494</v>
      </c>
      <c r="D443" s="38" t="s">
        <v>458</v>
      </c>
      <c r="E443" s="38" t="s">
        <v>430</v>
      </c>
      <c r="F443" s="37" t="s">
        <v>495</v>
      </c>
    </row>
    <row r="444" spans="1:6" ht="56.25" customHeight="1" x14ac:dyDescent="0.35">
      <c r="A444" s="38" t="s">
        <v>459</v>
      </c>
      <c r="B444" s="38" t="s">
        <v>460</v>
      </c>
      <c r="C444" s="38" t="s">
        <v>461</v>
      </c>
      <c r="D444" s="38" t="s">
        <v>404</v>
      </c>
      <c r="E444" s="38" t="s">
        <v>430</v>
      </c>
      <c r="F444" s="38" t="s">
        <v>404</v>
      </c>
    </row>
    <row r="445" spans="1:6" ht="358.5" customHeight="1" x14ac:dyDescent="0.35">
      <c r="A445" s="38" t="s">
        <v>462</v>
      </c>
      <c r="B445" s="38" t="s">
        <v>463</v>
      </c>
      <c r="C445" s="37" t="s">
        <v>496</v>
      </c>
      <c r="D445" s="38" t="s">
        <v>404</v>
      </c>
      <c r="E445" s="38" t="s">
        <v>430</v>
      </c>
      <c r="F445" s="37" t="s">
        <v>497</v>
      </c>
    </row>
    <row r="446" spans="1:6" ht="353.25" customHeight="1" x14ac:dyDescent="0.35">
      <c r="A446" s="38" t="s">
        <v>464</v>
      </c>
      <c r="B446" s="38" t="s">
        <v>465</v>
      </c>
      <c r="C446" s="37" t="s">
        <v>498</v>
      </c>
      <c r="D446" s="38" t="s">
        <v>404</v>
      </c>
      <c r="E446" s="37" t="s">
        <v>499</v>
      </c>
      <c r="F446" s="37" t="s">
        <v>500</v>
      </c>
    </row>
    <row r="447" spans="1:6" ht="247" x14ac:dyDescent="0.35">
      <c r="A447" s="38" t="s">
        <v>466</v>
      </c>
      <c r="B447" s="38" t="s">
        <v>467</v>
      </c>
      <c r="C447" s="37" t="s">
        <v>501</v>
      </c>
      <c r="D447" s="38" t="s">
        <v>404</v>
      </c>
      <c r="E447" s="36" t="s">
        <v>468</v>
      </c>
      <c r="F447" s="38" t="s">
        <v>404</v>
      </c>
    </row>
    <row r="448" spans="1:6" ht="299" x14ac:dyDescent="0.35">
      <c r="A448" s="38" t="s">
        <v>469</v>
      </c>
      <c r="B448" s="38" t="s">
        <v>470</v>
      </c>
      <c r="C448" s="37" t="s">
        <v>502</v>
      </c>
      <c r="D448" s="38" t="s">
        <v>471</v>
      </c>
      <c r="E448" s="38" t="s">
        <v>430</v>
      </c>
      <c r="F448" s="37" t="s">
        <v>503</v>
      </c>
    </row>
    <row r="449" spans="1:6" ht="93.5" x14ac:dyDescent="0.35">
      <c r="A449" s="37" t="s">
        <v>517</v>
      </c>
      <c r="B449" s="37"/>
      <c r="C449" s="37" t="s">
        <v>504</v>
      </c>
      <c r="D449" s="38" t="s">
        <v>404</v>
      </c>
      <c r="E449" s="38" t="s">
        <v>404</v>
      </c>
      <c r="F449" s="38" t="s">
        <v>404</v>
      </c>
    </row>
    <row r="450" spans="1:6" ht="65" x14ac:dyDescent="0.35">
      <c r="A450" s="38" t="s">
        <v>472</v>
      </c>
      <c r="B450" s="38" t="s">
        <v>473</v>
      </c>
      <c r="C450" s="37" t="s">
        <v>505</v>
      </c>
      <c r="D450" s="38" t="s">
        <v>404</v>
      </c>
      <c r="E450" s="38" t="s">
        <v>404</v>
      </c>
      <c r="F450" s="38" t="s">
        <v>474</v>
      </c>
    </row>
    <row r="451" spans="1:6" ht="130" x14ac:dyDescent="0.35">
      <c r="A451" s="38" t="s">
        <v>475</v>
      </c>
      <c r="B451" s="38" t="s">
        <v>467</v>
      </c>
      <c r="C451" s="37" t="s">
        <v>506</v>
      </c>
      <c r="D451" s="38" t="s">
        <v>476</v>
      </c>
      <c r="E451" s="38" t="s">
        <v>404</v>
      </c>
      <c r="F451" s="38" t="s">
        <v>474</v>
      </c>
    </row>
    <row r="452" spans="1:6" ht="65" x14ac:dyDescent="0.35">
      <c r="A452" s="38" t="s">
        <v>477</v>
      </c>
      <c r="B452" s="38" t="s">
        <v>478</v>
      </c>
      <c r="C452" s="38" t="s">
        <v>479</v>
      </c>
      <c r="D452" s="38" t="s">
        <v>480</v>
      </c>
      <c r="E452" s="38" t="s">
        <v>430</v>
      </c>
      <c r="F452" s="37" t="s">
        <v>507</v>
      </c>
    </row>
    <row r="453" spans="1:6" ht="48" customHeight="1" x14ac:dyDescent="0.35">
      <c r="A453" s="38" t="s">
        <v>481</v>
      </c>
      <c r="B453" s="38" t="s">
        <v>482</v>
      </c>
      <c r="C453" s="38" t="s">
        <v>483</v>
      </c>
      <c r="D453" s="38" t="s">
        <v>484</v>
      </c>
      <c r="E453" s="38" t="s">
        <v>430</v>
      </c>
      <c r="F453" s="38" t="s">
        <v>485</v>
      </c>
    </row>
    <row r="454" spans="1:6" ht="186" customHeight="1" x14ac:dyDescent="0.35">
      <c r="A454" s="38" t="s">
        <v>486</v>
      </c>
      <c r="B454" s="38" t="s">
        <v>487</v>
      </c>
      <c r="C454" s="37" t="s">
        <v>508</v>
      </c>
      <c r="D454" s="37" t="s">
        <v>509</v>
      </c>
      <c r="E454" s="37" t="s">
        <v>510</v>
      </c>
      <c r="F454" s="37" t="s">
        <v>511</v>
      </c>
    </row>
    <row r="455" spans="1:6" ht="168" customHeight="1" x14ac:dyDescent="0.35">
      <c r="A455" s="36" t="s">
        <v>488</v>
      </c>
      <c r="B455" s="38" t="s">
        <v>489</v>
      </c>
      <c r="C455" s="37" t="s">
        <v>512</v>
      </c>
      <c r="D455" s="38" t="s">
        <v>863</v>
      </c>
      <c r="E455" s="38" t="s">
        <v>490</v>
      </c>
      <c r="F455" s="37" t="s">
        <v>513</v>
      </c>
    </row>
    <row r="456" spans="1:6" ht="192.75" customHeight="1" x14ac:dyDescent="0.35">
      <c r="A456" s="38" t="s">
        <v>491</v>
      </c>
      <c r="B456" s="38" t="s">
        <v>467</v>
      </c>
      <c r="C456" s="37" t="s">
        <v>514</v>
      </c>
      <c r="D456" s="37" t="s">
        <v>515</v>
      </c>
      <c r="E456" s="38" t="s">
        <v>492</v>
      </c>
      <c r="F456" s="37" t="s">
        <v>516</v>
      </c>
    </row>
  </sheetData>
  <customSheetViews>
    <customSheetView guid="{EC46A81A-6740-4443-959F-D067CA5FDAC0}" scale="70" showPageBreaks="1" printArea="1" view="pageLayout">
      <selection activeCell="D418" sqref="D418"/>
      <rowBreaks count="6" manualBreakCount="6">
        <brk id="23" max="6" man="1"/>
        <brk id="52" max="6" man="1"/>
        <brk id="80" max="6" man="1"/>
        <brk id="116" max="6" man="1"/>
        <brk id="122" max="6" man="1"/>
        <brk id="467" max="6" man="1"/>
      </rowBreaks>
      <pageMargins left="0.45" right="0.45" top="0.5" bottom="0.5" header="0.3" footer="0.3"/>
      <printOptions horizontalCentered="1"/>
      <pageSetup scale="70" orientation="landscape" r:id="rId1"/>
    </customSheetView>
    <customSheetView guid="{9948DD30-9F63-4779-86EE-8B595680257B}" scale="70" showPageBreaks="1" printArea="1" view="pageLayout">
      <selection activeCell="D418" sqref="D418"/>
      <rowBreaks count="6" manualBreakCount="6">
        <brk id="23" max="6" man="1"/>
        <brk id="52" max="6" man="1"/>
        <brk id="80" max="6" man="1"/>
        <brk id="116" max="6" man="1"/>
        <brk id="122" max="6" man="1"/>
        <brk id="467" max="6" man="1"/>
      </rowBreaks>
      <pageMargins left="0.45" right="0.45" top="0.5" bottom="0.5" header="0.3" footer="0.3"/>
      <printOptions horizontalCentered="1"/>
      <pageSetup scale="70" orientation="landscape" r:id="rId2"/>
    </customSheetView>
  </customSheetViews>
  <mergeCells count="69">
    <mergeCell ref="A368:G368"/>
    <mergeCell ref="A364:G364"/>
    <mergeCell ref="A377:G377"/>
    <mergeCell ref="A374:G374"/>
    <mergeCell ref="A441:F441"/>
    <mergeCell ref="A391:G391"/>
    <mergeCell ref="A383:G383"/>
    <mergeCell ref="A387:G387"/>
    <mergeCell ref="A389:G389"/>
    <mergeCell ref="A390:G390"/>
    <mergeCell ref="A384:G384"/>
    <mergeCell ref="A385:G385"/>
    <mergeCell ref="A386:G386"/>
    <mergeCell ref="A404:F404"/>
    <mergeCell ref="A388:G388"/>
    <mergeCell ref="A381:G381"/>
    <mergeCell ref="A192:G192"/>
    <mergeCell ref="A196:G196"/>
    <mergeCell ref="A197:G197"/>
    <mergeCell ref="D165:D166"/>
    <mergeCell ref="A363:G363"/>
    <mergeCell ref="A253:G253"/>
    <mergeCell ref="A260:G260"/>
    <mergeCell ref="A266:G267"/>
    <mergeCell ref="A261:E261"/>
    <mergeCell ref="E255:E258"/>
    <mergeCell ref="A360:G360"/>
    <mergeCell ref="D302:D359"/>
    <mergeCell ref="E302:E359"/>
    <mergeCell ref="F302:F359"/>
    <mergeCell ref="A268:G269"/>
    <mergeCell ref="A382:G382"/>
    <mergeCell ref="A378:G378"/>
    <mergeCell ref="A379:G379"/>
    <mergeCell ref="A375:G375"/>
    <mergeCell ref="A376:G376"/>
    <mergeCell ref="A380:G380"/>
    <mergeCell ref="A365:G365"/>
    <mergeCell ref="A366:G366"/>
    <mergeCell ref="A1:G1"/>
    <mergeCell ref="E84:E107"/>
    <mergeCell ref="F84:F107"/>
    <mergeCell ref="D84:D107"/>
    <mergeCell ref="E6:E23"/>
    <mergeCell ref="F6:F23"/>
    <mergeCell ref="E51:E75"/>
    <mergeCell ref="F51:F75"/>
    <mergeCell ref="D6:D23"/>
    <mergeCell ref="D51:D75"/>
    <mergeCell ref="G84:G107"/>
    <mergeCell ref="A46:G46"/>
    <mergeCell ref="A79:G79"/>
    <mergeCell ref="A361:G361"/>
    <mergeCell ref="A367:G367"/>
    <mergeCell ref="A122:G122"/>
    <mergeCell ref="A160:G160"/>
    <mergeCell ref="E165:E166"/>
    <mergeCell ref="F165:F166"/>
    <mergeCell ref="D171:D191"/>
    <mergeCell ref="A204:E204"/>
    <mergeCell ref="A246:E247"/>
    <mergeCell ref="A248:E249"/>
    <mergeCell ref="A193:G194"/>
    <mergeCell ref="E171:E191"/>
    <mergeCell ref="F171:F191"/>
    <mergeCell ref="E127:E158"/>
    <mergeCell ref="F127:F158"/>
    <mergeCell ref="D127:D158"/>
    <mergeCell ref="A297:G297"/>
  </mergeCells>
  <phoneticPr fontId="8" type="noConversion"/>
  <printOptions horizontalCentered="1"/>
  <pageMargins left="0.45" right="0.45" top="0.5" bottom="0.5" header="0.3" footer="0.3"/>
  <pageSetup scale="71" fitToHeight="0" orientation="landscape" r:id="rId3"/>
  <rowBreaks count="10" manualBreakCount="10">
    <brk id="45" max="16383" man="1"/>
    <brk id="78" max="16383" man="1"/>
    <brk id="121" max="16383" man="1"/>
    <brk id="159" max="16383" man="1"/>
    <brk id="203" max="16383" man="1"/>
    <brk id="252" max="16383" man="1"/>
    <brk id="296" max="16383" man="1"/>
    <brk id="373" max="16383" man="1"/>
    <brk id="403" max="16383" man="1"/>
    <brk id="44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Sample.LUT!$A$2:$A$5</xm:f>
          </x14:formula1>
          <xm:sqref>A206:A245</xm:sqref>
        </x14:dataValidation>
        <x14:dataValidation type="list" allowBlank="1" showInputMessage="1" showErrorMessage="1" xr:uid="{00000000-0002-0000-0900-000001000000}">
          <x14:formula1>
            <xm:f>Sample.LUT!$B$2:$B$3</xm:f>
          </x14:formula1>
          <xm:sqref>E206:E245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4"/>
  </sheetPr>
  <dimension ref="A1:F402"/>
  <sheetViews>
    <sheetView view="pageLayout" zoomScaleNormal="100" workbookViewId="0">
      <selection sqref="A1:F1"/>
    </sheetView>
  </sheetViews>
  <sheetFormatPr defaultColWidth="8.81640625" defaultRowHeight="13" x14ac:dyDescent="0.3"/>
  <cols>
    <col min="1" max="1" width="17.81640625" style="17" customWidth="1"/>
    <col min="2" max="2" width="37.81640625" style="17" customWidth="1"/>
    <col min="3" max="3" width="18.54296875" style="17" customWidth="1"/>
    <col min="4" max="4" width="8.81640625" style="17" bestFit="1" customWidth="1"/>
    <col min="5" max="5" width="10.453125" style="17" bestFit="1" customWidth="1"/>
    <col min="6" max="6" width="11.81640625" style="17" bestFit="1" customWidth="1"/>
    <col min="7" max="16384" width="8.81640625" style="17"/>
  </cols>
  <sheetData>
    <row r="1" spans="1:6" ht="64.5" customHeight="1" thickBot="1" x14ac:dyDescent="0.35">
      <c r="A1" s="729" t="s">
        <v>1096</v>
      </c>
      <c r="B1" s="730"/>
      <c r="C1" s="730"/>
      <c r="D1" s="730"/>
      <c r="E1" s="730"/>
      <c r="F1" s="731"/>
    </row>
    <row r="2" spans="1:6" ht="13.5" thickBot="1" x14ac:dyDescent="0.35">
      <c r="A2" s="59" t="s">
        <v>142</v>
      </c>
      <c r="B2" s="52" t="s">
        <v>139</v>
      </c>
      <c r="C2" s="52" t="s">
        <v>143</v>
      </c>
      <c r="D2" s="52" t="s">
        <v>84</v>
      </c>
      <c r="E2" s="52" t="s">
        <v>140</v>
      </c>
      <c r="F2" s="53" t="s">
        <v>144</v>
      </c>
    </row>
    <row r="3" spans="1:6" x14ac:dyDescent="0.3">
      <c r="A3" s="56" t="s">
        <v>158</v>
      </c>
      <c r="B3" s="33" t="s">
        <v>151</v>
      </c>
      <c r="C3" s="35" t="s">
        <v>173</v>
      </c>
      <c r="D3" s="166" t="s">
        <v>72</v>
      </c>
      <c r="E3" s="35" t="s">
        <v>36</v>
      </c>
      <c r="F3" s="45">
        <v>0.04</v>
      </c>
    </row>
    <row r="4" spans="1:6" x14ac:dyDescent="0.3">
      <c r="A4" s="56" t="s">
        <v>158</v>
      </c>
      <c r="B4" s="33" t="s">
        <v>151</v>
      </c>
      <c r="C4" s="35" t="s">
        <v>173</v>
      </c>
      <c r="D4" s="166" t="s">
        <v>73</v>
      </c>
      <c r="E4" s="35" t="s">
        <v>35</v>
      </c>
      <c r="F4" s="45">
        <v>0.04</v>
      </c>
    </row>
    <row r="5" spans="1:6" x14ac:dyDescent="0.3">
      <c r="A5" s="56" t="s">
        <v>157</v>
      </c>
      <c r="B5" s="33" t="s">
        <v>193</v>
      </c>
      <c r="C5" s="35" t="s">
        <v>173</v>
      </c>
      <c r="D5" s="166" t="s">
        <v>57</v>
      </c>
      <c r="E5" s="35" t="s">
        <v>28</v>
      </c>
      <c r="F5" s="45">
        <v>400</v>
      </c>
    </row>
    <row r="6" spans="1:6" x14ac:dyDescent="0.3">
      <c r="A6" s="56" t="s">
        <v>157</v>
      </c>
      <c r="B6" s="33" t="s">
        <v>194</v>
      </c>
      <c r="C6" s="35" t="s">
        <v>173</v>
      </c>
      <c r="D6" s="166" t="s">
        <v>72</v>
      </c>
      <c r="E6" s="35" t="s">
        <v>36</v>
      </c>
      <c r="F6" s="45">
        <v>0.4</v>
      </c>
    </row>
    <row r="7" spans="1:6" x14ac:dyDescent="0.3">
      <c r="A7" s="56" t="s">
        <v>157</v>
      </c>
      <c r="B7" s="33" t="s">
        <v>194</v>
      </c>
      <c r="C7" s="35" t="s">
        <v>173</v>
      </c>
      <c r="D7" s="166" t="s">
        <v>73</v>
      </c>
      <c r="E7" s="35" t="s">
        <v>35</v>
      </c>
      <c r="F7" s="45">
        <v>0.4</v>
      </c>
    </row>
    <row r="8" spans="1:6" x14ac:dyDescent="0.3">
      <c r="A8" s="54" t="s">
        <v>156</v>
      </c>
      <c r="B8" s="32" t="s">
        <v>145</v>
      </c>
      <c r="C8" s="34" t="s">
        <v>173</v>
      </c>
      <c r="D8" s="443" t="s">
        <v>72</v>
      </c>
      <c r="E8" s="34" t="s">
        <v>36</v>
      </c>
      <c r="F8" s="55">
        <v>7.0000000000000007E-2</v>
      </c>
    </row>
    <row r="9" spans="1:6" x14ac:dyDescent="0.3">
      <c r="A9" s="56" t="s">
        <v>156</v>
      </c>
      <c r="B9" s="33" t="s">
        <v>184</v>
      </c>
      <c r="C9" s="35" t="s">
        <v>79</v>
      </c>
      <c r="D9" s="166" t="s">
        <v>72</v>
      </c>
      <c r="E9" s="35" t="s">
        <v>36</v>
      </c>
      <c r="F9" s="45">
        <v>0.4</v>
      </c>
    </row>
    <row r="10" spans="1:6" x14ac:dyDescent="0.3">
      <c r="A10" s="56" t="s">
        <v>156</v>
      </c>
      <c r="B10" s="33" t="s">
        <v>145</v>
      </c>
      <c r="C10" s="35" t="s">
        <v>173</v>
      </c>
      <c r="D10" s="166" t="s">
        <v>73</v>
      </c>
      <c r="E10" s="35" t="s">
        <v>35</v>
      </c>
      <c r="F10" s="45">
        <v>7.0000000000000007E-2</v>
      </c>
    </row>
    <row r="11" spans="1:6" x14ac:dyDescent="0.3">
      <c r="A11" s="56" t="s">
        <v>156</v>
      </c>
      <c r="B11" s="33" t="s">
        <v>184</v>
      </c>
      <c r="C11" s="35" t="s">
        <v>79</v>
      </c>
      <c r="D11" s="166" t="s">
        <v>73</v>
      </c>
      <c r="E11" s="35" t="s">
        <v>35</v>
      </c>
      <c r="F11" s="45">
        <v>0.4</v>
      </c>
    </row>
    <row r="12" spans="1:6" x14ac:dyDescent="0.3">
      <c r="A12" s="56" t="s">
        <v>159</v>
      </c>
      <c r="B12" s="33" t="s">
        <v>185</v>
      </c>
      <c r="C12" s="35" t="s">
        <v>79</v>
      </c>
      <c r="D12" s="166" t="s">
        <v>72</v>
      </c>
      <c r="E12" s="35" t="s">
        <v>36</v>
      </c>
      <c r="F12" s="45">
        <v>7.0000000000000007E-2</v>
      </c>
    </row>
    <row r="13" spans="1:6" x14ac:dyDescent="0.3">
      <c r="A13" s="56" t="s">
        <v>159</v>
      </c>
      <c r="B13" s="33" t="s">
        <v>185</v>
      </c>
      <c r="C13" s="35" t="s">
        <v>79</v>
      </c>
      <c r="D13" s="166" t="s">
        <v>73</v>
      </c>
      <c r="E13" s="35" t="s">
        <v>35</v>
      </c>
      <c r="F13" s="45">
        <v>7.0000000000000007E-2</v>
      </c>
    </row>
    <row r="14" spans="1:6" x14ac:dyDescent="0.3">
      <c r="A14" s="56" t="s">
        <v>147</v>
      </c>
      <c r="B14" s="33" t="s">
        <v>176</v>
      </c>
      <c r="C14" s="35" t="s">
        <v>173</v>
      </c>
      <c r="D14" s="441" t="s">
        <v>62</v>
      </c>
      <c r="E14" s="35" t="s">
        <v>31</v>
      </c>
      <c r="F14" s="45">
        <v>7.0000000000000007E-2</v>
      </c>
    </row>
    <row r="15" spans="1:6" x14ac:dyDescent="0.3">
      <c r="A15" s="56" t="s">
        <v>147</v>
      </c>
      <c r="B15" s="33" t="s">
        <v>176</v>
      </c>
      <c r="C15" s="35" t="s">
        <v>173</v>
      </c>
      <c r="D15" s="441" t="s">
        <v>66</v>
      </c>
      <c r="E15" s="35" t="s">
        <v>32</v>
      </c>
      <c r="F15" s="45">
        <v>7.0000000000000007E-2</v>
      </c>
    </row>
    <row r="16" spans="1:6" x14ac:dyDescent="0.3">
      <c r="A16" s="56" t="s">
        <v>147</v>
      </c>
      <c r="B16" s="33" t="s">
        <v>176</v>
      </c>
      <c r="C16" s="35" t="s">
        <v>173</v>
      </c>
      <c r="D16" s="166" t="s">
        <v>71</v>
      </c>
      <c r="E16" s="35" t="s">
        <v>34</v>
      </c>
      <c r="F16" s="45">
        <v>7.0000000000000007E-2</v>
      </c>
    </row>
    <row r="17" spans="1:6" x14ac:dyDescent="0.3">
      <c r="A17" s="56" t="s">
        <v>147</v>
      </c>
      <c r="B17" s="33" t="s">
        <v>176</v>
      </c>
      <c r="C17" s="35" t="s">
        <v>173</v>
      </c>
      <c r="D17" s="166" t="s">
        <v>72</v>
      </c>
      <c r="E17" s="35" t="s">
        <v>36</v>
      </c>
      <c r="F17" s="45">
        <v>7.0000000000000007E-2</v>
      </c>
    </row>
    <row r="18" spans="1:6" x14ac:dyDescent="0.3">
      <c r="A18" s="56" t="s">
        <v>147</v>
      </c>
      <c r="B18" s="33" t="s">
        <v>176</v>
      </c>
      <c r="C18" s="35" t="s">
        <v>173</v>
      </c>
      <c r="D18" s="166" t="s">
        <v>73</v>
      </c>
      <c r="E18" s="35" t="s">
        <v>35</v>
      </c>
      <c r="F18" s="45">
        <v>7.0000000000000007E-2</v>
      </c>
    </row>
    <row r="19" spans="1:6" x14ac:dyDescent="0.3">
      <c r="A19" s="56" t="s">
        <v>160</v>
      </c>
      <c r="B19" s="33" t="s">
        <v>192</v>
      </c>
      <c r="C19" s="35" t="s">
        <v>173</v>
      </c>
      <c r="D19" s="166" t="s">
        <v>72</v>
      </c>
      <c r="E19" s="35" t="s">
        <v>36</v>
      </c>
      <c r="F19" s="45">
        <v>7.0000000000000007E-2</v>
      </c>
    </row>
    <row r="20" spans="1:6" x14ac:dyDescent="0.3">
      <c r="A20" s="56" t="s">
        <v>160</v>
      </c>
      <c r="B20" s="33" t="s">
        <v>175</v>
      </c>
      <c r="C20" s="35" t="s">
        <v>173</v>
      </c>
      <c r="D20" s="166" t="s">
        <v>72</v>
      </c>
      <c r="E20" s="35" t="s">
        <v>36</v>
      </c>
      <c r="F20" s="45">
        <v>7.0000000000000007E-2</v>
      </c>
    </row>
    <row r="21" spans="1:6" x14ac:dyDescent="0.3">
      <c r="A21" s="56" t="s">
        <v>160</v>
      </c>
      <c r="B21" s="33" t="s">
        <v>192</v>
      </c>
      <c r="C21" s="35" t="s">
        <v>173</v>
      </c>
      <c r="D21" s="166" t="s">
        <v>73</v>
      </c>
      <c r="E21" s="35" t="s">
        <v>35</v>
      </c>
      <c r="F21" s="45">
        <v>7.0000000000000007E-2</v>
      </c>
    </row>
    <row r="22" spans="1:6" x14ac:dyDescent="0.3">
      <c r="A22" s="56" t="s">
        <v>160</v>
      </c>
      <c r="B22" s="33" t="s">
        <v>175</v>
      </c>
      <c r="C22" s="35" t="s">
        <v>173</v>
      </c>
      <c r="D22" s="166" t="s">
        <v>73</v>
      </c>
      <c r="E22" s="35" t="s">
        <v>35</v>
      </c>
      <c r="F22" s="45">
        <v>7.0000000000000007E-2</v>
      </c>
    </row>
    <row r="23" spans="1:6" x14ac:dyDescent="0.3">
      <c r="A23" s="56" t="s">
        <v>161</v>
      </c>
      <c r="B23" s="33" t="s">
        <v>190</v>
      </c>
      <c r="C23" s="35" t="s">
        <v>174</v>
      </c>
      <c r="D23" s="166" t="s">
        <v>72</v>
      </c>
      <c r="E23" s="35" t="s">
        <v>36</v>
      </c>
      <c r="F23" s="45">
        <v>7.0000000000000007E-2</v>
      </c>
    </row>
    <row r="24" spans="1:6" x14ac:dyDescent="0.3">
      <c r="A24" s="56" t="s">
        <v>162</v>
      </c>
      <c r="B24" s="33" t="s">
        <v>195</v>
      </c>
      <c r="C24" s="35" t="s">
        <v>79</v>
      </c>
      <c r="D24" s="385" t="s">
        <v>57</v>
      </c>
      <c r="E24" s="35" t="s">
        <v>28</v>
      </c>
      <c r="F24" s="45">
        <v>400</v>
      </c>
    </row>
    <row r="25" spans="1:6" x14ac:dyDescent="0.3">
      <c r="A25" s="56" t="s">
        <v>163</v>
      </c>
      <c r="B25" s="33" t="s">
        <v>152</v>
      </c>
      <c r="C25" s="35" t="s">
        <v>79</v>
      </c>
      <c r="D25" s="385" t="s">
        <v>72</v>
      </c>
      <c r="E25" s="35" t="s">
        <v>36</v>
      </c>
      <c r="F25" s="45">
        <v>7.0000000000000007E-2</v>
      </c>
    </row>
    <row r="26" spans="1:6" x14ac:dyDescent="0.3">
      <c r="A26" s="54" t="s">
        <v>163</v>
      </c>
      <c r="B26" s="32" t="s">
        <v>152</v>
      </c>
      <c r="C26" s="34" t="s">
        <v>79</v>
      </c>
      <c r="D26" s="443" t="s">
        <v>73</v>
      </c>
      <c r="E26" s="34" t="s">
        <v>35</v>
      </c>
      <c r="F26" s="55">
        <v>7.0000000000000007E-2</v>
      </c>
    </row>
    <row r="27" spans="1:6" x14ac:dyDescent="0.3">
      <c r="A27" s="56" t="s">
        <v>163</v>
      </c>
      <c r="B27" s="33" t="s">
        <v>152</v>
      </c>
      <c r="C27" s="35" t="s">
        <v>79</v>
      </c>
      <c r="D27" s="385" t="s">
        <v>73</v>
      </c>
      <c r="E27" s="35" t="s">
        <v>35</v>
      </c>
      <c r="F27" s="45">
        <v>1</v>
      </c>
    </row>
    <row r="28" spans="1:6" x14ac:dyDescent="0.3">
      <c r="A28" s="56" t="s">
        <v>164</v>
      </c>
      <c r="B28" s="33" t="s">
        <v>191</v>
      </c>
      <c r="C28" s="35" t="s">
        <v>173</v>
      </c>
      <c r="D28" s="385" t="s">
        <v>57</v>
      </c>
      <c r="E28" s="35" t="s">
        <v>28</v>
      </c>
      <c r="F28" s="45">
        <v>400</v>
      </c>
    </row>
    <row r="29" spans="1:6" x14ac:dyDescent="0.3">
      <c r="A29" s="56" t="s">
        <v>164</v>
      </c>
      <c r="B29" s="33" t="s">
        <v>153</v>
      </c>
      <c r="C29" s="35" t="s">
        <v>79</v>
      </c>
      <c r="D29" s="385" t="s">
        <v>58</v>
      </c>
      <c r="E29" s="35" t="s">
        <v>29</v>
      </c>
      <c r="F29" s="45">
        <v>0.02</v>
      </c>
    </row>
    <row r="30" spans="1:6" x14ac:dyDescent="0.3">
      <c r="A30" s="56" t="s">
        <v>164</v>
      </c>
      <c r="B30" s="33" t="s">
        <v>154</v>
      </c>
      <c r="C30" s="35" t="s">
        <v>79</v>
      </c>
      <c r="D30" s="385" t="s">
        <v>58</v>
      </c>
      <c r="E30" s="35" t="s">
        <v>29</v>
      </c>
      <c r="F30" s="45">
        <v>40000</v>
      </c>
    </row>
    <row r="31" spans="1:6" x14ac:dyDescent="0.3">
      <c r="A31" s="56" t="s">
        <v>164</v>
      </c>
      <c r="B31" s="33" t="s">
        <v>153</v>
      </c>
      <c r="C31" s="35" t="s">
        <v>79</v>
      </c>
      <c r="D31" s="385" t="s">
        <v>62</v>
      </c>
      <c r="E31" s="35" t="s">
        <v>31</v>
      </c>
      <c r="F31" s="45">
        <v>0.02</v>
      </c>
    </row>
    <row r="32" spans="1:6" x14ac:dyDescent="0.3">
      <c r="A32" s="54" t="s">
        <v>164</v>
      </c>
      <c r="B32" s="32" t="s">
        <v>154</v>
      </c>
      <c r="C32" s="34" t="s">
        <v>79</v>
      </c>
      <c r="D32" s="443" t="s">
        <v>62</v>
      </c>
      <c r="E32" s="34" t="s">
        <v>31</v>
      </c>
      <c r="F32" s="55">
        <v>40000</v>
      </c>
    </row>
    <row r="33" spans="1:6" x14ac:dyDescent="0.3">
      <c r="A33" s="56" t="s">
        <v>164</v>
      </c>
      <c r="B33" s="33" t="s">
        <v>153</v>
      </c>
      <c r="C33" s="35" t="s">
        <v>79</v>
      </c>
      <c r="D33" s="166" t="s">
        <v>66</v>
      </c>
      <c r="E33" s="35" t="s">
        <v>32</v>
      </c>
      <c r="F33" s="45">
        <v>0.02</v>
      </c>
    </row>
    <row r="34" spans="1:6" x14ac:dyDescent="0.3">
      <c r="A34" s="56" t="s">
        <v>164</v>
      </c>
      <c r="B34" s="33" t="s">
        <v>154</v>
      </c>
      <c r="C34" s="35" t="s">
        <v>79</v>
      </c>
      <c r="D34" s="166" t="s">
        <v>66</v>
      </c>
      <c r="E34" s="35" t="s">
        <v>32</v>
      </c>
      <c r="F34" s="45">
        <v>500</v>
      </c>
    </row>
    <row r="35" spans="1:6" x14ac:dyDescent="0.3">
      <c r="A35" s="56" t="s">
        <v>164</v>
      </c>
      <c r="B35" s="33" t="s">
        <v>153</v>
      </c>
      <c r="C35" s="35" t="s">
        <v>79</v>
      </c>
      <c r="D35" s="166" t="s">
        <v>71</v>
      </c>
      <c r="E35" s="35" t="s">
        <v>34</v>
      </c>
      <c r="F35" s="45">
        <v>0.02</v>
      </c>
    </row>
    <row r="36" spans="1:6" x14ac:dyDescent="0.3">
      <c r="A36" s="56" t="s">
        <v>164</v>
      </c>
      <c r="B36" s="33" t="s">
        <v>154</v>
      </c>
      <c r="C36" s="35" t="s">
        <v>79</v>
      </c>
      <c r="D36" s="166" t="s">
        <v>71</v>
      </c>
      <c r="E36" s="35" t="s">
        <v>34</v>
      </c>
      <c r="F36" s="45">
        <v>40000</v>
      </c>
    </row>
    <row r="37" spans="1:6" x14ac:dyDescent="0.3">
      <c r="A37" s="56" t="s">
        <v>164</v>
      </c>
      <c r="B37" s="33" t="s">
        <v>191</v>
      </c>
      <c r="C37" s="35" t="s">
        <v>173</v>
      </c>
      <c r="D37" s="166" t="s">
        <v>72</v>
      </c>
      <c r="E37" s="35" t="s">
        <v>36</v>
      </c>
      <c r="F37" s="45">
        <v>0.4</v>
      </c>
    </row>
    <row r="38" spans="1:6" x14ac:dyDescent="0.3">
      <c r="A38" s="56" t="s">
        <v>164</v>
      </c>
      <c r="B38" s="33" t="s">
        <v>153</v>
      </c>
      <c r="C38" s="35" t="s">
        <v>79</v>
      </c>
      <c r="D38" s="166" t="s">
        <v>72</v>
      </c>
      <c r="E38" s="35" t="s">
        <v>36</v>
      </c>
      <c r="F38" s="45">
        <v>0.02</v>
      </c>
    </row>
    <row r="39" spans="1:6" x14ac:dyDescent="0.3">
      <c r="A39" s="56" t="s">
        <v>164</v>
      </c>
      <c r="B39" s="33" t="s">
        <v>154</v>
      </c>
      <c r="C39" s="35" t="s">
        <v>79</v>
      </c>
      <c r="D39" s="166" t="s">
        <v>72</v>
      </c>
      <c r="E39" s="35" t="s">
        <v>36</v>
      </c>
      <c r="F39" s="45">
        <v>40000</v>
      </c>
    </row>
    <row r="40" spans="1:6" x14ac:dyDescent="0.3">
      <c r="A40" s="56" t="s">
        <v>164</v>
      </c>
      <c r="B40" s="33" t="s">
        <v>191</v>
      </c>
      <c r="C40" s="35" t="s">
        <v>173</v>
      </c>
      <c r="D40" s="166" t="s">
        <v>73</v>
      </c>
      <c r="E40" s="35" t="s">
        <v>35</v>
      </c>
      <c r="F40" s="45">
        <v>0.4</v>
      </c>
    </row>
    <row r="41" spans="1:6" x14ac:dyDescent="0.3">
      <c r="A41" s="56" t="s">
        <v>164</v>
      </c>
      <c r="B41" s="33" t="s">
        <v>153</v>
      </c>
      <c r="C41" s="35" t="s">
        <v>79</v>
      </c>
      <c r="D41" s="166" t="s">
        <v>73</v>
      </c>
      <c r="E41" s="35" t="s">
        <v>35</v>
      </c>
      <c r="F41" s="45">
        <v>0.02</v>
      </c>
    </row>
    <row r="42" spans="1:6" x14ac:dyDescent="0.3">
      <c r="A42" s="56" t="s">
        <v>164</v>
      </c>
      <c r="B42" s="33" t="s">
        <v>154</v>
      </c>
      <c r="C42" s="35" t="s">
        <v>79</v>
      </c>
      <c r="D42" s="166" t="s">
        <v>73</v>
      </c>
      <c r="E42" s="35" t="s">
        <v>35</v>
      </c>
      <c r="F42" s="45">
        <v>500</v>
      </c>
    </row>
    <row r="43" spans="1:6" x14ac:dyDescent="0.3">
      <c r="A43" s="56" t="s">
        <v>165</v>
      </c>
      <c r="B43" s="33" t="s">
        <v>178</v>
      </c>
      <c r="C43" s="35" t="s">
        <v>79</v>
      </c>
      <c r="D43" s="166" t="s">
        <v>72</v>
      </c>
      <c r="E43" s="35" t="s">
        <v>36</v>
      </c>
      <c r="F43" s="45">
        <v>7.0000000000000007E-2</v>
      </c>
    </row>
    <row r="44" spans="1:6" x14ac:dyDescent="0.3">
      <c r="A44" s="56" t="s">
        <v>165</v>
      </c>
      <c r="B44" s="33" t="s">
        <v>178</v>
      </c>
      <c r="C44" s="35" t="s">
        <v>79</v>
      </c>
      <c r="D44" s="166" t="s">
        <v>73</v>
      </c>
      <c r="E44" s="35" t="s">
        <v>35</v>
      </c>
      <c r="F44" s="45">
        <v>7.0000000000000007E-2</v>
      </c>
    </row>
    <row r="45" spans="1:6" x14ac:dyDescent="0.3">
      <c r="A45" s="56" t="s">
        <v>148</v>
      </c>
      <c r="B45" s="33" t="s">
        <v>181</v>
      </c>
      <c r="C45" s="35" t="s">
        <v>79</v>
      </c>
      <c r="D45" s="166" t="s">
        <v>56</v>
      </c>
      <c r="E45" s="35" t="s">
        <v>92</v>
      </c>
      <c r="F45" s="45">
        <v>7</v>
      </c>
    </row>
    <row r="46" spans="1:6" x14ac:dyDescent="0.3">
      <c r="A46" s="56" t="s">
        <v>148</v>
      </c>
      <c r="B46" s="33" t="s">
        <v>182</v>
      </c>
      <c r="C46" s="35" t="s">
        <v>79</v>
      </c>
      <c r="D46" s="166" t="s">
        <v>56</v>
      </c>
      <c r="E46" s="35" t="s">
        <v>92</v>
      </c>
      <c r="F46" s="45">
        <v>7</v>
      </c>
    </row>
    <row r="47" spans="1:6" x14ac:dyDescent="0.3">
      <c r="A47" s="56" t="s">
        <v>148</v>
      </c>
      <c r="B47" s="33" t="s">
        <v>179</v>
      </c>
      <c r="C47" s="35" t="s">
        <v>173</v>
      </c>
      <c r="D47" s="166" t="s">
        <v>57</v>
      </c>
      <c r="E47" s="35" t="s">
        <v>28</v>
      </c>
      <c r="F47" s="45">
        <v>2</v>
      </c>
    </row>
    <row r="48" spans="1:6" x14ac:dyDescent="0.3">
      <c r="A48" s="56" t="s">
        <v>148</v>
      </c>
      <c r="B48" s="33" t="s">
        <v>180</v>
      </c>
      <c r="C48" s="35" t="s">
        <v>173</v>
      </c>
      <c r="D48" s="166" t="s">
        <v>57</v>
      </c>
      <c r="E48" s="35" t="s">
        <v>28</v>
      </c>
      <c r="F48" s="45">
        <v>3</v>
      </c>
    </row>
    <row r="49" spans="1:6" x14ac:dyDescent="0.3">
      <c r="A49" s="56" t="s">
        <v>148</v>
      </c>
      <c r="B49" s="33" t="s">
        <v>181</v>
      </c>
      <c r="C49" s="35" t="s">
        <v>79</v>
      </c>
      <c r="D49" s="166" t="s">
        <v>57</v>
      </c>
      <c r="E49" s="35" t="s">
        <v>28</v>
      </c>
      <c r="F49" s="45">
        <v>7</v>
      </c>
    </row>
    <row r="50" spans="1:6" x14ac:dyDescent="0.3">
      <c r="A50" s="56" t="s">
        <v>148</v>
      </c>
      <c r="B50" s="33" t="s">
        <v>182</v>
      </c>
      <c r="C50" s="35" t="s">
        <v>79</v>
      </c>
      <c r="D50" s="166" t="s">
        <v>57</v>
      </c>
      <c r="E50" s="35" t="s">
        <v>28</v>
      </c>
      <c r="F50" s="45">
        <v>9</v>
      </c>
    </row>
    <row r="51" spans="1:6" x14ac:dyDescent="0.3">
      <c r="A51" s="56" t="s">
        <v>148</v>
      </c>
      <c r="B51" s="33" t="s">
        <v>179</v>
      </c>
      <c r="C51" s="35" t="s">
        <v>173</v>
      </c>
      <c r="D51" s="166" t="s">
        <v>66</v>
      </c>
      <c r="E51" s="35" t="s">
        <v>32</v>
      </c>
      <c r="F51" s="45">
        <v>4.7E-2</v>
      </c>
    </row>
    <row r="52" spans="1:6" x14ac:dyDescent="0.3">
      <c r="A52" s="56" t="s">
        <v>148</v>
      </c>
      <c r="B52" s="33" t="s">
        <v>180</v>
      </c>
      <c r="C52" s="35" t="s">
        <v>173</v>
      </c>
      <c r="D52" s="166" t="s">
        <v>66</v>
      </c>
      <c r="E52" s="35" t="s">
        <v>32</v>
      </c>
      <c r="F52" s="45">
        <v>4.7E-2</v>
      </c>
    </row>
    <row r="53" spans="1:6" x14ac:dyDescent="0.3">
      <c r="A53" s="56" t="s">
        <v>148</v>
      </c>
      <c r="B53" s="33" t="s">
        <v>181</v>
      </c>
      <c r="C53" s="35" t="s">
        <v>79</v>
      </c>
      <c r="D53" s="166" t="s">
        <v>72</v>
      </c>
      <c r="E53" s="35" t="s">
        <v>36</v>
      </c>
      <c r="F53" s="45">
        <v>3.5000000000000003E-2</v>
      </c>
    </row>
    <row r="54" spans="1:6" x14ac:dyDescent="0.3">
      <c r="A54" s="56" t="s">
        <v>148</v>
      </c>
      <c r="B54" s="33" t="s">
        <v>182</v>
      </c>
      <c r="C54" s="35" t="s">
        <v>79</v>
      </c>
      <c r="D54" s="166" t="s">
        <v>72</v>
      </c>
      <c r="E54" s="35" t="s">
        <v>36</v>
      </c>
      <c r="F54" s="45">
        <v>3.5000000000000003E-2</v>
      </c>
    </row>
    <row r="55" spans="1:6" x14ac:dyDescent="0.3">
      <c r="A55" s="56" t="s">
        <v>148</v>
      </c>
      <c r="B55" s="33" t="s">
        <v>179</v>
      </c>
      <c r="C55" s="35" t="s">
        <v>173</v>
      </c>
      <c r="D55" s="166" t="s">
        <v>73</v>
      </c>
      <c r="E55" s="35" t="s">
        <v>35</v>
      </c>
      <c r="F55" s="45">
        <v>1.4999999999999999E-2</v>
      </c>
    </row>
    <row r="56" spans="1:6" x14ac:dyDescent="0.3">
      <c r="A56" s="56" t="s">
        <v>148</v>
      </c>
      <c r="B56" s="33" t="s">
        <v>180</v>
      </c>
      <c r="C56" s="35" t="s">
        <v>173</v>
      </c>
      <c r="D56" s="166" t="s">
        <v>73</v>
      </c>
      <c r="E56" s="35" t="s">
        <v>35</v>
      </c>
      <c r="F56" s="45">
        <v>1.4999999999999999E-2</v>
      </c>
    </row>
    <row r="57" spans="1:6" x14ac:dyDescent="0.3">
      <c r="A57" s="56" t="s">
        <v>148</v>
      </c>
      <c r="B57" s="33" t="s">
        <v>181</v>
      </c>
      <c r="C57" s="35" t="s">
        <v>79</v>
      </c>
      <c r="D57" s="166" t="s">
        <v>73</v>
      </c>
      <c r="E57" s="35" t="s">
        <v>35</v>
      </c>
      <c r="F57" s="45">
        <v>0.3</v>
      </c>
    </row>
    <row r="58" spans="1:6" x14ac:dyDescent="0.3">
      <c r="A58" s="56" t="s">
        <v>166</v>
      </c>
      <c r="B58" s="33" t="s">
        <v>155</v>
      </c>
      <c r="C58" s="35" t="s">
        <v>79</v>
      </c>
      <c r="D58" s="166" t="s">
        <v>72</v>
      </c>
      <c r="E58" s="35" t="s">
        <v>36</v>
      </c>
      <c r="F58" s="45">
        <v>7.0000000000000007E-2</v>
      </c>
    </row>
    <row r="59" spans="1:6" x14ac:dyDescent="0.3">
      <c r="A59" s="56" t="s">
        <v>166</v>
      </c>
      <c r="B59" s="33" t="s">
        <v>155</v>
      </c>
      <c r="C59" s="35" t="s">
        <v>79</v>
      </c>
      <c r="D59" s="166" t="s">
        <v>73</v>
      </c>
      <c r="E59" s="35" t="s">
        <v>35</v>
      </c>
      <c r="F59" s="45">
        <v>7.0000000000000007E-2</v>
      </c>
    </row>
    <row r="60" spans="1:6" x14ac:dyDescent="0.3">
      <c r="A60" s="56" t="s">
        <v>167</v>
      </c>
      <c r="B60" s="33" t="s">
        <v>183</v>
      </c>
      <c r="C60" s="35" t="s">
        <v>79</v>
      </c>
      <c r="D60" s="166" t="s">
        <v>72</v>
      </c>
      <c r="E60" s="35" t="s">
        <v>36</v>
      </c>
      <c r="F60" s="45">
        <v>7.0000000000000007E-2</v>
      </c>
    </row>
    <row r="61" spans="1:6" x14ac:dyDescent="0.3">
      <c r="A61" s="56" t="s">
        <v>167</v>
      </c>
      <c r="B61" s="33" t="s">
        <v>183</v>
      </c>
      <c r="C61" s="35" t="s">
        <v>79</v>
      </c>
      <c r="D61" s="166" t="s">
        <v>73</v>
      </c>
      <c r="E61" s="35" t="s">
        <v>35</v>
      </c>
      <c r="F61" s="45">
        <v>7.0000000000000007E-2</v>
      </c>
    </row>
    <row r="62" spans="1:6" x14ac:dyDescent="0.3">
      <c r="A62" s="56" t="s">
        <v>168</v>
      </c>
      <c r="B62" s="33" t="s">
        <v>146</v>
      </c>
      <c r="C62" s="35" t="s">
        <v>79</v>
      </c>
      <c r="D62" s="166" t="s">
        <v>71</v>
      </c>
      <c r="E62" s="35" t="s">
        <v>34</v>
      </c>
      <c r="F62" s="45">
        <v>1.2999999999999999E-2</v>
      </c>
    </row>
    <row r="63" spans="1:6" x14ac:dyDescent="0.3">
      <c r="A63" s="56" t="s">
        <v>168</v>
      </c>
      <c r="B63" s="33" t="s">
        <v>187</v>
      </c>
      <c r="C63" s="35" t="s">
        <v>79</v>
      </c>
      <c r="D63" s="166" t="s">
        <v>72</v>
      </c>
      <c r="E63" s="35" t="s">
        <v>36</v>
      </c>
      <c r="F63" s="45">
        <v>0.01</v>
      </c>
    </row>
    <row r="64" spans="1:6" x14ac:dyDescent="0.3">
      <c r="A64" s="56" t="s">
        <v>168</v>
      </c>
      <c r="B64" s="33" t="s">
        <v>187</v>
      </c>
      <c r="C64" s="35" t="s">
        <v>79</v>
      </c>
      <c r="D64" s="166" t="s">
        <v>73</v>
      </c>
      <c r="E64" s="35" t="s">
        <v>35</v>
      </c>
      <c r="F64" s="45">
        <v>0.01</v>
      </c>
    </row>
    <row r="65" spans="1:6" x14ac:dyDescent="0.3">
      <c r="A65" s="56" t="s">
        <v>169</v>
      </c>
      <c r="B65" s="33" t="s">
        <v>186</v>
      </c>
      <c r="C65" s="35" t="s">
        <v>79</v>
      </c>
      <c r="D65" s="166" t="s">
        <v>72</v>
      </c>
      <c r="E65" s="35" t="s">
        <v>36</v>
      </c>
      <c r="F65" s="45">
        <v>2</v>
      </c>
    </row>
    <row r="66" spans="1:6" x14ac:dyDescent="0.3">
      <c r="A66" s="56" t="s">
        <v>170</v>
      </c>
      <c r="B66" s="33" t="s">
        <v>188</v>
      </c>
      <c r="C66" s="35" t="s">
        <v>173</v>
      </c>
      <c r="D66" s="166" t="s">
        <v>72</v>
      </c>
      <c r="E66" s="35" t="s">
        <v>36</v>
      </c>
      <c r="F66" s="45">
        <v>7.0000000000000007E-2</v>
      </c>
    </row>
    <row r="67" spans="1:6" x14ac:dyDescent="0.3">
      <c r="A67" s="56" t="s">
        <v>170</v>
      </c>
      <c r="B67" s="33" t="s">
        <v>188</v>
      </c>
      <c r="C67" s="35" t="s">
        <v>173</v>
      </c>
      <c r="D67" s="166" t="s">
        <v>73</v>
      </c>
      <c r="E67" s="35" t="s">
        <v>35</v>
      </c>
      <c r="F67" s="45">
        <v>7.0000000000000007E-2</v>
      </c>
    </row>
    <row r="68" spans="1:6" x14ac:dyDescent="0.3">
      <c r="A68" s="56" t="s">
        <v>149</v>
      </c>
      <c r="B68" s="33" t="s">
        <v>146</v>
      </c>
      <c r="C68" s="35" t="s">
        <v>79</v>
      </c>
      <c r="D68" s="166" t="s">
        <v>72</v>
      </c>
      <c r="E68" s="35" t="s">
        <v>36</v>
      </c>
      <c r="F68" s="45">
        <v>7.0000000000000007E-2</v>
      </c>
    </row>
    <row r="69" spans="1:6" x14ac:dyDescent="0.3">
      <c r="A69" s="56" t="s">
        <v>149</v>
      </c>
      <c r="B69" s="33" t="s">
        <v>146</v>
      </c>
      <c r="C69" s="35" t="s">
        <v>79</v>
      </c>
      <c r="D69" s="166" t="s">
        <v>73</v>
      </c>
      <c r="E69" s="35" t="s">
        <v>35</v>
      </c>
      <c r="F69" s="45">
        <v>7.0000000000000007E-2</v>
      </c>
    </row>
    <row r="70" spans="1:6" x14ac:dyDescent="0.3">
      <c r="A70" s="56" t="s">
        <v>171</v>
      </c>
      <c r="B70" s="33" t="s">
        <v>196</v>
      </c>
      <c r="C70" s="35" t="s">
        <v>79</v>
      </c>
      <c r="D70" s="441" t="s">
        <v>65</v>
      </c>
      <c r="E70" s="35" t="s">
        <v>33</v>
      </c>
      <c r="F70" s="45">
        <v>9.2999999999999999E-2</v>
      </c>
    </row>
    <row r="71" spans="1:6" x14ac:dyDescent="0.3">
      <c r="A71" s="56" t="s">
        <v>171</v>
      </c>
      <c r="B71" s="33" t="s">
        <v>196</v>
      </c>
      <c r="C71" s="35" t="s">
        <v>79</v>
      </c>
      <c r="D71" s="166" t="s">
        <v>75</v>
      </c>
      <c r="E71" s="35" t="s">
        <v>100</v>
      </c>
      <c r="F71" s="45">
        <v>9.2999999999999999E-2</v>
      </c>
    </row>
    <row r="72" spans="1:6" x14ac:dyDescent="0.3">
      <c r="A72" s="56" t="s">
        <v>171</v>
      </c>
      <c r="B72" s="33" t="s">
        <v>196</v>
      </c>
      <c r="C72" s="35" t="s">
        <v>79</v>
      </c>
      <c r="D72" s="166" t="s">
        <v>56</v>
      </c>
      <c r="E72" s="35" t="s">
        <v>92</v>
      </c>
      <c r="F72" s="45">
        <v>71</v>
      </c>
    </row>
    <row r="73" spans="1:6" x14ac:dyDescent="0.3">
      <c r="A73" s="56" t="s">
        <v>171</v>
      </c>
      <c r="B73" s="33" t="s">
        <v>196</v>
      </c>
      <c r="C73" s="35" t="s">
        <v>79</v>
      </c>
      <c r="D73" s="166" t="s">
        <v>57</v>
      </c>
      <c r="E73" s="35" t="s">
        <v>28</v>
      </c>
      <c r="F73" s="45">
        <v>34</v>
      </c>
    </row>
    <row r="74" spans="1:6" x14ac:dyDescent="0.3">
      <c r="A74" s="56" t="s">
        <v>171</v>
      </c>
      <c r="B74" s="33" t="s">
        <v>196</v>
      </c>
      <c r="C74" s="35" t="s">
        <v>79</v>
      </c>
      <c r="D74" s="166" t="s">
        <v>58</v>
      </c>
      <c r="E74" s="35" t="s">
        <v>29</v>
      </c>
      <c r="F74" s="45">
        <v>0.37</v>
      </c>
    </row>
    <row r="75" spans="1:6" x14ac:dyDescent="0.3">
      <c r="A75" s="56" t="s">
        <v>171</v>
      </c>
      <c r="B75" s="33" t="s">
        <v>196</v>
      </c>
      <c r="C75" s="35" t="s">
        <v>79</v>
      </c>
      <c r="D75" s="166" t="s">
        <v>59</v>
      </c>
      <c r="E75" s="35" t="s">
        <v>30</v>
      </c>
      <c r="F75" s="45">
        <v>0.28999999999999998</v>
      </c>
    </row>
    <row r="76" spans="1:6" x14ac:dyDescent="0.3">
      <c r="A76" s="56" t="s">
        <v>171</v>
      </c>
      <c r="B76" s="33" t="s">
        <v>196</v>
      </c>
      <c r="C76" s="35" t="s">
        <v>79</v>
      </c>
      <c r="D76" s="166" t="s">
        <v>111</v>
      </c>
      <c r="E76" s="35" t="s">
        <v>127</v>
      </c>
      <c r="F76" s="45">
        <v>0.28999999999999998</v>
      </c>
    </row>
    <row r="77" spans="1:6" x14ac:dyDescent="0.3">
      <c r="A77" s="56" t="s">
        <v>171</v>
      </c>
      <c r="B77" s="33" t="s">
        <v>196</v>
      </c>
      <c r="C77" s="35" t="s">
        <v>79</v>
      </c>
      <c r="D77" s="166" t="s">
        <v>62</v>
      </c>
      <c r="E77" s="35" t="s">
        <v>31</v>
      </c>
      <c r="F77" s="45">
        <v>0.56000000000000005</v>
      </c>
    </row>
    <row r="78" spans="1:6" x14ac:dyDescent="0.3">
      <c r="A78" s="56" t="s">
        <v>171</v>
      </c>
      <c r="B78" s="33" t="s">
        <v>196</v>
      </c>
      <c r="C78" s="35" t="s">
        <v>79</v>
      </c>
      <c r="D78" s="166" t="s">
        <v>66</v>
      </c>
      <c r="E78" s="35" t="s">
        <v>32</v>
      </c>
      <c r="F78" s="45">
        <v>9.2999999999999999E-2</v>
      </c>
    </row>
    <row r="79" spans="1:6" x14ac:dyDescent="0.3">
      <c r="A79" s="56" t="s">
        <v>171</v>
      </c>
      <c r="B79" s="33" t="s">
        <v>196</v>
      </c>
      <c r="C79" s="35" t="s">
        <v>79</v>
      </c>
      <c r="D79" s="166" t="s">
        <v>71</v>
      </c>
      <c r="E79" s="35" t="s">
        <v>34</v>
      </c>
      <c r="F79" s="45">
        <v>0.28999999999999998</v>
      </c>
    </row>
    <row r="80" spans="1:6" x14ac:dyDescent="0.3">
      <c r="A80" s="56" t="s">
        <v>171</v>
      </c>
      <c r="B80" s="33" t="s">
        <v>196</v>
      </c>
      <c r="C80" s="35" t="s">
        <v>79</v>
      </c>
      <c r="D80" s="166" t="s">
        <v>72</v>
      </c>
      <c r="E80" s="35" t="s">
        <v>36</v>
      </c>
      <c r="F80" s="45">
        <v>0.28999999999999998</v>
      </c>
    </row>
    <row r="81" spans="1:6" x14ac:dyDescent="0.3">
      <c r="A81" s="56" t="s">
        <v>171</v>
      </c>
      <c r="B81" s="33" t="s">
        <v>196</v>
      </c>
      <c r="C81" s="35" t="s">
        <v>79</v>
      </c>
      <c r="D81" s="166" t="s">
        <v>73</v>
      </c>
      <c r="E81" s="35" t="s">
        <v>35</v>
      </c>
      <c r="F81" s="45">
        <v>0.56000000000000005</v>
      </c>
    </row>
    <row r="82" spans="1:6" x14ac:dyDescent="0.3">
      <c r="A82" s="56" t="s">
        <v>171</v>
      </c>
      <c r="B82" s="33" t="s">
        <v>196</v>
      </c>
      <c r="C82" s="35" t="s">
        <v>79</v>
      </c>
      <c r="D82" s="166" t="s">
        <v>141</v>
      </c>
      <c r="E82" s="35" t="s">
        <v>128</v>
      </c>
      <c r="F82" s="45">
        <v>0.28999999999999998</v>
      </c>
    </row>
    <row r="83" spans="1:6" x14ac:dyDescent="0.3">
      <c r="A83" s="56" t="s">
        <v>171</v>
      </c>
      <c r="B83" s="33" t="s">
        <v>196</v>
      </c>
      <c r="C83" s="35" t="s">
        <v>79</v>
      </c>
      <c r="D83" s="166" t="s">
        <v>119</v>
      </c>
      <c r="E83" s="35" t="s">
        <v>37</v>
      </c>
      <c r="F83" s="45">
        <v>0.28999999999999998</v>
      </c>
    </row>
    <row r="84" spans="1:6" x14ac:dyDescent="0.3">
      <c r="A84" s="56" t="s">
        <v>171</v>
      </c>
      <c r="B84" s="33" t="s">
        <v>196</v>
      </c>
      <c r="C84" s="35" t="s">
        <v>79</v>
      </c>
      <c r="D84" s="166" t="s">
        <v>88</v>
      </c>
      <c r="E84" s="35" t="s">
        <v>38</v>
      </c>
      <c r="F84" s="45">
        <v>0.28999999999999998</v>
      </c>
    </row>
    <row r="85" spans="1:6" x14ac:dyDescent="0.3">
      <c r="A85" s="56" t="s">
        <v>171</v>
      </c>
      <c r="B85" s="33" t="s">
        <v>196</v>
      </c>
      <c r="C85" s="35" t="s">
        <v>79</v>
      </c>
      <c r="D85" s="441" t="s">
        <v>78</v>
      </c>
      <c r="E85" s="35" t="s">
        <v>39</v>
      </c>
      <c r="F85" s="45">
        <v>0.28999999999999998</v>
      </c>
    </row>
    <row r="86" spans="1:6" x14ac:dyDescent="0.3">
      <c r="A86" s="56" t="s">
        <v>172</v>
      </c>
      <c r="B86" s="33" t="s">
        <v>189</v>
      </c>
      <c r="C86" s="35" t="s">
        <v>79</v>
      </c>
      <c r="D86" s="166" t="s">
        <v>62</v>
      </c>
      <c r="E86" s="35" t="s">
        <v>31</v>
      </c>
      <c r="F86" s="45">
        <v>0.01</v>
      </c>
    </row>
    <row r="87" spans="1:6" x14ac:dyDescent="0.3">
      <c r="A87" s="56" t="s">
        <v>172</v>
      </c>
      <c r="B87" s="33" t="s">
        <v>189</v>
      </c>
      <c r="C87" s="35" t="s">
        <v>79</v>
      </c>
      <c r="D87" s="166" t="s">
        <v>66</v>
      </c>
      <c r="E87" s="35" t="s">
        <v>32</v>
      </c>
      <c r="F87" s="45">
        <v>0.01</v>
      </c>
    </row>
    <row r="88" spans="1:6" x14ac:dyDescent="0.3">
      <c r="A88" s="56" t="s">
        <v>172</v>
      </c>
      <c r="B88" s="33" t="s">
        <v>189</v>
      </c>
      <c r="C88" s="35" t="s">
        <v>79</v>
      </c>
      <c r="D88" s="166" t="s">
        <v>71</v>
      </c>
      <c r="E88" s="35" t="s">
        <v>34</v>
      </c>
      <c r="F88" s="45">
        <v>0.01</v>
      </c>
    </row>
    <row r="89" spans="1:6" x14ac:dyDescent="0.3">
      <c r="A89" s="56" t="s">
        <v>172</v>
      </c>
      <c r="B89" s="33" t="s">
        <v>189</v>
      </c>
      <c r="C89" s="35" t="s">
        <v>79</v>
      </c>
      <c r="D89" s="166" t="s">
        <v>72</v>
      </c>
      <c r="E89" s="35" t="s">
        <v>36</v>
      </c>
      <c r="F89" s="45">
        <v>0.01</v>
      </c>
    </row>
    <row r="90" spans="1:6" x14ac:dyDescent="0.3">
      <c r="A90" s="56" t="s">
        <v>172</v>
      </c>
      <c r="B90" s="33" t="s">
        <v>189</v>
      </c>
      <c r="C90" s="35" t="s">
        <v>79</v>
      </c>
      <c r="D90" s="166" t="s">
        <v>73</v>
      </c>
      <c r="E90" s="35" t="s">
        <v>35</v>
      </c>
      <c r="F90" s="45">
        <v>0.01</v>
      </c>
    </row>
    <row r="91" spans="1:6" x14ac:dyDescent="0.3">
      <c r="A91" s="56" t="s">
        <v>150</v>
      </c>
      <c r="B91" s="33" t="s">
        <v>177</v>
      </c>
      <c r="C91" s="35" t="s">
        <v>79</v>
      </c>
      <c r="D91" s="166" t="s">
        <v>62</v>
      </c>
      <c r="E91" s="35" t="s">
        <v>31</v>
      </c>
      <c r="F91" s="45">
        <v>0.02</v>
      </c>
    </row>
    <row r="92" spans="1:6" x14ac:dyDescent="0.3">
      <c r="A92" s="56" t="s">
        <v>150</v>
      </c>
      <c r="B92" s="33" t="s">
        <v>177</v>
      </c>
      <c r="C92" s="35" t="s">
        <v>79</v>
      </c>
      <c r="D92" s="166" t="s">
        <v>66</v>
      </c>
      <c r="E92" s="35" t="s">
        <v>32</v>
      </c>
      <c r="F92" s="45">
        <v>0.02</v>
      </c>
    </row>
    <row r="93" spans="1:6" x14ac:dyDescent="0.3">
      <c r="A93" s="56" t="s">
        <v>150</v>
      </c>
      <c r="B93" s="33" t="s">
        <v>177</v>
      </c>
      <c r="C93" s="35" t="s">
        <v>79</v>
      </c>
      <c r="D93" s="166" t="s">
        <v>71</v>
      </c>
      <c r="E93" s="35" t="s">
        <v>34</v>
      </c>
      <c r="F93" s="45">
        <v>0.02</v>
      </c>
    </row>
    <row r="94" spans="1:6" x14ac:dyDescent="0.3">
      <c r="A94" s="56" t="s">
        <v>150</v>
      </c>
      <c r="B94" s="33" t="s">
        <v>177</v>
      </c>
      <c r="C94" s="35" t="s">
        <v>79</v>
      </c>
      <c r="D94" s="166" t="s">
        <v>72</v>
      </c>
      <c r="E94" s="35" t="s">
        <v>36</v>
      </c>
      <c r="F94" s="45">
        <v>0.02</v>
      </c>
    </row>
    <row r="95" spans="1:6" ht="13.5" thickBot="1" x14ac:dyDescent="0.35">
      <c r="A95" s="57" t="s">
        <v>150</v>
      </c>
      <c r="B95" s="58" t="s">
        <v>177</v>
      </c>
      <c r="C95" s="44" t="s">
        <v>79</v>
      </c>
      <c r="D95" s="442" t="s">
        <v>73</v>
      </c>
      <c r="E95" s="44" t="s">
        <v>35</v>
      </c>
      <c r="F95" s="46">
        <v>0.02</v>
      </c>
    </row>
    <row r="136" spans="1:6" ht="13.5" thickBot="1" x14ac:dyDescent="0.35"/>
    <row r="137" spans="1:6" ht="66.75" customHeight="1" thickBot="1" x14ac:dyDescent="0.35">
      <c r="A137" s="729" t="s">
        <v>1099</v>
      </c>
      <c r="B137" s="950"/>
      <c r="C137" s="950"/>
      <c r="D137" s="950"/>
      <c r="E137" s="950"/>
      <c r="F137" s="951"/>
    </row>
    <row r="138" spans="1:6" ht="13.5" thickBot="1" x14ac:dyDescent="0.35">
      <c r="A138" s="59" t="s">
        <v>142</v>
      </c>
      <c r="B138" s="52" t="s">
        <v>139</v>
      </c>
      <c r="C138" s="52" t="s">
        <v>143</v>
      </c>
      <c r="D138" s="52" t="s">
        <v>84</v>
      </c>
      <c r="E138" s="52" t="s">
        <v>140</v>
      </c>
      <c r="F138" s="53" t="s">
        <v>144</v>
      </c>
    </row>
    <row r="139" spans="1:6" x14ac:dyDescent="0.3">
      <c r="A139" s="242" t="s">
        <v>156</v>
      </c>
      <c r="B139" s="243" t="s">
        <v>145</v>
      </c>
      <c r="C139" s="244" t="s">
        <v>173</v>
      </c>
      <c r="D139" s="244" t="s">
        <v>72</v>
      </c>
      <c r="E139" s="244" t="s">
        <v>36</v>
      </c>
      <c r="F139" s="245">
        <v>7.0000000000000007E-2</v>
      </c>
    </row>
    <row r="140" spans="1:6" x14ac:dyDescent="0.3">
      <c r="A140" s="198" t="s">
        <v>156</v>
      </c>
      <c r="B140" s="234" t="s">
        <v>145</v>
      </c>
      <c r="C140" s="43" t="s">
        <v>173</v>
      </c>
      <c r="D140" s="43" t="s">
        <v>73</v>
      </c>
      <c r="E140" s="43" t="s">
        <v>35</v>
      </c>
      <c r="F140" s="192">
        <v>7.0000000000000007E-2</v>
      </c>
    </row>
    <row r="141" spans="1:6" x14ac:dyDescent="0.3">
      <c r="A141" s="198" t="s">
        <v>161</v>
      </c>
      <c r="B141" s="234" t="s">
        <v>175</v>
      </c>
      <c r="C141" s="43" t="s">
        <v>174</v>
      </c>
      <c r="D141" s="43" t="s">
        <v>72</v>
      </c>
      <c r="E141" s="43" t="s">
        <v>36</v>
      </c>
      <c r="F141" s="192">
        <v>0.15</v>
      </c>
    </row>
    <row r="142" spans="1:6" x14ac:dyDescent="0.3">
      <c r="A142" s="198" t="s">
        <v>161</v>
      </c>
      <c r="B142" s="234" t="s">
        <v>175</v>
      </c>
      <c r="C142" s="43" t="s">
        <v>174</v>
      </c>
      <c r="D142" s="43" t="s">
        <v>73</v>
      </c>
      <c r="E142" s="43" t="s">
        <v>35</v>
      </c>
      <c r="F142" s="192">
        <v>4.0000000000000001E-3</v>
      </c>
    </row>
    <row r="143" spans="1:6" x14ac:dyDescent="0.3">
      <c r="A143" s="198" t="s">
        <v>552</v>
      </c>
      <c r="B143" s="234" t="s">
        <v>553</v>
      </c>
      <c r="C143" s="43" t="s">
        <v>79</v>
      </c>
      <c r="D143" s="43" t="s">
        <v>72</v>
      </c>
      <c r="E143" s="43" t="s">
        <v>36</v>
      </c>
      <c r="F143" s="192">
        <v>0.42</v>
      </c>
    </row>
    <row r="144" spans="1:6" x14ac:dyDescent="0.3">
      <c r="A144" s="198" t="s">
        <v>552</v>
      </c>
      <c r="B144" s="234" t="s">
        <v>553</v>
      </c>
      <c r="C144" s="43" t="s">
        <v>79</v>
      </c>
      <c r="D144" s="43" t="s">
        <v>73</v>
      </c>
      <c r="E144" s="43" t="s">
        <v>35</v>
      </c>
      <c r="F144" s="192">
        <v>1.0999999999999999E-2</v>
      </c>
    </row>
    <row r="145" spans="1:6" x14ac:dyDescent="0.3">
      <c r="A145" s="198" t="s">
        <v>540</v>
      </c>
      <c r="B145" s="234" t="s">
        <v>541</v>
      </c>
      <c r="C145" s="43" t="s">
        <v>79</v>
      </c>
      <c r="D145" s="43" t="s">
        <v>62</v>
      </c>
      <c r="E145" s="43" t="s">
        <v>31</v>
      </c>
      <c r="F145" s="192">
        <v>300</v>
      </c>
    </row>
    <row r="146" spans="1:6" x14ac:dyDescent="0.3">
      <c r="A146" s="198" t="s">
        <v>540</v>
      </c>
      <c r="B146" s="234" t="s">
        <v>541</v>
      </c>
      <c r="C146" s="43" t="s">
        <v>79</v>
      </c>
      <c r="D146" s="43" t="s">
        <v>71</v>
      </c>
      <c r="E146" s="43" t="s">
        <v>34</v>
      </c>
      <c r="F146" s="192">
        <v>1</v>
      </c>
    </row>
    <row r="147" spans="1:6" x14ac:dyDescent="0.3">
      <c r="A147" s="198" t="s">
        <v>540</v>
      </c>
      <c r="B147" s="234" t="s">
        <v>541</v>
      </c>
      <c r="C147" s="43" t="s">
        <v>79</v>
      </c>
      <c r="D147" s="43" t="s">
        <v>72</v>
      </c>
      <c r="E147" s="43" t="s">
        <v>36</v>
      </c>
      <c r="F147" s="192">
        <v>24</v>
      </c>
    </row>
    <row r="148" spans="1:6" x14ac:dyDescent="0.3">
      <c r="A148" s="198" t="s">
        <v>540</v>
      </c>
      <c r="B148" s="234" t="s">
        <v>541</v>
      </c>
      <c r="C148" s="43" t="s">
        <v>79</v>
      </c>
      <c r="D148" s="43" t="s">
        <v>73</v>
      </c>
      <c r="E148" s="43" t="s">
        <v>35</v>
      </c>
      <c r="F148" s="192">
        <v>300</v>
      </c>
    </row>
    <row r="149" spans="1:6" ht="13.5" thickBot="1" x14ac:dyDescent="0.35">
      <c r="A149" s="246" t="s">
        <v>540</v>
      </c>
      <c r="B149" s="247" t="s">
        <v>541</v>
      </c>
      <c r="C149" s="248" t="s">
        <v>79</v>
      </c>
      <c r="D149" s="248" t="s">
        <v>141</v>
      </c>
      <c r="E149" s="248" t="s">
        <v>128</v>
      </c>
      <c r="F149" s="249">
        <v>0.2</v>
      </c>
    </row>
    <row r="201" spans="1:6" ht="13.5" thickBot="1" x14ac:dyDescent="0.35"/>
    <row r="202" spans="1:6" ht="64.5" customHeight="1" thickBot="1" x14ac:dyDescent="0.35">
      <c r="A202" s="729" t="s">
        <v>1097</v>
      </c>
      <c r="B202" s="950"/>
      <c r="C202" s="950"/>
      <c r="D202" s="950"/>
      <c r="E202" s="950"/>
      <c r="F202" s="951"/>
    </row>
    <row r="203" spans="1:6" ht="13.5" thickBot="1" x14ac:dyDescent="0.35">
      <c r="A203" s="59" t="s">
        <v>142</v>
      </c>
      <c r="B203" s="52" t="s">
        <v>139</v>
      </c>
      <c r="C203" s="52" t="s">
        <v>143</v>
      </c>
      <c r="D203" s="52" t="s">
        <v>84</v>
      </c>
      <c r="E203" s="52" t="s">
        <v>140</v>
      </c>
      <c r="F203" s="53" t="s">
        <v>144</v>
      </c>
    </row>
    <row r="204" spans="1:6" x14ac:dyDescent="0.3">
      <c r="A204" s="198" t="s">
        <v>592</v>
      </c>
      <c r="B204" s="234" t="s">
        <v>145</v>
      </c>
      <c r="C204" s="35" t="s">
        <v>173</v>
      </c>
      <c r="D204" s="35" t="s">
        <v>72</v>
      </c>
      <c r="E204" s="35" t="s">
        <v>36</v>
      </c>
      <c r="F204" s="45">
        <v>7.0000000000000007E-2</v>
      </c>
    </row>
    <row r="205" spans="1:6" x14ac:dyDescent="0.3">
      <c r="A205" s="198" t="s">
        <v>592</v>
      </c>
      <c r="B205" s="234" t="s">
        <v>145</v>
      </c>
      <c r="C205" s="35" t="s">
        <v>173</v>
      </c>
      <c r="D205" s="35" t="s">
        <v>73</v>
      </c>
      <c r="E205" s="35" t="s">
        <v>35</v>
      </c>
      <c r="F205" s="45">
        <v>7.0000000000000007E-2</v>
      </c>
    </row>
    <row r="206" spans="1:6" x14ac:dyDescent="0.3">
      <c r="A206" s="198" t="s">
        <v>593</v>
      </c>
      <c r="B206" s="234" t="s">
        <v>177</v>
      </c>
      <c r="C206" s="35" t="s">
        <v>173</v>
      </c>
      <c r="D206" s="35" t="s">
        <v>72</v>
      </c>
      <c r="E206" s="35" t="s">
        <v>36</v>
      </c>
      <c r="F206" s="45">
        <v>7.0000000000000007E-2</v>
      </c>
    </row>
    <row r="207" spans="1:6" x14ac:dyDescent="0.3">
      <c r="A207" s="198" t="s">
        <v>593</v>
      </c>
      <c r="B207" s="234" t="s">
        <v>177</v>
      </c>
      <c r="C207" s="35" t="s">
        <v>173</v>
      </c>
      <c r="D207" s="35" t="s">
        <v>73</v>
      </c>
      <c r="E207" s="35" t="s">
        <v>35</v>
      </c>
      <c r="F207" s="45">
        <v>7.0000000000000007E-2</v>
      </c>
    </row>
    <row r="208" spans="1:6" x14ac:dyDescent="0.3">
      <c r="A208" s="444" t="s">
        <v>594</v>
      </c>
      <c r="B208" s="445" t="s">
        <v>595</v>
      </c>
      <c r="C208" s="34" t="s">
        <v>173</v>
      </c>
      <c r="D208" s="34" t="s">
        <v>72</v>
      </c>
      <c r="E208" s="34" t="s">
        <v>36</v>
      </c>
      <c r="F208" s="55">
        <v>5.1000000000000004E-3</v>
      </c>
    </row>
    <row r="209" spans="1:6" x14ac:dyDescent="0.3">
      <c r="A209" s="198" t="s">
        <v>594</v>
      </c>
      <c r="B209" s="234" t="s">
        <v>610</v>
      </c>
      <c r="C209" s="35" t="s">
        <v>79</v>
      </c>
      <c r="D209" s="35" t="s">
        <v>72</v>
      </c>
      <c r="E209" s="35" t="s">
        <v>36</v>
      </c>
      <c r="F209" s="45">
        <v>0.01</v>
      </c>
    </row>
    <row r="210" spans="1:6" x14ac:dyDescent="0.3">
      <c r="A210" s="198" t="s">
        <v>594</v>
      </c>
      <c r="B210" s="234" t="s">
        <v>595</v>
      </c>
      <c r="C210" s="35" t="s">
        <v>173</v>
      </c>
      <c r="D210" s="35" t="s">
        <v>73</v>
      </c>
      <c r="E210" s="35" t="s">
        <v>35</v>
      </c>
      <c r="F210" s="45">
        <v>6.4999999999999997E-3</v>
      </c>
    </row>
    <row r="211" spans="1:6" x14ac:dyDescent="0.3">
      <c r="A211" s="198" t="s">
        <v>594</v>
      </c>
      <c r="B211" s="234" t="s">
        <v>610</v>
      </c>
      <c r="C211" s="35" t="s">
        <v>79</v>
      </c>
      <c r="D211" s="35" t="s">
        <v>73</v>
      </c>
      <c r="E211" s="35" t="s">
        <v>35</v>
      </c>
      <c r="F211" s="45">
        <v>0.04</v>
      </c>
    </row>
    <row r="212" spans="1:6" x14ac:dyDescent="0.3">
      <c r="A212" s="198" t="s">
        <v>147</v>
      </c>
      <c r="B212" s="234" t="s">
        <v>176</v>
      </c>
      <c r="C212" s="35" t="s">
        <v>173</v>
      </c>
      <c r="D212" s="35" t="s">
        <v>62</v>
      </c>
      <c r="E212" s="35" t="s">
        <v>31</v>
      </c>
      <c r="F212" s="45">
        <v>7.0000000000000007E-2</v>
      </c>
    </row>
    <row r="213" spans="1:6" x14ac:dyDescent="0.3">
      <c r="A213" s="198" t="s">
        <v>147</v>
      </c>
      <c r="B213" s="234" t="s">
        <v>176</v>
      </c>
      <c r="C213" s="35" t="s">
        <v>173</v>
      </c>
      <c r="D213" s="35" t="s">
        <v>66</v>
      </c>
      <c r="E213" s="35" t="s">
        <v>32</v>
      </c>
      <c r="F213" s="45">
        <v>7.0000000000000007E-2</v>
      </c>
    </row>
    <row r="214" spans="1:6" x14ac:dyDescent="0.3">
      <c r="A214" s="198" t="s">
        <v>147</v>
      </c>
      <c r="B214" s="234" t="s">
        <v>176</v>
      </c>
      <c r="C214" s="35" t="s">
        <v>173</v>
      </c>
      <c r="D214" s="35" t="s">
        <v>71</v>
      </c>
      <c r="E214" s="35" t="s">
        <v>34</v>
      </c>
      <c r="F214" s="45">
        <v>7.0000000000000007E-2</v>
      </c>
    </row>
    <row r="215" spans="1:6" x14ac:dyDescent="0.3">
      <c r="A215" s="198" t="s">
        <v>147</v>
      </c>
      <c r="B215" s="234" t="s">
        <v>176</v>
      </c>
      <c r="C215" s="35" t="s">
        <v>173</v>
      </c>
      <c r="D215" s="35" t="s">
        <v>72</v>
      </c>
      <c r="E215" s="35" t="s">
        <v>36</v>
      </c>
      <c r="F215" s="45">
        <v>7.0000000000000007E-2</v>
      </c>
    </row>
    <row r="216" spans="1:6" x14ac:dyDescent="0.3">
      <c r="A216" s="198" t="s">
        <v>147</v>
      </c>
      <c r="B216" s="234" t="s">
        <v>176</v>
      </c>
      <c r="C216" s="35" t="s">
        <v>173</v>
      </c>
      <c r="D216" s="35" t="s">
        <v>73</v>
      </c>
      <c r="E216" s="35" t="s">
        <v>35</v>
      </c>
      <c r="F216" s="45">
        <v>7.0000000000000007E-2</v>
      </c>
    </row>
    <row r="217" spans="1:6" x14ac:dyDescent="0.3">
      <c r="A217" s="198" t="s">
        <v>162</v>
      </c>
      <c r="B217" s="234" t="s">
        <v>175</v>
      </c>
      <c r="C217" s="35" t="s">
        <v>79</v>
      </c>
      <c r="D217" s="35" t="s">
        <v>57</v>
      </c>
      <c r="E217" s="35" t="s">
        <v>28</v>
      </c>
      <c r="F217" s="45">
        <v>400</v>
      </c>
    </row>
    <row r="218" spans="1:6" x14ac:dyDescent="0.3">
      <c r="A218" s="198" t="s">
        <v>567</v>
      </c>
      <c r="B218" s="234" t="s">
        <v>568</v>
      </c>
      <c r="C218" s="35" t="s">
        <v>174</v>
      </c>
      <c r="D218" s="35" t="s">
        <v>58</v>
      </c>
      <c r="E218" s="35" t="s">
        <v>29</v>
      </c>
      <c r="F218" s="45">
        <v>0.02</v>
      </c>
    </row>
    <row r="219" spans="1:6" x14ac:dyDescent="0.3">
      <c r="A219" s="198" t="s">
        <v>567</v>
      </c>
      <c r="B219" s="234" t="s">
        <v>568</v>
      </c>
      <c r="C219" s="35" t="s">
        <v>174</v>
      </c>
      <c r="D219" s="35" t="s">
        <v>62</v>
      </c>
      <c r="E219" s="35" t="s">
        <v>31</v>
      </c>
      <c r="F219" s="45">
        <v>0.02</v>
      </c>
    </row>
    <row r="220" spans="1:6" x14ac:dyDescent="0.3">
      <c r="A220" s="198" t="s">
        <v>567</v>
      </c>
      <c r="B220" s="234" t="s">
        <v>568</v>
      </c>
      <c r="C220" s="35" t="s">
        <v>174</v>
      </c>
      <c r="D220" s="35" t="s">
        <v>66</v>
      </c>
      <c r="E220" s="35" t="s">
        <v>32</v>
      </c>
      <c r="F220" s="45">
        <v>0.02</v>
      </c>
    </row>
    <row r="221" spans="1:6" x14ac:dyDescent="0.3">
      <c r="A221" s="198" t="s">
        <v>567</v>
      </c>
      <c r="B221" s="234" t="s">
        <v>568</v>
      </c>
      <c r="C221" s="35" t="s">
        <v>174</v>
      </c>
      <c r="D221" s="35" t="s">
        <v>71</v>
      </c>
      <c r="E221" s="35" t="s">
        <v>34</v>
      </c>
      <c r="F221" s="45">
        <v>0.02</v>
      </c>
    </row>
    <row r="222" spans="1:6" x14ac:dyDescent="0.3">
      <c r="A222" s="198" t="s">
        <v>567</v>
      </c>
      <c r="B222" s="234" t="s">
        <v>568</v>
      </c>
      <c r="C222" s="35" t="s">
        <v>174</v>
      </c>
      <c r="D222" s="35" t="s">
        <v>72</v>
      </c>
      <c r="E222" s="35" t="s">
        <v>36</v>
      </c>
      <c r="F222" s="45">
        <v>0.02</v>
      </c>
    </row>
    <row r="223" spans="1:6" x14ac:dyDescent="0.3">
      <c r="A223" s="198" t="s">
        <v>567</v>
      </c>
      <c r="B223" s="234" t="s">
        <v>568</v>
      </c>
      <c r="C223" s="35" t="s">
        <v>174</v>
      </c>
      <c r="D223" s="35" t="s">
        <v>73</v>
      </c>
      <c r="E223" s="35" t="s">
        <v>35</v>
      </c>
      <c r="F223" s="45">
        <v>0.02</v>
      </c>
    </row>
    <row r="224" spans="1:6" x14ac:dyDescent="0.3">
      <c r="A224" s="198" t="s">
        <v>603</v>
      </c>
      <c r="B224" s="234" t="s">
        <v>178</v>
      </c>
      <c r="C224" s="35" t="s">
        <v>79</v>
      </c>
      <c r="D224" s="35" t="s">
        <v>72</v>
      </c>
      <c r="E224" s="35" t="s">
        <v>36</v>
      </c>
      <c r="F224" s="45">
        <v>7.0000000000000007E-2</v>
      </c>
    </row>
    <row r="225" spans="1:6" x14ac:dyDescent="0.3">
      <c r="A225" s="198" t="s">
        <v>603</v>
      </c>
      <c r="B225" s="234" t="s">
        <v>178</v>
      </c>
      <c r="C225" s="35" t="s">
        <v>79</v>
      </c>
      <c r="D225" s="35" t="s">
        <v>73</v>
      </c>
      <c r="E225" s="35" t="s">
        <v>35</v>
      </c>
      <c r="F225" s="45">
        <v>7.0000000000000007E-2</v>
      </c>
    </row>
    <row r="226" spans="1:6" x14ac:dyDescent="0.3">
      <c r="A226" s="198" t="s">
        <v>561</v>
      </c>
      <c r="B226" s="234" t="s">
        <v>562</v>
      </c>
      <c r="C226" s="35" t="s">
        <v>173</v>
      </c>
      <c r="D226" s="35" t="s">
        <v>57</v>
      </c>
      <c r="E226" s="35" t="s">
        <v>28</v>
      </c>
      <c r="F226" s="45">
        <v>1</v>
      </c>
    </row>
    <row r="227" spans="1:6" x14ac:dyDescent="0.3">
      <c r="A227" s="198" t="s">
        <v>561</v>
      </c>
      <c r="B227" s="234" t="s">
        <v>562</v>
      </c>
      <c r="C227" s="35" t="s">
        <v>173</v>
      </c>
      <c r="D227" s="35" t="s">
        <v>66</v>
      </c>
      <c r="E227" s="35" t="s">
        <v>32</v>
      </c>
      <c r="F227" s="45">
        <v>8.4000000000000005E-2</v>
      </c>
    </row>
    <row r="228" spans="1:6" x14ac:dyDescent="0.3">
      <c r="A228" s="198" t="s">
        <v>561</v>
      </c>
      <c r="B228" s="234" t="s">
        <v>562</v>
      </c>
      <c r="C228" s="35" t="s">
        <v>173</v>
      </c>
      <c r="D228" s="35" t="s">
        <v>71</v>
      </c>
      <c r="E228" s="35" t="s">
        <v>34</v>
      </c>
      <c r="F228" s="45">
        <v>8.9999999999999993E-3</v>
      </c>
    </row>
    <row r="229" spans="1:6" x14ac:dyDescent="0.3">
      <c r="A229" s="198" t="s">
        <v>561</v>
      </c>
      <c r="B229" s="234" t="s">
        <v>562</v>
      </c>
      <c r="C229" s="35" t="s">
        <v>173</v>
      </c>
      <c r="D229" s="35" t="s">
        <v>72</v>
      </c>
      <c r="E229" s="35" t="s">
        <v>36</v>
      </c>
      <c r="F229" s="45">
        <v>8.9999999999999993E-3</v>
      </c>
    </row>
    <row r="230" spans="1:6" x14ac:dyDescent="0.3">
      <c r="A230" s="198" t="s">
        <v>561</v>
      </c>
      <c r="B230" s="234" t="s">
        <v>562</v>
      </c>
      <c r="C230" s="35" t="s">
        <v>173</v>
      </c>
      <c r="D230" s="35" t="s">
        <v>73</v>
      </c>
      <c r="E230" s="35" t="s">
        <v>35</v>
      </c>
      <c r="F230" s="45">
        <v>8.0000000000000002E-3</v>
      </c>
    </row>
    <row r="231" spans="1:6" x14ac:dyDescent="0.3">
      <c r="A231" s="198" t="s">
        <v>552</v>
      </c>
      <c r="B231" s="234" t="s">
        <v>178</v>
      </c>
      <c r="C231" s="35" t="s">
        <v>79</v>
      </c>
      <c r="D231" s="35" t="s">
        <v>72</v>
      </c>
      <c r="E231" s="35" t="s">
        <v>36</v>
      </c>
      <c r="F231" s="45">
        <v>7.0000000000000007E-2</v>
      </c>
    </row>
    <row r="232" spans="1:6" x14ac:dyDescent="0.3">
      <c r="A232" s="198" t="s">
        <v>552</v>
      </c>
      <c r="B232" s="234" t="s">
        <v>178</v>
      </c>
      <c r="C232" s="35" t="s">
        <v>79</v>
      </c>
      <c r="D232" s="35" t="s">
        <v>73</v>
      </c>
      <c r="E232" s="35" t="s">
        <v>35</v>
      </c>
      <c r="F232" s="45">
        <v>7.0000000000000007E-2</v>
      </c>
    </row>
    <row r="233" spans="1:6" x14ac:dyDescent="0.3">
      <c r="A233" s="198" t="s">
        <v>1100</v>
      </c>
      <c r="B233" s="234" t="s">
        <v>562</v>
      </c>
      <c r="C233" s="35" t="s">
        <v>173</v>
      </c>
      <c r="D233" s="35" t="s">
        <v>72</v>
      </c>
      <c r="E233" s="35" t="s">
        <v>36</v>
      </c>
      <c r="F233" s="45">
        <v>8.9999999999999993E-3</v>
      </c>
    </row>
    <row r="234" spans="1:6" x14ac:dyDescent="0.3">
      <c r="A234" s="198" t="s">
        <v>1100</v>
      </c>
      <c r="B234" s="234" t="s">
        <v>562</v>
      </c>
      <c r="C234" s="35" t="s">
        <v>173</v>
      </c>
      <c r="D234" s="35" t="s">
        <v>73</v>
      </c>
      <c r="E234" s="35" t="s">
        <v>35</v>
      </c>
      <c r="F234" s="45">
        <v>8.0000000000000002E-3</v>
      </c>
    </row>
    <row r="235" spans="1:6" x14ac:dyDescent="0.3">
      <c r="A235" s="198" t="s">
        <v>1100</v>
      </c>
      <c r="B235" s="234" t="s">
        <v>562</v>
      </c>
      <c r="C235" s="35" t="s">
        <v>173</v>
      </c>
      <c r="D235" s="35" t="s">
        <v>71</v>
      </c>
      <c r="E235" s="35" t="s">
        <v>34</v>
      </c>
      <c r="F235" s="45">
        <v>8.9999999999999993E-3</v>
      </c>
    </row>
    <row r="236" spans="1:6" x14ac:dyDescent="0.3">
      <c r="A236" s="198" t="s">
        <v>1100</v>
      </c>
      <c r="B236" s="234" t="s">
        <v>562</v>
      </c>
      <c r="C236" s="35" t="s">
        <v>173</v>
      </c>
      <c r="D236" s="35" t="s">
        <v>57</v>
      </c>
      <c r="E236" s="35" t="s">
        <v>28</v>
      </c>
      <c r="F236" s="45">
        <v>1</v>
      </c>
    </row>
    <row r="237" spans="1:6" x14ac:dyDescent="0.3">
      <c r="A237" s="198" t="s">
        <v>1100</v>
      </c>
      <c r="B237" s="234" t="s">
        <v>562</v>
      </c>
      <c r="C237" s="35" t="s">
        <v>173</v>
      </c>
      <c r="D237" s="35" t="s">
        <v>66</v>
      </c>
      <c r="E237" s="35" t="s">
        <v>32</v>
      </c>
      <c r="F237" s="45">
        <v>8.4000000000000005E-2</v>
      </c>
    </row>
    <row r="238" spans="1:6" x14ac:dyDescent="0.3">
      <c r="A238" s="198" t="s">
        <v>1101</v>
      </c>
      <c r="B238" s="234" t="s">
        <v>591</v>
      </c>
      <c r="C238" s="35" t="s">
        <v>79</v>
      </c>
      <c r="D238" s="35" t="s">
        <v>72</v>
      </c>
      <c r="E238" s="35" t="s">
        <v>36</v>
      </c>
      <c r="F238" s="45">
        <v>8.0000000000000002E-3</v>
      </c>
    </row>
    <row r="239" spans="1:6" x14ac:dyDescent="0.3">
      <c r="A239" s="198" t="s">
        <v>1101</v>
      </c>
      <c r="B239" s="234" t="s">
        <v>591</v>
      </c>
      <c r="C239" s="35" t="s">
        <v>79</v>
      </c>
      <c r="D239" s="35" t="s">
        <v>73</v>
      </c>
      <c r="E239" s="35" t="s">
        <v>35</v>
      </c>
      <c r="F239" s="45">
        <v>1.6E-2</v>
      </c>
    </row>
    <row r="240" spans="1:6" x14ac:dyDescent="0.3">
      <c r="A240" s="198" t="s">
        <v>1101</v>
      </c>
      <c r="B240" s="234" t="s">
        <v>591</v>
      </c>
      <c r="C240" s="35" t="s">
        <v>79</v>
      </c>
      <c r="D240" s="35" t="s">
        <v>71</v>
      </c>
      <c r="E240" s="35" t="s">
        <v>34</v>
      </c>
      <c r="F240" s="45">
        <v>6.0000000000000001E-3</v>
      </c>
    </row>
    <row r="241" spans="1:6" x14ac:dyDescent="0.3">
      <c r="A241" s="198" t="s">
        <v>1101</v>
      </c>
      <c r="B241" s="234" t="s">
        <v>591</v>
      </c>
      <c r="C241" s="35" t="s">
        <v>79</v>
      </c>
      <c r="D241" s="35" t="s">
        <v>57</v>
      </c>
      <c r="E241" s="35" t="s">
        <v>28</v>
      </c>
      <c r="F241" s="562">
        <v>0.42</v>
      </c>
    </row>
    <row r="242" spans="1:6" x14ac:dyDescent="0.3">
      <c r="A242" s="198" t="s">
        <v>1101</v>
      </c>
      <c r="B242" s="234" t="s">
        <v>591</v>
      </c>
      <c r="C242" s="35" t="s">
        <v>79</v>
      </c>
      <c r="D242" s="35" t="s">
        <v>66</v>
      </c>
      <c r="E242" s="35" t="s">
        <v>32</v>
      </c>
      <c r="F242" s="45">
        <v>5.0999999999999997E-2</v>
      </c>
    </row>
    <row r="243" spans="1:6" x14ac:dyDescent="0.3">
      <c r="A243" s="198" t="s">
        <v>1101</v>
      </c>
      <c r="B243" s="234" t="s">
        <v>591</v>
      </c>
      <c r="C243" s="35" t="s">
        <v>79</v>
      </c>
      <c r="D243" s="35" t="s">
        <v>65</v>
      </c>
      <c r="E243" s="35" t="s">
        <v>33</v>
      </c>
      <c r="F243" s="45">
        <v>400</v>
      </c>
    </row>
    <row r="244" spans="1:6" x14ac:dyDescent="0.3">
      <c r="A244" s="198" t="s">
        <v>148</v>
      </c>
      <c r="B244" s="234" t="s">
        <v>181</v>
      </c>
      <c r="C244" s="35" t="s">
        <v>79</v>
      </c>
      <c r="D244" s="35" t="s">
        <v>56</v>
      </c>
      <c r="E244" s="35" t="s">
        <v>92</v>
      </c>
      <c r="F244" s="45">
        <v>7</v>
      </c>
    </row>
    <row r="245" spans="1:6" x14ac:dyDescent="0.3">
      <c r="A245" s="198" t="s">
        <v>148</v>
      </c>
      <c r="B245" s="234" t="s">
        <v>182</v>
      </c>
      <c r="C245" s="35" t="s">
        <v>79</v>
      </c>
      <c r="D245" s="35" t="s">
        <v>56</v>
      </c>
      <c r="E245" s="35" t="s">
        <v>92</v>
      </c>
      <c r="F245" s="45">
        <v>7</v>
      </c>
    </row>
    <row r="246" spans="1:6" x14ac:dyDescent="0.3">
      <c r="A246" s="198" t="s">
        <v>148</v>
      </c>
      <c r="B246" s="234" t="s">
        <v>179</v>
      </c>
      <c r="C246" s="35" t="s">
        <v>173</v>
      </c>
      <c r="D246" s="35" t="s">
        <v>57</v>
      </c>
      <c r="E246" s="35" t="s">
        <v>28</v>
      </c>
      <c r="F246" s="45">
        <v>2</v>
      </c>
    </row>
    <row r="247" spans="1:6" x14ac:dyDescent="0.3">
      <c r="A247" s="198" t="s">
        <v>148</v>
      </c>
      <c r="B247" s="234" t="s">
        <v>180</v>
      </c>
      <c r="C247" s="35" t="s">
        <v>173</v>
      </c>
      <c r="D247" s="35" t="s">
        <v>57</v>
      </c>
      <c r="E247" s="35" t="s">
        <v>28</v>
      </c>
      <c r="F247" s="45">
        <v>3</v>
      </c>
    </row>
    <row r="248" spans="1:6" x14ac:dyDescent="0.3">
      <c r="A248" s="198" t="s">
        <v>148</v>
      </c>
      <c r="B248" s="234" t="s">
        <v>181</v>
      </c>
      <c r="C248" s="35" t="s">
        <v>79</v>
      </c>
      <c r="D248" s="35" t="s">
        <v>57</v>
      </c>
      <c r="E248" s="35" t="s">
        <v>28</v>
      </c>
      <c r="F248" s="45">
        <v>7</v>
      </c>
    </row>
    <row r="249" spans="1:6" x14ac:dyDescent="0.3">
      <c r="A249" s="198" t="s">
        <v>148</v>
      </c>
      <c r="B249" s="234" t="s">
        <v>182</v>
      </c>
      <c r="C249" s="35" t="s">
        <v>79</v>
      </c>
      <c r="D249" s="35" t="s">
        <v>57</v>
      </c>
      <c r="E249" s="35" t="s">
        <v>28</v>
      </c>
      <c r="F249" s="45">
        <v>9</v>
      </c>
    </row>
    <row r="250" spans="1:6" x14ac:dyDescent="0.3">
      <c r="A250" s="198" t="s">
        <v>148</v>
      </c>
      <c r="B250" s="234" t="s">
        <v>179</v>
      </c>
      <c r="C250" s="35" t="s">
        <v>173</v>
      </c>
      <c r="D250" s="35" t="s">
        <v>66</v>
      </c>
      <c r="E250" s="35" t="s">
        <v>32</v>
      </c>
      <c r="F250" s="45">
        <v>4.7E-2</v>
      </c>
    </row>
    <row r="251" spans="1:6" x14ac:dyDescent="0.3">
      <c r="A251" s="198" t="s">
        <v>148</v>
      </c>
      <c r="B251" s="234" t="s">
        <v>180</v>
      </c>
      <c r="C251" s="35" t="s">
        <v>173</v>
      </c>
      <c r="D251" s="35" t="s">
        <v>66</v>
      </c>
      <c r="E251" s="35" t="s">
        <v>32</v>
      </c>
      <c r="F251" s="45">
        <v>4.7E-2</v>
      </c>
    </row>
    <row r="252" spans="1:6" x14ac:dyDescent="0.3">
      <c r="A252" s="198" t="s">
        <v>148</v>
      </c>
      <c r="B252" s="234" t="s">
        <v>181</v>
      </c>
      <c r="C252" s="35" t="s">
        <v>79</v>
      </c>
      <c r="D252" s="35" t="s">
        <v>72</v>
      </c>
      <c r="E252" s="35" t="s">
        <v>36</v>
      </c>
      <c r="F252" s="45">
        <v>3.5000000000000003E-2</v>
      </c>
    </row>
    <row r="253" spans="1:6" x14ac:dyDescent="0.3">
      <c r="A253" s="198" t="s">
        <v>148</v>
      </c>
      <c r="B253" s="234" t="s">
        <v>182</v>
      </c>
      <c r="C253" s="35" t="s">
        <v>79</v>
      </c>
      <c r="D253" s="35" t="s">
        <v>72</v>
      </c>
      <c r="E253" s="35" t="s">
        <v>36</v>
      </c>
      <c r="F253" s="45">
        <v>3.5000000000000003E-2</v>
      </c>
    </row>
    <row r="254" spans="1:6" x14ac:dyDescent="0.3">
      <c r="A254" s="198" t="s">
        <v>148</v>
      </c>
      <c r="B254" s="234" t="s">
        <v>179</v>
      </c>
      <c r="C254" s="35" t="s">
        <v>173</v>
      </c>
      <c r="D254" s="35" t="s">
        <v>73</v>
      </c>
      <c r="E254" s="35" t="s">
        <v>35</v>
      </c>
      <c r="F254" s="45">
        <v>1.4999999999999999E-2</v>
      </c>
    </row>
    <row r="255" spans="1:6" x14ac:dyDescent="0.3">
      <c r="A255" s="198" t="s">
        <v>148</v>
      </c>
      <c r="B255" s="234" t="s">
        <v>180</v>
      </c>
      <c r="C255" s="35" t="s">
        <v>173</v>
      </c>
      <c r="D255" s="35" t="s">
        <v>73</v>
      </c>
      <c r="E255" s="35" t="s">
        <v>35</v>
      </c>
      <c r="F255" s="45">
        <v>1.4999999999999999E-2</v>
      </c>
    </row>
    <row r="256" spans="1:6" x14ac:dyDescent="0.3">
      <c r="A256" s="198" t="s">
        <v>148</v>
      </c>
      <c r="B256" s="234" t="s">
        <v>181</v>
      </c>
      <c r="C256" s="35" t="s">
        <v>79</v>
      </c>
      <c r="D256" s="35" t="s">
        <v>73</v>
      </c>
      <c r="E256" s="35" t="s">
        <v>35</v>
      </c>
      <c r="F256" s="45">
        <v>0.3</v>
      </c>
    </row>
    <row r="257" spans="1:6" x14ac:dyDescent="0.3">
      <c r="A257" s="198" t="s">
        <v>557</v>
      </c>
      <c r="B257" s="234" t="s">
        <v>558</v>
      </c>
      <c r="C257" s="35" t="s">
        <v>173</v>
      </c>
      <c r="D257" s="35" t="s">
        <v>57</v>
      </c>
      <c r="E257" s="35" t="s">
        <v>28</v>
      </c>
      <c r="F257" s="45">
        <v>667</v>
      </c>
    </row>
    <row r="258" spans="1:6" x14ac:dyDescent="0.3">
      <c r="A258" s="198" t="s">
        <v>557</v>
      </c>
      <c r="B258" s="234" t="s">
        <v>591</v>
      </c>
      <c r="C258" s="35" t="s">
        <v>79</v>
      </c>
      <c r="D258" s="35" t="s">
        <v>71</v>
      </c>
      <c r="E258" s="35" t="s">
        <v>34</v>
      </c>
      <c r="F258" s="45">
        <v>1.2999999999999999E-2</v>
      </c>
    </row>
    <row r="259" spans="1:6" x14ac:dyDescent="0.3">
      <c r="A259" s="198" t="s">
        <v>557</v>
      </c>
      <c r="B259" s="234" t="s">
        <v>558</v>
      </c>
      <c r="C259" s="35" t="s">
        <v>173</v>
      </c>
      <c r="D259" s="35" t="s">
        <v>72</v>
      </c>
      <c r="E259" s="35" t="s">
        <v>36</v>
      </c>
      <c r="F259" s="45">
        <v>0.66700000000000004</v>
      </c>
    </row>
    <row r="260" spans="1:6" x14ac:dyDescent="0.3">
      <c r="A260" s="198" t="s">
        <v>557</v>
      </c>
      <c r="B260" s="234" t="s">
        <v>558</v>
      </c>
      <c r="C260" s="35" t="s">
        <v>173</v>
      </c>
      <c r="D260" s="35" t="s">
        <v>73</v>
      </c>
      <c r="E260" s="35" t="s">
        <v>35</v>
      </c>
      <c r="F260" s="45">
        <v>0.66700000000000004</v>
      </c>
    </row>
    <row r="261" spans="1:6" x14ac:dyDescent="0.3">
      <c r="A261" s="198" t="s">
        <v>542</v>
      </c>
      <c r="B261" s="234" t="s">
        <v>543</v>
      </c>
      <c r="C261" s="35" t="s">
        <v>173</v>
      </c>
      <c r="D261" s="35" t="s">
        <v>544</v>
      </c>
      <c r="E261" s="35" t="s">
        <v>80</v>
      </c>
      <c r="F261" s="45">
        <v>0.14000000000000001</v>
      </c>
    </row>
    <row r="262" spans="1:6" x14ac:dyDescent="0.3">
      <c r="A262" s="198" t="s">
        <v>602</v>
      </c>
      <c r="B262" s="234" t="s">
        <v>591</v>
      </c>
      <c r="C262" s="35" t="s">
        <v>174</v>
      </c>
      <c r="D262" s="35" t="s">
        <v>72</v>
      </c>
      <c r="E262" s="35" t="s">
        <v>36</v>
      </c>
      <c r="F262" s="45">
        <v>1.4E-2</v>
      </c>
    </row>
    <row r="263" spans="1:6" x14ac:dyDescent="0.3">
      <c r="A263" s="198" t="s">
        <v>602</v>
      </c>
      <c r="B263" s="234" t="s">
        <v>591</v>
      </c>
      <c r="C263" s="35" t="s">
        <v>174</v>
      </c>
      <c r="D263" s="35" t="s">
        <v>73</v>
      </c>
      <c r="E263" s="35" t="s">
        <v>35</v>
      </c>
      <c r="F263" s="45">
        <v>1.2999999999999999E-2</v>
      </c>
    </row>
    <row r="264" spans="1:6" x14ac:dyDescent="0.3">
      <c r="A264" s="198" t="s">
        <v>548</v>
      </c>
      <c r="B264" s="234" t="s">
        <v>145</v>
      </c>
      <c r="C264" s="35" t="s">
        <v>174</v>
      </c>
      <c r="D264" s="35" t="s">
        <v>544</v>
      </c>
      <c r="E264" s="35" t="s">
        <v>80</v>
      </c>
      <c r="F264" s="45">
        <v>0.7</v>
      </c>
    </row>
    <row r="265" spans="1:6" x14ac:dyDescent="0.3">
      <c r="A265" s="198" t="s">
        <v>548</v>
      </c>
      <c r="B265" s="234" t="s">
        <v>145</v>
      </c>
      <c r="C265" s="35" t="s">
        <v>174</v>
      </c>
      <c r="D265" s="35" t="s">
        <v>57</v>
      </c>
      <c r="E265" s="35" t="s">
        <v>28</v>
      </c>
      <c r="F265" s="45">
        <v>140</v>
      </c>
    </row>
    <row r="266" spans="1:6" x14ac:dyDescent="0.3">
      <c r="A266" s="198" t="s">
        <v>548</v>
      </c>
      <c r="B266" s="234" t="s">
        <v>145</v>
      </c>
      <c r="C266" s="35" t="s">
        <v>174</v>
      </c>
      <c r="D266" s="35" t="s">
        <v>66</v>
      </c>
      <c r="E266" s="35" t="s">
        <v>32</v>
      </c>
      <c r="F266" s="45">
        <v>0.14000000000000001</v>
      </c>
    </row>
    <row r="267" spans="1:6" x14ac:dyDescent="0.3">
      <c r="A267" s="198" t="s">
        <v>548</v>
      </c>
      <c r="B267" s="234" t="s">
        <v>145</v>
      </c>
      <c r="C267" s="35" t="s">
        <v>174</v>
      </c>
      <c r="D267" s="35" t="s">
        <v>71</v>
      </c>
      <c r="E267" s="35" t="s">
        <v>34</v>
      </c>
      <c r="F267" s="45">
        <v>2.1000000000000001E-2</v>
      </c>
    </row>
    <row r="268" spans="1:6" x14ac:dyDescent="0.3">
      <c r="A268" s="198" t="s">
        <v>548</v>
      </c>
      <c r="B268" s="234" t="s">
        <v>145</v>
      </c>
      <c r="C268" s="35" t="s">
        <v>174</v>
      </c>
      <c r="D268" s="35" t="s">
        <v>72</v>
      </c>
      <c r="E268" s="35" t="s">
        <v>36</v>
      </c>
      <c r="F268" s="45">
        <v>7.0000000000000007E-2</v>
      </c>
    </row>
    <row r="269" spans="1:6" x14ac:dyDescent="0.3">
      <c r="A269" s="198" t="s">
        <v>548</v>
      </c>
      <c r="B269" s="234" t="s">
        <v>145</v>
      </c>
      <c r="C269" s="35" t="s">
        <v>174</v>
      </c>
      <c r="D269" s="35" t="s">
        <v>73</v>
      </c>
      <c r="E269" s="35" t="s">
        <v>35</v>
      </c>
      <c r="F269" s="45">
        <v>7.0000000000000007E-2</v>
      </c>
    </row>
    <row r="270" spans="1:6" x14ac:dyDescent="0.3">
      <c r="A270" s="198" t="s">
        <v>149</v>
      </c>
      <c r="B270" s="234" t="s">
        <v>146</v>
      </c>
      <c r="C270" s="35" t="s">
        <v>79</v>
      </c>
      <c r="D270" s="35" t="s">
        <v>72</v>
      </c>
      <c r="E270" s="35" t="s">
        <v>36</v>
      </c>
      <c r="F270" s="45">
        <v>7.0000000000000007E-2</v>
      </c>
    </row>
    <row r="271" spans="1:6" x14ac:dyDescent="0.3">
      <c r="A271" s="198" t="s">
        <v>149</v>
      </c>
      <c r="B271" s="234" t="s">
        <v>146</v>
      </c>
      <c r="C271" s="35" t="s">
        <v>79</v>
      </c>
      <c r="D271" s="35" t="s">
        <v>73</v>
      </c>
      <c r="E271" s="35" t="s">
        <v>35</v>
      </c>
      <c r="F271" s="45">
        <v>7.0000000000000007E-2</v>
      </c>
    </row>
    <row r="272" spans="1:6" x14ac:dyDescent="0.3">
      <c r="A272" s="198" t="s">
        <v>150</v>
      </c>
      <c r="B272" s="234" t="s">
        <v>177</v>
      </c>
      <c r="C272" s="35" t="s">
        <v>79</v>
      </c>
      <c r="D272" s="35" t="s">
        <v>62</v>
      </c>
      <c r="E272" s="35" t="s">
        <v>31</v>
      </c>
      <c r="F272" s="45">
        <v>0.02</v>
      </c>
    </row>
    <row r="273" spans="1:6" x14ac:dyDescent="0.3">
      <c r="A273" s="198" t="s">
        <v>150</v>
      </c>
      <c r="B273" s="234" t="s">
        <v>177</v>
      </c>
      <c r="C273" s="35" t="s">
        <v>79</v>
      </c>
      <c r="D273" s="35" t="s">
        <v>66</v>
      </c>
      <c r="E273" s="35" t="s">
        <v>32</v>
      </c>
      <c r="F273" s="45">
        <v>0.02</v>
      </c>
    </row>
    <row r="274" spans="1:6" x14ac:dyDescent="0.3">
      <c r="A274" s="198" t="s">
        <v>150</v>
      </c>
      <c r="B274" s="234" t="s">
        <v>177</v>
      </c>
      <c r="C274" s="35" t="s">
        <v>79</v>
      </c>
      <c r="D274" s="35" t="s">
        <v>71</v>
      </c>
      <c r="E274" s="35" t="s">
        <v>34</v>
      </c>
      <c r="F274" s="45">
        <v>0.02</v>
      </c>
    </row>
    <row r="275" spans="1:6" x14ac:dyDescent="0.3">
      <c r="A275" s="198" t="s">
        <v>150</v>
      </c>
      <c r="B275" s="234" t="s">
        <v>177</v>
      </c>
      <c r="C275" s="35" t="s">
        <v>79</v>
      </c>
      <c r="D275" s="35" t="s">
        <v>72</v>
      </c>
      <c r="E275" s="35" t="s">
        <v>36</v>
      </c>
      <c r="F275" s="45">
        <v>0.02</v>
      </c>
    </row>
    <row r="276" spans="1:6" ht="13.5" thickBot="1" x14ac:dyDescent="0.35">
      <c r="A276" s="246" t="s">
        <v>150</v>
      </c>
      <c r="B276" s="247" t="s">
        <v>177</v>
      </c>
      <c r="C276" s="44" t="s">
        <v>79</v>
      </c>
      <c r="D276" s="44" t="s">
        <v>73</v>
      </c>
      <c r="E276" s="44" t="s">
        <v>35</v>
      </c>
      <c r="F276" s="46">
        <v>0.02</v>
      </c>
    </row>
    <row r="333" spans="1:6" ht="13.5" thickBot="1" x14ac:dyDescent="0.35"/>
    <row r="334" spans="1:6" ht="65.25" customHeight="1" thickBot="1" x14ac:dyDescent="0.35">
      <c r="A334" s="729" t="s">
        <v>1098</v>
      </c>
      <c r="B334" s="730"/>
      <c r="C334" s="730"/>
      <c r="D334" s="730"/>
      <c r="E334" s="730"/>
      <c r="F334" s="731"/>
    </row>
    <row r="335" spans="1:6" ht="13.5" thickBot="1" x14ac:dyDescent="0.35">
      <c r="A335" s="59" t="s">
        <v>142</v>
      </c>
      <c r="B335" s="52" t="s">
        <v>139</v>
      </c>
      <c r="C335" s="52" t="s">
        <v>143</v>
      </c>
      <c r="D335" s="52" t="s">
        <v>84</v>
      </c>
      <c r="E335" s="52" t="s">
        <v>140</v>
      </c>
      <c r="F335" s="53" t="s">
        <v>965</v>
      </c>
    </row>
    <row r="336" spans="1:6" x14ac:dyDescent="0.3">
      <c r="A336" s="444" t="s">
        <v>975</v>
      </c>
      <c r="B336" s="445" t="s">
        <v>193</v>
      </c>
      <c r="C336" s="446" t="s">
        <v>987</v>
      </c>
      <c r="D336" s="446" t="s">
        <v>72</v>
      </c>
      <c r="E336" s="446" t="s">
        <v>36</v>
      </c>
      <c r="F336" s="191">
        <v>1.26</v>
      </c>
    </row>
    <row r="337" spans="1:6" x14ac:dyDescent="0.3">
      <c r="A337" s="198" t="s">
        <v>975</v>
      </c>
      <c r="B337" s="234" t="s">
        <v>193</v>
      </c>
      <c r="C337" s="43" t="s">
        <v>987</v>
      </c>
      <c r="D337" s="43" t="s">
        <v>73</v>
      </c>
      <c r="E337" s="43" t="s">
        <v>35</v>
      </c>
      <c r="F337" s="192">
        <v>1.26</v>
      </c>
    </row>
    <row r="338" spans="1:6" x14ac:dyDescent="0.3">
      <c r="A338" s="198" t="s">
        <v>975</v>
      </c>
      <c r="B338" s="234" t="s">
        <v>193</v>
      </c>
      <c r="C338" s="43" t="s">
        <v>987</v>
      </c>
      <c r="D338" s="43" t="s">
        <v>57</v>
      </c>
      <c r="E338" s="43" t="s">
        <v>28</v>
      </c>
      <c r="F338" s="192">
        <v>1300</v>
      </c>
    </row>
    <row r="339" spans="1:6" x14ac:dyDescent="0.3">
      <c r="A339" s="444" t="s">
        <v>156</v>
      </c>
      <c r="B339" s="445" t="s">
        <v>977</v>
      </c>
      <c r="C339" s="446" t="s">
        <v>987</v>
      </c>
      <c r="D339" s="446" t="s">
        <v>72</v>
      </c>
      <c r="E339" s="446" t="s">
        <v>36</v>
      </c>
      <c r="F339" s="191">
        <v>1.3</v>
      </c>
    </row>
    <row r="340" spans="1:6" x14ac:dyDescent="0.3">
      <c r="A340" s="198" t="s">
        <v>156</v>
      </c>
      <c r="B340" s="234" t="s">
        <v>977</v>
      </c>
      <c r="C340" s="43" t="s">
        <v>987</v>
      </c>
      <c r="D340" s="43" t="s">
        <v>73</v>
      </c>
      <c r="E340" s="43" t="s">
        <v>35</v>
      </c>
      <c r="F340" s="192">
        <v>1.3</v>
      </c>
    </row>
    <row r="341" spans="1:6" x14ac:dyDescent="0.3">
      <c r="A341" s="198" t="s">
        <v>984</v>
      </c>
      <c r="B341" s="234" t="s">
        <v>971</v>
      </c>
      <c r="C341" s="43" t="s">
        <v>987</v>
      </c>
      <c r="D341" s="43" t="s">
        <v>73</v>
      </c>
      <c r="E341" s="43" t="s">
        <v>35</v>
      </c>
      <c r="F341" s="192">
        <v>6</v>
      </c>
    </row>
    <row r="342" spans="1:6" x14ac:dyDescent="0.3">
      <c r="A342" s="198" t="s">
        <v>984</v>
      </c>
      <c r="B342" s="234" t="s">
        <v>971</v>
      </c>
      <c r="C342" s="43" t="s">
        <v>987</v>
      </c>
      <c r="D342" s="43" t="s">
        <v>72</v>
      </c>
      <c r="E342" s="43" t="s">
        <v>36</v>
      </c>
      <c r="F342" s="192">
        <v>16</v>
      </c>
    </row>
    <row r="343" spans="1:6" x14ac:dyDescent="0.3">
      <c r="A343" s="198" t="s">
        <v>978</v>
      </c>
      <c r="B343" s="234" t="s">
        <v>979</v>
      </c>
      <c r="C343" s="43" t="s">
        <v>987</v>
      </c>
      <c r="D343" s="43" t="s">
        <v>72</v>
      </c>
      <c r="E343" s="43" t="s">
        <v>36</v>
      </c>
      <c r="F343" s="192">
        <v>1.3</v>
      </c>
    </row>
    <row r="344" spans="1:6" x14ac:dyDescent="0.3">
      <c r="A344" s="198" t="s">
        <v>978</v>
      </c>
      <c r="B344" s="234" t="s">
        <v>979</v>
      </c>
      <c r="C344" s="43" t="s">
        <v>987</v>
      </c>
      <c r="D344" s="43" t="s">
        <v>73</v>
      </c>
      <c r="E344" s="43" t="s">
        <v>35</v>
      </c>
      <c r="F344" s="192">
        <v>1.3</v>
      </c>
    </row>
    <row r="345" spans="1:6" x14ac:dyDescent="0.3">
      <c r="A345" s="198" t="s">
        <v>986</v>
      </c>
      <c r="B345" s="234" t="s">
        <v>175</v>
      </c>
      <c r="C345" s="43" t="s">
        <v>987</v>
      </c>
      <c r="D345" s="43" t="s">
        <v>56</v>
      </c>
      <c r="E345" s="43" t="s">
        <v>92</v>
      </c>
      <c r="F345" s="192">
        <v>1800</v>
      </c>
    </row>
    <row r="346" spans="1:6" x14ac:dyDescent="0.3">
      <c r="A346" s="198" t="s">
        <v>986</v>
      </c>
      <c r="B346" s="234" t="s">
        <v>175</v>
      </c>
      <c r="C346" s="43" t="s">
        <v>987</v>
      </c>
      <c r="D346" s="43" t="s">
        <v>57</v>
      </c>
      <c r="E346" s="43" t="s">
        <v>28</v>
      </c>
      <c r="F346" s="192">
        <v>1800</v>
      </c>
    </row>
    <row r="347" spans="1:6" x14ac:dyDescent="0.3">
      <c r="A347" s="198" t="s">
        <v>163</v>
      </c>
      <c r="B347" s="234" t="s">
        <v>982</v>
      </c>
      <c r="C347" s="43" t="s">
        <v>987</v>
      </c>
      <c r="D347" s="43" t="s">
        <v>73</v>
      </c>
      <c r="E347" s="43" t="s">
        <v>35</v>
      </c>
      <c r="F347" s="192">
        <v>1.8</v>
      </c>
    </row>
    <row r="348" spans="1:6" x14ac:dyDescent="0.3">
      <c r="A348" s="198" t="s">
        <v>163</v>
      </c>
      <c r="B348" s="234" t="s">
        <v>982</v>
      </c>
      <c r="C348" s="43" t="s">
        <v>987</v>
      </c>
      <c r="D348" s="43" t="s">
        <v>72</v>
      </c>
      <c r="E348" s="43" t="s">
        <v>36</v>
      </c>
      <c r="F348" s="192">
        <v>35</v>
      </c>
    </row>
    <row r="349" spans="1:6" x14ac:dyDescent="0.3">
      <c r="A349" s="198" t="s">
        <v>164</v>
      </c>
      <c r="B349" s="234" t="s">
        <v>981</v>
      </c>
      <c r="C349" s="43" t="s">
        <v>987</v>
      </c>
      <c r="D349" s="43" t="s">
        <v>72</v>
      </c>
      <c r="E349" s="43" t="s">
        <v>36</v>
      </c>
      <c r="F349" s="192">
        <v>1.7</v>
      </c>
    </row>
    <row r="350" spans="1:6" x14ac:dyDescent="0.3">
      <c r="A350" s="198" t="s">
        <v>164</v>
      </c>
      <c r="B350" s="234" t="s">
        <v>981</v>
      </c>
      <c r="C350" s="43" t="s">
        <v>987</v>
      </c>
      <c r="D350" s="43" t="s">
        <v>73</v>
      </c>
      <c r="E350" s="43" t="s">
        <v>35</v>
      </c>
      <c r="F350" s="192">
        <v>1.7</v>
      </c>
    </row>
    <row r="351" spans="1:6" x14ac:dyDescent="0.3">
      <c r="A351" s="198" t="s">
        <v>164</v>
      </c>
      <c r="B351" s="234" t="s">
        <v>981</v>
      </c>
      <c r="C351" s="43" t="s">
        <v>987</v>
      </c>
      <c r="D351" s="43" t="s">
        <v>57</v>
      </c>
      <c r="E351" s="43" t="s">
        <v>28</v>
      </c>
      <c r="F351" s="192">
        <v>1700</v>
      </c>
    </row>
    <row r="352" spans="1:6" x14ac:dyDescent="0.3">
      <c r="A352" s="198" t="s">
        <v>567</v>
      </c>
      <c r="B352" s="234" t="s">
        <v>971</v>
      </c>
      <c r="C352" s="43" t="s">
        <v>987</v>
      </c>
      <c r="D352" s="43" t="s">
        <v>71</v>
      </c>
      <c r="E352" s="43" t="s">
        <v>34</v>
      </c>
      <c r="F352" s="192">
        <v>0.3</v>
      </c>
    </row>
    <row r="353" spans="1:6" x14ac:dyDescent="0.3">
      <c r="A353" s="198" t="s">
        <v>567</v>
      </c>
      <c r="B353" s="234" t="s">
        <v>971</v>
      </c>
      <c r="C353" s="43" t="s">
        <v>987</v>
      </c>
      <c r="D353" s="43" t="s">
        <v>72</v>
      </c>
      <c r="E353" s="43" t="s">
        <v>36</v>
      </c>
      <c r="F353" s="192">
        <v>0.3</v>
      </c>
    </row>
    <row r="354" spans="1:6" x14ac:dyDescent="0.3">
      <c r="A354" s="198" t="s">
        <v>567</v>
      </c>
      <c r="B354" s="234" t="s">
        <v>971</v>
      </c>
      <c r="C354" s="43" t="s">
        <v>987</v>
      </c>
      <c r="D354" s="43" t="s">
        <v>73</v>
      </c>
      <c r="E354" s="43" t="s">
        <v>35</v>
      </c>
      <c r="F354" s="192">
        <v>0.3</v>
      </c>
    </row>
    <row r="355" spans="1:6" x14ac:dyDescent="0.3">
      <c r="A355" s="198" t="s">
        <v>567</v>
      </c>
      <c r="B355" s="234" t="s">
        <v>971</v>
      </c>
      <c r="C355" s="43" t="s">
        <v>987</v>
      </c>
      <c r="D355" s="43" t="s">
        <v>66</v>
      </c>
      <c r="E355" s="43" t="s">
        <v>32</v>
      </c>
      <c r="F355" s="192">
        <v>0.3</v>
      </c>
    </row>
    <row r="356" spans="1:6" x14ac:dyDescent="0.3">
      <c r="A356" s="198" t="s">
        <v>567</v>
      </c>
      <c r="B356" s="234" t="s">
        <v>971</v>
      </c>
      <c r="C356" s="43" t="s">
        <v>987</v>
      </c>
      <c r="D356" s="43" t="s">
        <v>62</v>
      </c>
      <c r="E356" s="43" t="s">
        <v>31</v>
      </c>
      <c r="F356" s="192">
        <v>0.3</v>
      </c>
    </row>
    <row r="357" spans="1:6" x14ac:dyDescent="0.3">
      <c r="A357" s="198" t="s">
        <v>567</v>
      </c>
      <c r="B357" s="234" t="s">
        <v>971</v>
      </c>
      <c r="C357" s="43" t="s">
        <v>987</v>
      </c>
      <c r="D357" s="43" t="s">
        <v>58</v>
      </c>
      <c r="E357" s="43" t="s">
        <v>29</v>
      </c>
      <c r="F357" s="192">
        <v>0.3</v>
      </c>
    </row>
    <row r="358" spans="1:6" x14ac:dyDescent="0.3">
      <c r="A358" s="198" t="s">
        <v>552</v>
      </c>
      <c r="B358" s="234" t="s">
        <v>983</v>
      </c>
      <c r="C358" s="43" t="s">
        <v>987</v>
      </c>
      <c r="D358" s="43" t="s">
        <v>73</v>
      </c>
      <c r="E358" s="43" t="s">
        <v>35</v>
      </c>
      <c r="F358" s="192">
        <v>3.2</v>
      </c>
    </row>
    <row r="359" spans="1:6" x14ac:dyDescent="0.3">
      <c r="A359" s="198" t="s">
        <v>552</v>
      </c>
      <c r="B359" s="234" t="s">
        <v>983</v>
      </c>
      <c r="C359" s="43" t="s">
        <v>987</v>
      </c>
      <c r="D359" s="43" t="s">
        <v>72</v>
      </c>
      <c r="E359" s="43" t="s">
        <v>36</v>
      </c>
      <c r="F359" s="192">
        <v>6</v>
      </c>
    </row>
    <row r="360" spans="1:6" x14ac:dyDescent="0.3">
      <c r="A360" s="198" t="s">
        <v>968</v>
      </c>
      <c r="B360" s="234" t="s">
        <v>969</v>
      </c>
      <c r="C360" s="35" t="s">
        <v>987</v>
      </c>
      <c r="D360" s="35" t="s">
        <v>73</v>
      </c>
      <c r="E360" s="35" t="s">
        <v>35</v>
      </c>
      <c r="F360" s="45">
        <v>4.1000000000000002E-2</v>
      </c>
    </row>
    <row r="361" spans="1:6" x14ac:dyDescent="0.3">
      <c r="A361" s="198" t="s">
        <v>968</v>
      </c>
      <c r="B361" s="234" t="s">
        <v>969</v>
      </c>
      <c r="C361" s="35" t="s">
        <v>987</v>
      </c>
      <c r="D361" s="35" t="s">
        <v>66</v>
      </c>
      <c r="E361" s="35" t="s">
        <v>32</v>
      </c>
      <c r="F361" s="45">
        <v>0.13</v>
      </c>
    </row>
    <row r="362" spans="1:6" x14ac:dyDescent="0.3">
      <c r="A362" s="198" t="s">
        <v>968</v>
      </c>
      <c r="B362" s="234" t="s">
        <v>969</v>
      </c>
      <c r="C362" s="35" t="s">
        <v>987</v>
      </c>
      <c r="D362" s="35" t="s">
        <v>72</v>
      </c>
      <c r="E362" s="35" t="s">
        <v>36</v>
      </c>
      <c r="F362" s="45">
        <v>0.24</v>
      </c>
    </row>
    <row r="363" spans="1:6" x14ac:dyDescent="0.3">
      <c r="A363" s="198" t="s">
        <v>968</v>
      </c>
      <c r="B363" s="234" t="s">
        <v>969</v>
      </c>
      <c r="C363" s="43" t="s">
        <v>987</v>
      </c>
      <c r="D363" s="43" t="s">
        <v>57</v>
      </c>
      <c r="E363" s="43" t="s">
        <v>28</v>
      </c>
      <c r="F363" s="192">
        <v>5.7</v>
      </c>
    </row>
    <row r="364" spans="1:6" x14ac:dyDescent="0.3">
      <c r="A364" s="198" t="s">
        <v>968</v>
      </c>
      <c r="B364" s="234" t="s">
        <v>969</v>
      </c>
      <c r="C364" s="43" t="s">
        <v>987</v>
      </c>
      <c r="D364" s="43" t="s">
        <v>56</v>
      </c>
      <c r="E364" s="43" t="s">
        <v>92</v>
      </c>
      <c r="F364" s="192">
        <v>38</v>
      </c>
    </row>
    <row r="365" spans="1:6" x14ac:dyDescent="0.3">
      <c r="A365" s="198" t="s">
        <v>972</v>
      </c>
      <c r="B365" s="234" t="s">
        <v>973</v>
      </c>
      <c r="C365" s="43" t="s">
        <v>987</v>
      </c>
      <c r="D365" s="43" t="s">
        <v>72</v>
      </c>
      <c r="E365" s="43" t="s">
        <v>36</v>
      </c>
      <c r="F365" s="192">
        <v>0.32</v>
      </c>
    </row>
    <row r="366" spans="1:6" x14ac:dyDescent="0.3">
      <c r="A366" s="198" t="s">
        <v>972</v>
      </c>
      <c r="B366" s="234" t="s">
        <v>973</v>
      </c>
      <c r="C366" s="43" t="s">
        <v>987</v>
      </c>
      <c r="D366" s="43" t="s">
        <v>73</v>
      </c>
      <c r="E366" s="43" t="s">
        <v>35</v>
      </c>
      <c r="F366" s="192">
        <v>3.2</v>
      </c>
    </row>
    <row r="367" spans="1:6" x14ac:dyDescent="0.3">
      <c r="A367" s="198" t="s">
        <v>557</v>
      </c>
      <c r="B367" s="234" t="s">
        <v>980</v>
      </c>
      <c r="C367" s="43" t="s">
        <v>987</v>
      </c>
      <c r="D367" s="43" t="s">
        <v>72</v>
      </c>
      <c r="E367" s="43" t="s">
        <v>36</v>
      </c>
      <c r="F367" s="192">
        <v>1.56</v>
      </c>
    </row>
    <row r="368" spans="1:6" x14ac:dyDescent="0.3">
      <c r="A368" s="198" t="s">
        <v>557</v>
      </c>
      <c r="B368" s="234" t="s">
        <v>980</v>
      </c>
      <c r="C368" s="43" t="s">
        <v>987</v>
      </c>
      <c r="D368" s="43" t="s">
        <v>73</v>
      </c>
      <c r="E368" s="43" t="s">
        <v>35</v>
      </c>
      <c r="F368" s="192">
        <v>1.56</v>
      </c>
    </row>
    <row r="369" spans="1:6" x14ac:dyDescent="0.3">
      <c r="A369" s="198" t="s">
        <v>557</v>
      </c>
      <c r="B369" s="234" t="s">
        <v>980</v>
      </c>
      <c r="C369" s="43" t="s">
        <v>987</v>
      </c>
      <c r="D369" s="43" t="s">
        <v>57</v>
      </c>
      <c r="E369" s="43" t="s">
        <v>28</v>
      </c>
      <c r="F369" s="192">
        <v>125</v>
      </c>
    </row>
    <row r="370" spans="1:6" x14ac:dyDescent="0.3">
      <c r="A370" s="198" t="s">
        <v>974</v>
      </c>
      <c r="B370" s="234" t="s">
        <v>971</v>
      </c>
      <c r="C370" s="43" t="s">
        <v>987</v>
      </c>
      <c r="D370" s="43" t="s">
        <v>73</v>
      </c>
      <c r="E370" s="43" t="s">
        <v>35</v>
      </c>
      <c r="F370" s="192">
        <v>0.6</v>
      </c>
    </row>
    <row r="371" spans="1:6" x14ac:dyDescent="0.3">
      <c r="A371" s="198" t="s">
        <v>974</v>
      </c>
      <c r="B371" s="234" t="s">
        <v>971</v>
      </c>
      <c r="C371" s="43" t="s">
        <v>987</v>
      </c>
      <c r="D371" s="43" t="s">
        <v>71</v>
      </c>
      <c r="E371" s="43" t="s">
        <v>34</v>
      </c>
      <c r="F371" s="192">
        <v>0.9</v>
      </c>
    </row>
    <row r="372" spans="1:6" x14ac:dyDescent="0.3">
      <c r="A372" s="198" t="s">
        <v>974</v>
      </c>
      <c r="B372" s="234" t="s">
        <v>971</v>
      </c>
      <c r="C372" s="43" t="s">
        <v>987</v>
      </c>
      <c r="D372" s="43" t="s">
        <v>66</v>
      </c>
      <c r="E372" s="43" t="s">
        <v>32</v>
      </c>
      <c r="F372" s="192">
        <v>0.9</v>
      </c>
    </row>
    <row r="373" spans="1:6" x14ac:dyDescent="0.3">
      <c r="A373" s="198" t="s">
        <v>974</v>
      </c>
      <c r="B373" s="234" t="s">
        <v>971</v>
      </c>
      <c r="C373" s="43" t="s">
        <v>987</v>
      </c>
      <c r="D373" s="43" t="s">
        <v>72</v>
      </c>
      <c r="E373" s="43" t="s">
        <v>36</v>
      </c>
      <c r="F373" s="192">
        <v>1.3</v>
      </c>
    </row>
    <row r="374" spans="1:6" x14ac:dyDescent="0.3">
      <c r="A374" s="198" t="s">
        <v>167</v>
      </c>
      <c r="B374" s="234" t="s">
        <v>970</v>
      </c>
      <c r="C374" s="35" t="s">
        <v>987</v>
      </c>
      <c r="D374" s="35" t="s">
        <v>71</v>
      </c>
      <c r="E374" s="35" t="s">
        <v>34</v>
      </c>
      <c r="F374" s="45">
        <v>0.1</v>
      </c>
    </row>
    <row r="375" spans="1:6" x14ac:dyDescent="0.3">
      <c r="A375" s="198" t="s">
        <v>167</v>
      </c>
      <c r="B375" s="234" t="s">
        <v>970</v>
      </c>
      <c r="C375" s="35" t="s">
        <v>987</v>
      </c>
      <c r="D375" s="35" t="s">
        <v>73</v>
      </c>
      <c r="E375" s="35" t="s">
        <v>35</v>
      </c>
      <c r="F375" s="45">
        <v>0.1</v>
      </c>
    </row>
    <row r="376" spans="1:6" x14ac:dyDescent="0.3">
      <c r="A376" s="198" t="s">
        <v>167</v>
      </c>
      <c r="B376" s="234" t="s">
        <v>970</v>
      </c>
      <c r="C376" s="35" t="s">
        <v>987</v>
      </c>
      <c r="D376" s="35" t="s">
        <v>66</v>
      </c>
      <c r="E376" s="35" t="s">
        <v>32</v>
      </c>
      <c r="F376" s="45">
        <v>0.1</v>
      </c>
    </row>
    <row r="377" spans="1:6" x14ac:dyDescent="0.3">
      <c r="A377" s="198" t="s">
        <v>167</v>
      </c>
      <c r="B377" s="234" t="s">
        <v>970</v>
      </c>
      <c r="C377" s="35" t="s">
        <v>987</v>
      </c>
      <c r="D377" s="35" t="s">
        <v>72</v>
      </c>
      <c r="E377" s="35" t="s">
        <v>36</v>
      </c>
      <c r="F377" s="45">
        <v>0.2</v>
      </c>
    </row>
    <row r="378" spans="1:6" x14ac:dyDescent="0.3">
      <c r="A378" s="198" t="s">
        <v>169</v>
      </c>
      <c r="B378" s="234" t="s">
        <v>985</v>
      </c>
      <c r="C378" s="43" t="s">
        <v>987</v>
      </c>
      <c r="D378" s="43" t="s">
        <v>57</v>
      </c>
      <c r="E378" s="43" t="s">
        <v>28</v>
      </c>
      <c r="F378" s="192">
        <v>250</v>
      </c>
    </row>
    <row r="379" spans="1:6" x14ac:dyDescent="0.3">
      <c r="A379" s="198" t="s">
        <v>966</v>
      </c>
      <c r="B379" s="234" t="s">
        <v>967</v>
      </c>
      <c r="C379" s="35" t="s">
        <v>987</v>
      </c>
      <c r="D379" s="35" t="s">
        <v>141</v>
      </c>
      <c r="E379" s="35" t="s">
        <v>128</v>
      </c>
      <c r="F379" s="45">
        <v>3.1E-2</v>
      </c>
    </row>
    <row r="380" spans="1:6" x14ac:dyDescent="0.3">
      <c r="A380" s="198" t="s">
        <v>966</v>
      </c>
      <c r="B380" s="234" t="s">
        <v>967</v>
      </c>
      <c r="C380" s="35" t="s">
        <v>987</v>
      </c>
      <c r="D380" s="35" t="s">
        <v>66</v>
      </c>
      <c r="E380" s="35" t="s">
        <v>32</v>
      </c>
      <c r="F380" s="45">
        <v>0.24</v>
      </c>
    </row>
    <row r="381" spans="1:6" x14ac:dyDescent="0.3">
      <c r="A381" s="198" t="s">
        <v>966</v>
      </c>
      <c r="B381" s="234" t="s">
        <v>967</v>
      </c>
      <c r="C381" s="35" t="s">
        <v>987</v>
      </c>
      <c r="D381" s="35" t="s">
        <v>75</v>
      </c>
      <c r="E381" s="35" t="s">
        <v>100</v>
      </c>
      <c r="F381" s="45">
        <v>0.25</v>
      </c>
    </row>
    <row r="382" spans="1:6" x14ac:dyDescent="0.3">
      <c r="A382" s="198" t="s">
        <v>966</v>
      </c>
      <c r="B382" s="234" t="s">
        <v>967</v>
      </c>
      <c r="C382" s="35" t="s">
        <v>987</v>
      </c>
      <c r="D382" s="35" t="s">
        <v>65</v>
      </c>
      <c r="E382" s="35" t="s">
        <v>33</v>
      </c>
      <c r="F382" s="45">
        <v>0.25</v>
      </c>
    </row>
    <row r="383" spans="1:6" x14ac:dyDescent="0.3">
      <c r="A383" s="198" t="s">
        <v>966</v>
      </c>
      <c r="B383" s="234" t="s">
        <v>967</v>
      </c>
      <c r="C383" s="43" t="s">
        <v>987</v>
      </c>
      <c r="D383" s="43" t="s">
        <v>72</v>
      </c>
      <c r="E383" s="43" t="s">
        <v>36</v>
      </c>
      <c r="F383" s="192">
        <v>0.49</v>
      </c>
    </row>
    <row r="384" spans="1:6" x14ac:dyDescent="0.3">
      <c r="A384" s="198" t="s">
        <v>966</v>
      </c>
      <c r="B384" s="234" t="s">
        <v>967</v>
      </c>
      <c r="C384" s="43" t="s">
        <v>987</v>
      </c>
      <c r="D384" s="43" t="s">
        <v>119</v>
      </c>
      <c r="E384" s="43" t="s">
        <v>37</v>
      </c>
      <c r="F384" s="192">
        <v>0.51</v>
      </c>
    </row>
    <row r="385" spans="1:6" x14ac:dyDescent="0.3">
      <c r="A385" s="198" t="s">
        <v>966</v>
      </c>
      <c r="B385" s="234" t="s">
        <v>967</v>
      </c>
      <c r="C385" s="43" t="s">
        <v>987</v>
      </c>
      <c r="D385" s="43" t="s">
        <v>88</v>
      </c>
      <c r="E385" s="43" t="s">
        <v>38</v>
      </c>
      <c r="F385" s="192">
        <v>0.61</v>
      </c>
    </row>
    <row r="386" spans="1:6" x14ac:dyDescent="0.3">
      <c r="A386" s="198" t="s">
        <v>966</v>
      </c>
      <c r="B386" s="234" t="s">
        <v>967</v>
      </c>
      <c r="C386" s="43" t="s">
        <v>987</v>
      </c>
      <c r="D386" s="43" t="s">
        <v>71</v>
      </c>
      <c r="E386" s="43" t="s">
        <v>34</v>
      </c>
      <c r="F386" s="192">
        <v>0.73</v>
      </c>
    </row>
    <row r="387" spans="1:6" x14ac:dyDescent="0.3">
      <c r="A387" s="198" t="s">
        <v>966</v>
      </c>
      <c r="B387" s="234" t="s">
        <v>967</v>
      </c>
      <c r="C387" s="43" t="s">
        <v>987</v>
      </c>
      <c r="D387" s="43" t="s">
        <v>59</v>
      </c>
      <c r="E387" s="43" t="s">
        <v>30</v>
      </c>
      <c r="F387" s="192">
        <v>0.78</v>
      </c>
    </row>
    <row r="388" spans="1:6" x14ac:dyDescent="0.3">
      <c r="A388" s="198" t="s">
        <v>966</v>
      </c>
      <c r="B388" s="234" t="s">
        <v>967</v>
      </c>
      <c r="C388" s="43" t="s">
        <v>987</v>
      </c>
      <c r="D388" s="43" t="s">
        <v>111</v>
      </c>
      <c r="E388" s="43" t="s">
        <v>127</v>
      </c>
      <c r="F388" s="192">
        <v>0.8</v>
      </c>
    </row>
    <row r="389" spans="1:6" x14ac:dyDescent="0.3">
      <c r="A389" s="198" t="s">
        <v>966</v>
      </c>
      <c r="B389" s="234" t="s">
        <v>967</v>
      </c>
      <c r="C389" s="43" t="s">
        <v>987</v>
      </c>
      <c r="D389" s="43" t="s">
        <v>78</v>
      </c>
      <c r="E389" s="43" t="s">
        <v>39</v>
      </c>
      <c r="F389" s="192">
        <v>0.8</v>
      </c>
    </row>
    <row r="390" spans="1:6" x14ac:dyDescent="0.3">
      <c r="A390" s="198" t="s">
        <v>966</v>
      </c>
      <c r="B390" s="234" t="s">
        <v>967</v>
      </c>
      <c r="C390" s="43" t="s">
        <v>987</v>
      </c>
      <c r="D390" s="43" t="s">
        <v>58</v>
      </c>
      <c r="E390" s="43" t="s">
        <v>29</v>
      </c>
      <c r="F390" s="192">
        <v>0.98</v>
      </c>
    </row>
    <row r="391" spans="1:6" x14ac:dyDescent="0.3">
      <c r="A391" s="198" t="s">
        <v>966</v>
      </c>
      <c r="B391" s="234" t="s">
        <v>967</v>
      </c>
      <c r="C391" s="43" t="s">
        <v>987</v>
      </c>
      <c r="D391" s="43" t="s">
        <v>73</v>
      </c>
      <c r="E391" s="43" t="s">
        <v>35</v>
      </c>
      <c r="F391" s="192">
        <v>1.5</v>
      </c>
    </row>
    <row r="392" spans="1:6" x14ac:dyDescent="0.3">
      <c r="A392" s="198" t="s">
        <v>966</v>
      </c>
      <c r="B392" s="234" t="s">
        <v>967</v>
      </c>
      <c r="C392" s="43" t="s">
        <v>987</v>
      </c>
      <c r="D392" s="43" t="s">
        <v>62</v>
      </c>
      <c r="E392" s="43" t="s">
        <v>31</v>
      </c>
      <c r="F392" s="192">
        <v>1.5</v>
      </c>
    </row>
    <row r="393" spans="1:6" x14ac:dyDescent="0.3">
      <c r="A393" s="198" t="s">
        <v>966</v>
      </c>
      <c r="B393" s="234" t="s">
        <v>967</v>
      </c>
      <c r="C393" s="43" t="s">
        <v>987</v>
      </c>
      <c r="D393" s="43" t="s">
        <v>57</v>
      </c>
      <c r="E393" s="43" t="s">
        <v>28</v>
      </c>
      <c r="F393" s="192">
        <v>80</v>
      </c>
    </row>
    <row r="394" spans="1:6" x14ac:dyDescent="0.3">
      <c r="A394" s="198" t="s">
        <v>966</v>
      </c>
      <c r="B394" s="234" t="s">
        <v>967</v>
      </c>
      <c r="C394" s="43" t="s">
        <v>987</v>
      </c>
      <c r="D394" s="43" t="s">
        <v>56</v>
      </c>
      <c r="E394" s="43" t="s">
        <v>92</v>
      </c>
      <c r="F394" s="192">
        <v>160</v>
      </c>
    </row>
    <row r="395" spans="1:6" x14ac:dyDescent="0.3">
      <c r="A395" s="198" t="s">
        <v>172</v>
      </c>
      <c r="B395" s="234" t="s">
        <v>193</v>
      </c>
      <c r="C395" s="43" t="s">
        <v>987</v>
      </c>
      <c r="D395" s="43" t="s">
        <v>71</v>
      </c>
      <c r="E395" s="43" t="s">
        <v>34</v>
      </c>
      <c r="F395" s="192">
        <v>1.22</v>
      </c>
    </row>
    <row r="396" spans="1:6" x14ac:dyDescent="0.3">
      <c r="A396" s="198" t="s">
        <v>172</v>
      </c>
      <c r="B396" s="234" t="s">
        <v>193</v>
      </c>
      <c r="C396" s="43" t="s">
        <v>987</v>
      </c>
      <c r="D396" s="43" t="s">
        <v>72</v>
      </c>
      <c r="E396" s="43" t="s">
        <v>36</v>
      </c>
      <c r="F396" s="192">
        <v>1.22</v>
      </c>
    </row>
    <row r="397" spans="1:6" x14ac:dyDescent="0.3">
      <c r="A397" s="198" t="s">
        <v>172</v>
      </c>
      <c r="B397" s="234" t="s">
        <v>193</v>
      </c>
      <c r="C397" s="43" t="s">
        <v>987</v>
      </c>
      <c r="D397" s="43" t="s">
        <v>73</v>
      </c>
      <c r="E397" s="43" t="s">
        <v>35</v>
      </c>
      <c r="F397" s="192">
        <v>1.22</v>
      </c>
    </row>
    <row r="398" spans="1:6" x14ac:dyDescent="0.3">
      <c r="A398" s="198" t="s">
        <v>172</v>
      </c>
      <c r="B398" s="234" t="s">
        <v>193</v>
      </c>
      <c r="C398" s="43" t="s">
        <v>987</v>
      </c>
      <c r="D398" s="43" t="s">
        <v>66</v>
      </c>
      <c r="E398" s="43" t="s">
        <v>32</v>
      </c>
      <c r="F398" s="192">
        <v>1.22</v>
      </c>
    </row>
    <row r="399" spans="1:6" x14ac:dyDescent="0.3">
      <c r="A399" s="198" t="s">
        <v>172</v>
      </c>
      <c r="B399" s="234" t="s">
        <v>193</v>
      </c>
      <c r="C399" s="43" t="s">
        <v>987</v>
      </c>
      <c r="D399" s="43" t="s">
        <v>62</v>
      </c>
      <c r="E399" s="43" t="s">
        <v>31</v>
      </c>
      <c r="F399" s="192">
        <v>1.22</v>
      </c>
    </row>
    <row r="400" spans="1:6" x14ac:dyDescent="0.3">
      <c r="A400" s="198" t="s">
        <v>976</v>
      </c>
      <c r="B400" s="234" t="s">
        <v>971</v>
      </c>
      <c r="C400" s="43" t="s">
        <v>987</v>
      </c>
      <c r="D400" s="43" t="s">
        <v>72</v>
      </c>
      <c r="E400" s="43" t="s">
        <v>36</v>
      </c>
      <c r="F400" s="192">
        <v>1.26</v>
      </c>
    </row>
    <row r="401" spans="1:6" x14ac:dyDescent="0.3">
      <c r="A401" s="198" t="s">
        <v>976</v>
      </c>
      <c r="B401" s="234" t="s">
        <v>971</v>
      </c>
      <c r="C401" s="43" t="s">
        <v>987</v>
      </c>
      <c r="D401" s="43" t="s">
        <v>73</v>
      </c>
      <c r="E401" s="43" t="s">
        <v>35</v>
      </c>
      <c r="F401" s="192">
        <v>1.26</v>
      </c>
    </row>
    <row r="402" spans="1:6" ht="13.5" thickBot="1" x14ac:dyDescent="0.35">
      <c r="A402" s="246" t="s">
        <v>976</v>
      </c>
      <c r="B402" s="247" t="s">
        <v>971</v>
      </c>
      <c r="C402" s="248" t="s">
        <v>987</v>
      </c>
      <c r="D402" s="248" t="s">
        <v>57</v>
      </c>
      <c r="E402" s="248" t="s">
        <v>28</v>
      </c>
      <c r="F402" s="249">
        <v>1260</v>
      </c>
    </row>
  </sheetData>
  <sortState xmlns:xlrd2="http://schemas.microsoft.com/office/spreadsheetml/2017/richdata2" ref="A339:F402">
    <sortCondition ref="A339:A402"/>
  </sortState>
  <customSheetViews>
    <customSheetView guid="{EC46A81A-6740-4443-959F-D067CA5FDAC0}" showPageBreaks="1" printArea="1" view="pageLayout">
      <selection sqref="A1:F1"/>
      <pageMargins left="0.7" right="0.7" top="0.75" bottom="0.75" header="0.3" footer="0.3"/>
      <pageSetup scale="79" orientation="portrait" r:id="rId1"/>
    </customSheetView>
    <customSheetView guid="{9948DD30-9F63-4779-86EE-8B595680257B}" showPageBreaks="1" printArea="1" view="pageLayout">
      <selection sqref="A1:F1"/>
      <pageMargins left="0.7" right="0.7" top="0.75" bottom="0.75" header="0.3" footer="0.3"/>
      <pageSetup scale="79" orientation="portrait" r:id="rId2"/>
    </customSheetView>
  </customSheetViews>
  <mergeCells count="4">
    <mergeCell ref="A1:F1"/>
    <mergeCell ref="A137:F137"/>
    <mergeCell ref="A202:F202"/>
    <mergeCell ref="A334:F334"/>
  </mergeCells>
  <pageMargins left="0.7" right="0.7" top="0.75" bottom="0.75" header="0.3" footer="0.3"/>
  <pageSetup scale="79" orientation="portrait" r:id="rId3"/>
  <headerFooter>
    <oddHeader xml:space="preserve">&amp;C&amp;"Times New Roman,Regular"Version 1.0 Beta Test (09/13/2021)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I89"/>
  <sheetViews>
    <sheetView view="pageLayout" zoomScaleNormal="100" workbookViewId="0">
      <selection sqref="A1:I1"/>
    </sheetView>
  </sheetViews>
  <sheetFormatPr defaultRowHeight="14.5" x14ac:dyDescent="0.35"/>
  <cols>
    <col min="1" max="2" width="20.7265625" customWidth="1"/>
    <col min="3" max="5" width="6.1796875" customWidth="1"/>
    <col min="8" max="8" width="6.54296875" customWidth="1"/>
    <col min="9" max="9" width="9.1796875" hidden="1" customWidth="1"/>
  </cols>
  <sheetData>
    <row r="1" spans="1:9" ht="15" x14ac:dyDescent="0.35">
      <c r="A1" s="975" t="s">
        <v>930</v>
      </c>
      <c r="B1" s="975"/>
      <c r="C1" s="975"/>
      <c r="D1" s="975"/>
      <c r="E1" s="975"/>
      <c r="F1" s="975"/>
      <c r="G1" s="975"/>
      <c r="H1" s="975"/>
      <c r="I1" s="975"/>
    </row>
    <row r="46" spans="1:9" ht="15" thickBot="1" x14ac:dyDescent="0.4"/>
    <row r="47" spans="1:9" ht="15" x14ac:dyDescent="0.35">
      <c r="A47" s="976" t="s">
        <v>1115</v>
      </c>
      <c r="B47" s="977"/>
      <c r="C47" s="977"/>
      <c r="D47" s="977"/>
      <c r="E47" s="977"/>
      <c r="F47" s="977"/>
      <c r="G47" s="977"/>
      <c r="H47" s="977"/>
      <c r="I47" s="978"/>
    </row>
    <row r="48" spans="1:9" ht="15.5" x14ac:dyDescent="0.35">
      <c r="A48" s="966" t="s">
        <v>1116</v>
      </c>
      <c r="B48" s="967"/>
      <c r="C48" s="967"/>
      <c r="D48" s="967"/>
      <c r="E48" s="967"/>
      <c r="F48" s="967"/>
      <c r="G48" s="967"/>
      <c r="H48" s="967"/>
      <c r="I48" s="968"/>
    </row>
    <row r="49" spans="1:9" ht="15.5" x14ac:dyDescent="0.35">
      <c r="A49" s="969" t="s">
        <v>332</v>
      </c>
      <c r="B49" s="970"/>
      <c r="C49" s="970" t="s">
        <v>1117</v>
      </c>
      <c r="D49" s="970"/>
      <c r="E49" s="970"/>
      <c r="F49" s="970" t="s">
        <v>418</v>
      </c>
      <c r="G49" s="970"/>
      <c r="H49" s="970"/>
      <c r="I49" s="971"/>
    </row>
    <row r="50" spans="1:9" ht="15.5" x14ac:dyDescent="0.35">
      <c r="A50" s="969"/>
      <c r="B50" s="970"/>
      <c r="C50" s="479" t="s">
        <v>173</v>
      </c>
      <c r="D50" s="479" t="s">
        <v>79</v>
      </c>
      <c r="E50" s="479" t="s">
        <v>404</v>
      </c>
      <c r="F50" s="970"/>
      <c r="G50" s="970"/>
      <c r="H50" s="970"/>
      <c r="I50" s="971"/>
    </row>
    <row r="51" spans="1:9" ht="71.25" customHeight="1" x14ac:dyDescent="0.35">
      <c r="A51" s="952" t="s">
        <v>1118</v>
      </c>
      <c r="B51" s="953"/>
      <c r="C51" s="505"/>
      <c r="D51" s="505"/>
      <c r="E51" s="505"/>
      <c r="F51" s="954"/>
      <c r="G51" s="955"/>
      <c r="H51" s="955"/>
      <c r="I51" s="956"/>
    </row>
    <row r="52" spans="1:9" ht="90.75" customHeight="1" x14ac:dyDescent="0.35">
      <c r="A52" s="952" t="s">
        <v>1119</v>
      </c>
      <c r="B52" s="953"/>
      <c r="C52" s="505"/>
      <c r="D52" s="505"/>
      <c r="E52" s="505"/>
      <c r="F52" s="954"/>
      <c r="G52" s="955"/>
      <c r="H52" s="955"/>
      <c r="I52" s="956"/>
    </row>
    <row r="53" spans="1:9" ht="43.5" customHeight="1" x14ac:dyDescent="0.35">
      <c r="A53" s="952" t="s">
        <v>1120</v>
      </c>
      <c r="B53" s="953"/>
      <c r="C53" s="505"/>
      <c r="D53" s="505"/>
      <c r="E53" s="505"/>
      <c r="F53" s="954"/>
      <c r="G53" s="955"/>
      <c r="H53" s="955"/>
      <c r="I53" s="956"/>
    </row>
    <row r="54" spans="1:9" ht="66.75" customHeight="1" x14ac:dyDescent="0.35">
      <c r="A54" s="952" t="s">
        <v>1121</v>
      </c>
      <c r="B54" s="953"/>
      <c r="C54" s="505"/>
      <c r="D54" s="505"/>
      <c r="E54" s="505"/>
      <c r="F54" s="954"/>
      <c r="G54" s="955"/>
      <c r="H54" s="955"/>
      <c r="I54" s="956"/>
    </row>
    <row r="55" spans="1:9" ht="48.75" customHeight="1" x14ac:dyDescent="0.35">
      <c r="A55" s="972" t="s">
        <v>1122</v>
      </c>
      <c r="B55" s="973"/>
      <c r="C55" s="973"/>
      <c r="D55" s="973"/>
      <c r="E55" s="973"/>
      <c r="F55" s="973"/>
      <c r="G55" s="973"/>
      <c r="H55" s="973"/>
      <c r="I55" s="974"/>
    </row>
    <row r="56" spans="1:9" ht="15.5" x14ac:dyDescent="0.35">
      <c r="A56" s="960"/>
      <c r="B56" s="961"/>
      <c r="C56" s="961"/>
      <c r="D56" s="961"/>
      <c r="E56" s="961"/>
      <c r="F56" s="961"/>
      <c r="G56" s="961"/>
      <c r="H56" s="961"/>
      <c r="I56" s="962"/>
    </row>
    <row r="57" spans="1:9" ht="15" x14ac:dyDescent="0.35">
      <c r="A57" s="963" t="s">
        <v>1123</v>
      </c>
      <c r="B57" s="964"/>
      <c r="C57" s="964"/>
      <c r="D57" s="964"/>
      <c r="E57" s="964"/>
      <c r="F57" s="964"/>
      <c r="G57" s="964"/>
      <c r="H57" s="964"/>
      <c r="I57" s="965"/>
    </row>
    <row r="58" spans="1:9" ht="15.5" x14ac:dyDescent="0.35">
      <c r="A58" s="966" t="s">
        <v>1124</v>
      </c>
      <c r="B58" s="967"/>
      <c r="C58" s="967"/>
      <c r="D58" s="967"/>
      <c r="E58" s="967"/>
      <c r="F58" s="967"/>
      <c r="G58" s="967"/>
      <c r="H58" s="967"/>
      <c r="I58" s="968"/>
    </row>
    <row r="59" spans="1:9" ht="15.5" x14ac:dyDescent="0.35">
      <c r="A59" s="969" t="s">
        <v>332</v>
      </c>
      <c r="B59" s="970"/>
      <c r="C59" s="970" t="s">
        <v>1117</v>
      </c>
      <c r="D59" s="970"/>
      <c r="E59" s="970"/>
      <c r="F59" s="970" t="s">
        <v>418</v>
      </c>
      <c r="G59" s="970"/>
      <c r="H59" s="970"/>
      <c r="I59" s="971"/>
    </row>
    <row r="60" spans="1:9" ht="15.5" x14ac:dyDescent="0.35">
      <c r="A60" s="969"/>
      <c r="B60" s="970"/>
      <c r="C60" s="479" t="s">
        <v>173</v>
      </c>
      <c r="D60" s="479" t="s">
        <v>79</v>
      </c>
      <c r="E60" s="479" t="s">
        <v>404</v>
      </c>
      <c r="F60" s="970"/>
      <c r="G60" s="970"/>
      <c r="H60" s="970"/>
      <c r="I60" s="971"/>
    </row>
    <row r="61" spans="1:9" ht="80.25" customHeight="1" x14ac:dyDescent="0.35">
      <c r="A61" s="952" t="s">
        <v>1125</v>
      </c>
      <c r="B61" s="953"/>
      <c r="C61" s="505"/>
      <c r="D61" s="505"/>
      <c r="E61" s="505"/>
      <c r="F61" s="954"/>
      <c r="G61" s="955"/>
      <c r="H61" s="955"/>
      <c r="I61" s="956"/>
    </row>
    <row r="62" spans="1:9" ht="35.25" customHeight="1" x14ac:dyDescent="0.35">
      <c r="A62" s="952" t="s">
        <v>1126</v>
      </c>
      <c r="B62" s="953"/>
      <c r="C62" s="505"/>
      <c r="D62" s="505"/>
      <c r="E62" s="505"/>
      <c r="F62" s="954"/>
      <c r="G62" s="955"/>
      <c r="H62" s="955"/>
      <c r="I62" s="956"/>
    </row>
    <row r="63" spans="1:9" ht="44.25" customHeight="1" x14ac:dyDescent="0.35">
      <c r="A63" s="972" t="s">
        <v>1122</v>
      </c>
      <c r="B63" s="973"/>
      <c r="C63" s="973"/>
      <c r="D63" s="973"/>
      <c r="E63" s="973"/>
      <c r="F63" s="973"/>
      <c r="G63" s="973"/>
      <c r="H63" s="973"/>
      <c r="I63" s="974"/>
    </row>
    <row r="64" spans="1:9" ht="15.5" x14ac:dyDescent="0.35">
      <c r="A64" s="960"/>
      <c r="B64" s="961"/>
      <c r="C64" s="961"/>
      <c r="D64" s="961"/>
      <c r="E64" s="961"/>
      <c r="F64" s="961"/>
      <c r="G64" s="961"/>
      <c r="H64" s="961"/>
      <c r="I64" s="962"/>
    </row>
    <row r="65" spans="1:9" ht="15" x14ac:dyDescent="0.35">
      <c r="A65" s="963" t="s">
        <v>1127</v>
      </c>
      <c r="B65" s="964"/>
      <c r="C65" s="964"/>
      <c r="D65" s="964"/>
      <c r="E65" s="964"/>
      <c r="F65" s="964"/>
      <c r="G65" s="964"/>
      <c r="H65" s="964"/>
      <c r="I65" s="965"/>
    </row>
    <row r="66" spans="1:9" ht="15.5" x14ac:dyDescent="0.35">
      <c r="A66" s="966" t="s">
        <v>1128</v>
      </c>
      <c r="B66" s="967"/>
      <c r="C66" s="967"/>
      <c r="D66" s="967"/>
      <c r="E66" s="967"/>
      <c r="F66" s="967"/>
      <c r="G66" s="967"/>
      <c r="H66" s="967"/>
      <c r="I66" s="968"/>
    </row>
    <row r="67" spans="1:9" ht="15.5" x14ac:dyDescent="0.35">
      <c r="A67" s="969" t="s">
        <v>332</v>
      </c>
      <c r="B67" s="970"/>
      <c r="C67" s="970" t="s">
        <v>1117</v>
      </c>
      <c r="D67" s="970"/>
      <c r="E67" s="970"/>
      <c r="F67" s="970" t="s">
        <v>418</v>
      </c>
      <c r="G67" s="970"/>
      <c r="H67" s="970"/>
      <c r="I67" s="971"/>
    </row>
    <row r="68" spans="1:9" ht="15.5" x14ac:dyDescent="0.35">
      <c r="A68" s="969"/>
      <c r="B68" s="970"/>
      <c r="C68" s="479" t="s">
        <v>173</v>
      </c>
      <c r="D68" s="479" t="s">
        <v>79</v>
      </c>
      <c r="E68" s="479" t="s">
        <v>404</v>
      </c>
      <c r="F68" s="970"/>
      <c r="G68" s="970"/>
      <c r="H68" s="970"/>
      <c r="I68" s="971"/>
    </row>
    <row r="69" spans="1:9" ht="64.5" customHeight="1" x14ac:dyDescent="0.35">
      <c r="A69" s="952" t="s">
        <v>1129</v>
      </c>
      <c r="B69" s="953"/>
      <c r="C69" s="505"/>
      <c r="D69" s="505"/>
      <c r="E69" s="505"/>
      <c r="F69" s="954"/>
      <c r="G69" s="955"/>
      <c r="H69" s="955"/>
      <c r="I69" s="956"/>
    </row>
    <row r="70" spans="1:9" ht="38.25" customHeight="1" x14ac:dyDescent="0.35">
      <c r="A70" s="952" t="s">
        <v>1142</v>
      </c>
      <c r="B70" s="953"/>
      <c r="C70" s="505"/>
      <c r="D70" s="505"/>
      <c r="E70" s="505"/>
      <c r="F70" s="954"/>
      <c r="G70" s="955"/>
      <c r="H70" s="955"/>
      <c r="I70" s="956"/>
    </row>
    <row r="71" spans="1:9" ht="35.25" customHeight="1" x14ac:dyDescent="0.35">
      <c r="A71" s="952" t="s">
        <v>1130</v>
      </c>
      <c r="B71" s="953"/>
      <c r="C71" s="505"/>
      <c r="D71" s="505"/>
      <c r="E71" s="505"/>
      <c r="F71" s="954"/>
      <c r="G71" s="955"/>
      <c r="H71" s="955"/>
      <c r="I71" s="956"/>
    </row>
    <row r="72" spans="1:9" ht="36" customHeight="1" x14ac:dyDescent="0.35">
      <c r="A72" s="952" t="s">
        <v>1131</v>
      </c>
      <c r="B72" s="953"/>
      <c r="C72" s="505"/>
      <c r="D72" s="505"/>
      <c r="E72" s="505"/>
      <c r="F72" s="954"/>
      <c r="G72" s="955"/>
      <c r="H72" s="955"/>
      <c r="I72" s="956"/>
    </row>
    <row r="73" spans="1:9" ht="67.5" customHeight="1" x14ac:dyDescent="0.35">
      <c r="A73" s="952" t="s">
        <v>1132</v>
      </c>
      <c r="B73" s="953"/>
      <c r="C73" s="505"/>
      <c r="D73" s="505"/>
      <c r="E73" s="505"/>
      <c r="F73" s="954"/>
      <c r="G73" s="955"/>
      <c r="H73" s="955"/>
      <c r="I73" s="956"/>
    </row>
    <row r="74" spans="1:9" ht="44.25" customHeight="1" x14ac:dyDescent="0.35">
      <c r="A74" s="952" t="s">
        <v>1143</v>
      </c>
      <c r="B74" s="953"/>
      <c r="C74" s="505"/>
      <c r="D74" s="505"/>
      <c r="E74" s="505"/>
      <c r="F74" s="954"/>
      <c r="G74" s="955"/>
      <c r="H74" s="955"/>
      <c r="I74" s="956"/>
    </row>
    <row r="75" spans="1:9" ht="51" customHeight="1" x14ac:dyDescent="0.35">
      <c r="A75" s="952" t="s">
        <v>1133</v>
      </c>
      <c r="B75" s="953"/>
      <c r="C75" s="505"/>
      <c r="D75" s="505"/>
      <c r="E75" s="505"/>
      <c r="F75" s="954"/>
      <c r="G75" s="955"/>
      <c r="H75" s="955"/>
      <c r="I75" s="956"/>
    </row>
    <row r="76" spans="1:9" ht="50.25" customHeight="1" thickBot="1" x14ac:dyDescent="0.4">
      <c r="A76" s="957" t="s">
        <v>1122</v>
      </c>
      <c r="B76" s="958"/>
      <c r="C76" s="958"/>
      <c r="D76" s="958"/>
      <c r="E76" s="958"/>
      <c r="F76" s="958"/>
      <c r="G76" s="958"/>
      <c r="H76" s="958"/>
      <c r="I76" s="959"/>
    </row>
    <row r="77" spans="1:9" ht="15.5" x14ac:dyDescent="0.35">
      <c r="A77" s="960"/>
      <c r="B77" s="961"/>
      <c r="C77" s="961"/>
      <c r="D77" s="961"/>
      <c r="E77" s="961"/>
      <c r="F77" s="961"/>
      <c r="G77" s="961"/>
      <c r="H77" s="961"/>
      <c r="I77" s="962"/>
    </row>
    <row r="78" spans="1:9" ht="15" x14ac:dyDescent="0.35">
      <c r="A78" s="963" t="s">
        <v>1134</v>
      </c>
      <c r="B78" s="964"/>
      <c r="C78" s="964"/>
      <c r="D78" s="964"/>
      <c r="E78" s="964"/>
      <c r="F78" s="964"/>
      <c r="G78" s="964"/>
      <c r="H78" s="964"/>
      <c r="I78" s="965"/>
    </row>
    <row r="79" spans="1:9" ht="15.5" x14ac:dyDescent="0.35">
      <c r="A79" s="966" t="s">
        <v>1135</v>
      </c>
      <c r="B79" s="967"/>
      <c r="C79" s="967"/>
      <c r="D79" s="967"/>
      <c r="E79" s="967"/>
      <c r="F79" s="967"/>
      <c r="G79" s="967"/>
      <c r="H79" s="967"/>
      <c r="I79" s="968"/>
    </row>
    <row r="80" spans="1:9" ht="15.5" x14ac:dyDescent="0.35">
      <c r="A80" s="969" t="s">
        <v>332</v>
      </c>
      <c r="B80" s="970"/>
      <c r="C80" s="970" t="s">
        <v>1117</v>
      </c>
      <c r="D80" s="970"/>
      <c r="E80" s="970"/>
      <c r="F80" s="970" t="s">
        <v>418</v>
      </c>
      <c r="G80" s="970"/>
      <c r="H80" s="970"/>
      <c r="I80" s="971"/>
    </row>
    <row r="81" spans="1:9" ht="15.5" x14ac:dyDescent="0.35">
      <c r="A81" s="969"/>
      <c r="B81" s="970"/>
      <c r="C81" s="479" t="s">
        <v>173</v>
      </c>
      <c r="D81" s="479" t="s">
        <v>79</v>
      </c>
      <c r="E81" s="479" t="s">
        <v>404</v>
      </c>
      <c r="F81" s="970"/>
      <c r="G81" s="970"/>
      <c r="H81" s="970"/>
      <c r="I81" s="971"/>
    </row>
    <row r="82" spans="1:9" ht="50.25" customHeight="1" x14ac:dyDescent="0.35">
      <c r="A82" s="952" t="s">
        <v>1136</v>
      </c>
      <c r="B82" s="953"/>
      <c r="C82" s="505"/>
      <c r="D82" s="505"/>
      <c r="E82" s="505"/>
      <c r="F82" s="954"/>
      <c r="G82" s="955"/>
      <c r="H82" s="955"/>
      <c r="I82" s="956"/>
    </row>
    <row r="83" spans="1:9" ht="44.25" customHeight="1" x14ac:dyDescent="0.35">
      <c r="A83" s="952" t="s">
        <v>1144</v>
      </c>
      <c r="B83" s="953"/>
      <c r="C83" s="505"/>
      <c r="D83" s="505"/>
      <c r="E83" s="505"/>
      <c r="F83" s="954"/>
      <c r="G83" s="955"/>
      <c r="H83" s="955"/>
      <c r="I83" s="956"/>
    </row>
    <row r="84" spans="1:9" ht="36" customHeight="1" x14ac:dyDescent="0.35">
      <c r="A84" s="952" t="s">
        <v>1137</v>
      </c>
      <c r="B84" s="953"/>
      <c r="C84" s="505"/>
      <c r="D84" s="505"/>
      <c r="E84" s="505"/>
      <c r="F84" s="954"/>
      <c r="G84" s="955"/>
      <c r="H84" s="955"/>
      <c r="I84" s="956"/>
    </row>
    <row r="85" spans="1:9" ht="51" customHeight="1" x14ac:dyDescent="0.35">
      <c r="A85" s="952" t="s">
        <v>1138</v>
      </c>
      <c r="B85" s="953"/>
      <c r="C85" s="505"/>
      <c r="D85" s="505"/>
      <c r="E85" s="505"/>
      <c r="F85" s="954"/>
      <c r="G85" s="955"/>
      <c r="H85" s="955"/>
      <c r="I85" s="956"/>
    </row>
    <row r="86" spans="1:9" ht="43.5" customHeight="1" x14ac:dyDescent="0.35">
      <c r="A86" s="952" t="s">
        <v>1139</v>
      </c>
      <c r="B86" s="953"/>
      <c r="C86" s="505"/>
      <c r="D86" s="505"/>
      <c r="E86" s="505"/>
      <c r="F86" s="954"/>
      <c r="G86" s="955"/>
      <c r="H86" s="955"/>
      <c r="I86" s="956"/>
    </row>
    <row r="87" spans="1:9" ht="39" customHeight="1" x14ac:dyDescent="0.35">
      <c r="A87" s="952" t="s">
        <v>1140</v>
      </c>
      <c r="B87" s="953"/>
      <c r="C87" s="505"/>
      <c r="D87" s="505"/>
      <c r="E87" s="505"/>
      <c r="F87" s="954"/>
      <c r="G87" s="955"/>
      <c r="H87" s="955"/>
      <c r="I87" s="956"/>
    </row>
    <row r="88" spans="1:9" ht="36" customHeight="1" x14ac:dyDescent="0.35">
      <c r="A88" s="952" t="s">
        <v>1141</v>
      </c>
      <c r="B88" s="953"/>
      <c r="C88" s="505"/>
      <c r="D88" s="505"/>
      <c r="E88" s="505"/>
      <c r="F88" s="954"/>
      <c r="G88" s="955"/>
      <c r="H88" s="955"/>
      <c r="I88" s="956"/>
    </row>
    <row r="89" spans="1:9" ht="45" customHeight="1" thickBot="1" x14ac:dyDescent="0.4">
      <c r="A89" s="957" t="s">
        <v>1122</v>
      </c>
      <c r="B89" s="958"/>
      <c r="C89" s="958"/>
      <c r="D89" s="958"/>
      <c r="E89" s="958"/>
      <c r="F89" s="958"/>
      <c r="G89" s="958"/>
      <c r="H89" s="958"/>
      <c r="I89" s="959"/>
    </row>
  </sheetData>
  <customSheetViews>
    <customSheetView guid="{EC46A81A-6740-4443-959F-D067CA5FDAC0}" showPageBreaks="1" view="pageLayout">
      <selection activeCell="C35" sqref="C35"/>
      <pageMargins left="0.7" right="0.7" top="0.75" bottom="0.75" header="0.3" footer="0.3"/>
      <pageSetup orientation="portrait" r:id="rId1"/>
    </customSheetView>
    <customSheetView guid="{9948DD30-9F63-4779-86EE-8B595680257B}" showPageBreaks="1" view="pageLayout">
      <selection activeCell="C35" sqref="C35"/>
      <pageMargins left="0.7" right="0.7" top="0.75" bottom="0.75" header="0.3" footer="0.3"/>
      <pageSetup orientation="portrait" r:id="rId2"/>
    </customSheetView>
  </customSheetViews>
  <mergeCells count="68">
    <mergeCell ref="A1:I1"/>
    <mergeCell ref="A47:I47"/>
    <mergeCell ref="A48:I48"/>
    <mergeCell ref="A49:B50"/>
    <mergeCell ref="C49:E49"/>
    <mergeCell ref="F49:I50"/>
    <mergeCell ref="A51:B51"/>
    <mergeCell ref="F51:I51"/>
    <mergeCell ref="A52:B52"/>
    <mergeCell ref="F52:I52"/>
    <mergeCell ref="A53:B53"/>
    <mergeCell ref="F53:I53"/>
    <mergeCell ref="A54:B54"/>
    <mergeCell ref="F54:I54"/>
    <mergeCell ref="A55:I55"/>
    <mergeCell ref="A56:I56"/>
    <mergeCell ref="A57:I57"/>
    <mergeCell ref="A58:I58"/>
    <mergeCell ref="A59:B60"/>
    <mergeCell ref="C59:E59"/>
    <mergeCell ref="F59:I60"/>
    <mergeCell ref="A61:B61"/>
    <mergeCell ref="F61:I61"/>
    <mergeCell ref="A62:B62"/>
    <mergeCell ref="F62:I62"/>
    <mergeCell ref="A63:I63"/>
    <mergeCell ref="A64:I64"/>
    <mergeCell ref="A65:I65"/>
    <mergeCell ref="A66:I66"/>
    <mergeCell ref="A67:B68"/>
    <mergeCell ref="C67:E67"/>
    <mergeCell ref="F67:I68"/>
    <mergeCell ref="A69:B69"/>
    <mergeCell ref="F69:I69"/>
    <mergeCell ref="A70:B70"/>
    <mergeCell ref="F70:I70"/>
    <mergeCell ref="A71:B71"/>
    <mergeCell ref="F71:I71"/>
    <mergeCell ref="A72:B72"/>
    <mergeCell ref="F72:I72"/>
    <mergeCell ref="A73:B73"/>
    <mergeCell ref="F73:I73"/>
    <mergeCell ref="A74:B74"/>
    <mergeCell ref="F74:I74"/>
    <mergeCell ref="A75:B75"/>
    <mergeCell ref="F75:I75"/>
    <mergeCell ref="A76:I76"/>
    <mergeCell ref="A77:I77"/>
    <mergeCell ref="A78:I78"/>
    <mergeCell ref="A79:I79"/>
    <mergeCell ref="A80:B81"/>
    <mergeCell ref="C80:E80"/>
    <mergeCell ref="F80:I81"/>
    <mergeCell ref="A82:B82"/>
    <mergeCell ref="F82:I82"/>
    <mergeCell ref="A83:B83"/>
    <mergeCell ref="F83:I83"/>
    <mergeCell ref="A84:B84"/>
    <mergeCell ref="F84:I84"/>
    <mergeCell ref="A88:B88"/>
    <mergeCell ref="F88:I88"/>
    <mergeCell ref="A89:I89"/>
    <mergeCell ref="A85:B85"/>
    <mergeCell ref="F85:I85"/>
    <mergeCell ref="A86:B86"/>
    <mergeCell ref="F86:I86"/>
    <mergeCell ref="A87:B87"/>
    <mergeCell ref="F87:I87"/>
  </mergeCells>
  <pageMargins left="0.7" right="0.7" top="0.75" bottom="0.75" header="0.3" footer="0.3"/>
  <pageSetup orientation="portrait" r:id="rId3"/>
  <headerFooter>
    <oddHeader xml:space="preserve">&amp;C&amp;"Times New Roman,Regular"Version 1.0 Beta Test (09/13/2021)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H1"/>
  <sheetViews>
    <sheetView view="pageLayout" zoomScaleNormal="100" workbookViewId="0">
      <selection sqref="A1:H1"/>
    </sheetView>
  </sheetViews>
  <sheetFormatPr defaultRowHeight="14.5" x14ac:dyDescent="0.35"/>
  <cols>
    <col min="1" max="6" width="11.54296875" customWidth="1"/>
    <col min="7" max="7" width="9" customWidth="1"/>
    <col min="8" max="8" width="10.453125" customWidth="1"/>
  </cols>
  <sheetData>
    <row r="1" spans="1:8" ht="15.5" x14ac:dyDescent="0.35">
      <c r="A1" s="617" t="s">
        <v>862</v>
      </c>
      <c r="B1" s="617"/>
      <c r="C1" s="617"/>
      <c r="D1" s="617"/>
      <c r="E1" s="617"/>
      <c r="F1" s="617"/>
      <c r="G1" s="617"/>
      <c r="H1" s="617"/>
    </row>
  </sheetData>
  <customSheetViews>
    <customSheetView guid="{EC46A81A-6740-4443-959F-D067CA5FDAC0}" showPageBreaks="1" view="pageLayout" topLeftCell="A31">
      <selection activeCell="H91" sqref="H91"/>
      <pageMargins left="0.7" right="0.7" top="0.75" bottom="0.75" header="0.3" footer="0.3"/>
      <pageSetup orientation="portrait" r:id="rId1"/>
    </customSheetView>
    <customSheetView guid="{9948DD30-9F63-4779-86EE-8B595680257B}" showPageBreaks="1" view="pageLayout" topLeftCell="A31">
      <selection activeCell="H91" sqref="H91"/>
      <pageMargins left="0.7" right="0.7" top="0.75" bottom="0.75" header="0.3" footer="0.3"/>
      <pageSetup orientation="portrait" r:id="rId2"/>
    </customSheetView>
  </customSheetViews>
  <mergeCells count="1">
    <mergeCell ref="A1:H1"/>
  </mergeCells>
  <pageMargins left="0.7" right="0.7" top="0.75" bottom="0.75" header="0.3" footer="0.3"/>
  <pageSetup orientation="portrait" r:id="rId3"/>
  <headerFooter>
    <oddHeader xml:space="preserve">&amp;C&amp;"Times New Roman,Regular"Version 1.0 Beta Test (09/13/2021)
</oddHead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I48"/>
  <sheetViews>
    <sheetView view="pageLayout" zoomScaleNormal="100" workbookViewId="0">
      <selection sqref="A1:I1"/>
    </sheetView>
  </sheetViews>
  <sheetFormatPr defaultColWidth="9.1796875" defaultRowHeight="14" x14ac:dyDescent="0.3"/>
  <cols>
    <col min="1" max="16384" width="9.1796875" style="5"/>
  </cols>
  <sheetData>
    <row r="1" spans="1:9" ht="15" x14ac:dyDescent="0.3">
      <c r="A1" s="773" t="s">
        <v>1293</v>
      </c>
      <c r="B1" s="773"/>
      <c r="C1" s="773"/>
      <c r="D1" s="773"/>
      <c r="E1" s="773"/>
      <c r="F1" s="773"/>
      <c r="G1" s="773"/>
      <c r="H1" s="773"/>
      <c r="I1" s="773"/>
    </row>
    <row r="2" spans="1:9" ht="15.5" x14ac:dyDescent="0.35">
      <c r="A2" s="3"/>
      <c r="B2" s="3"/>
      <c r="C2" s="3"/>
      <c r="D2" s="3"/>
      <c r="E2" s="3"/>
      <c r="F2" s="3"/>
      <c r="G2" s="3"/>
      <c r="H2" s="3"/>
      <c r="I2" s="3"/>
    </row>
    <row r="3" spans="1:9" ht="81.75" customHeight="1" x14ac:dyDescent="0.3">
      <c r="A3" s="611" t="s">
        <v>1284</v>
      </c>
      <c r="B3" s="611"/>
      <c r="C3" s="611"/>
      <c r="D3" s="611"/>
      <c r="E3" s="611"/>
      <c r="F3" s="611"/>
      <c r="G3" s="611"/>
      <c r="H3" s="611"/>
      <c r="I3" s="611"/>
    </row>
    <row r="4" spans="1:9" ht="15.5" x14ac:dyDescent="0.35">
      <c r="A4" s="3"/>
      <c r="B4" s="3"/>
      <c r="C4" s="3"/>
      <c r="D4" s="3"/>
      <c r="E4" s="3"/>
      <c r="F4" s="3"/>
      <c r="G4" s="3"/>
      <c r="H4" s="3"/>
      <c r="I4" s="3"/>
    </row>
    <row r="5" spans="1:9" ht="166.5" customHeight="1" x14ac:dyDescent="0.3">
      <c r="A5" s="611" t="s">
        <v>1451</v>
      </c>
      <c r="B5" s="611"/>
      <c r="C5" s="611"/>
      <c r="D5" s="611"/>
      <c r="E5" s="611"/>
      <c r="F5" s="611"/>
      <c r="G5" s="611"/>
      <c r="H5" s="611"/>
      <c r="I5" s="611"/>
    </row>
    <row r="6" spans="1:9" ht="16.5" customHeight="1" x14ac:dyDescent="0.3">
      <c r="A6" s="979" t="s">
        <v>1450</v>
      </c>
      <c r="B6" s="980"/>
      <c r="C6" s="980"/>
      <c r="D6" s="980"/>
      <c r="E6" s="980"/>
      <c r="F6" s="980"/>
      <c r="G6" s="980"/>
      <c r="H6" s="980"/>
      <c r="I6" s="980"/>
    </row>
    <row r="7" spans="1:9" ht="9" customHeight="1" x14ac:dyDescent="0.3">
      <c r="A7" s="584"/>
      <c r="B7" s="585"/>
      <c r="C7" s="585"/>
      <c r="D7" s="585"/>
      <c r="E7" s="585"/>
      <c r="F7" s="585"/>
      <c r="G7" s="585"/>
      <c r="H7" s="585"/>
      <c r="I7" s="585"/>
    </row>
    <row r="8" spans="1:9" ht="81" customHeight="1" x14ac:dyDescent="0.3">
      <c r="A8" s="611" t="s">
        <v>1292</v>
      </c>
      <c r="B8" s="611"/>
      <c r="C8" s="611"/>
      <c r="D8" s="611"/>
      <c r="E8" s="611"/>
      <c r="F8" s="611"/>
      <c r="G8" s="611"/>
      <c r="H8" s="611"/>
      <c r="I8" s="611"/>
    </row>
    <row r="9" spans="1:9" ht="15.5" x14ac:dyDescent="0.35">
      <c r="A9" s="3"/>
      <c r="B9" s="3"/>
      <c r="C9" s="3"/>
      <c r="D9" s="3"/>
      <c r="E9" s="3"/>
      <c r="F9" s="3"/>
      <c r="G9" s="3"/>
      <c r="H9" s="3"/>
      <c r="I9" s="3"/>
    </row>
    <row r="10" spans="1:9" ht="113.25" customHeight="1" x14ac:dyDescent="0.3">
      <c r="A10" s="611" t="s">
        <v>1285</v>
      </c>
      <c r="B10" s="611"/>
      <c r="C10" s="611"/>
      <c r="D10" s="611"/>
      <c r="E10" s="611"/>
      <c r="F10" s="611"/>
      <c r="G10" s="611"/>
      <c r="H10" s="611"/>
      <c r="I10" s="611"/>
    </row>
    <row r="11" spans="1:9" ht="15.5" x14ac:dyDescent="0.35">
      <c r="A11" s="3"/>
      <c r="B11" s="3"/>
      <c r="C11" s="3"/>
      <c r="D11" s="3"/>
      <c r="E11" s="3"/>
      <c r="F11" s="3"/>
      <c r="G11" s="3"/>
      <c r="H11" s="3"/>
      <c r="I11" s="3"/>
    </row>
    <row r="12" spans="1:9" ht="15.5" x14ac:dyDescent="0.3">
      <c r="A12" s="611" t="s">
        <v>1286</v>
      </c>
      <c r="B12" s="611"/>
      <c r="C12" s="611"/>
      <c r="D12" s="611"/>
      <c r="E12" s="611"/>
      <c r="F12" s="611"/>
      <c r="G12" s="611"/>
      <c r="H12" s="611"/>
      <c r="I12" s="611"/>
    </row>
    <row r="13" spans="1:9" s="17" customFormat="1" ht="13" x14ac:dyDescent="0.3">
      <c r="A13" s="981" t="s">
        <v>1063</v>
      </c>
      <c r="B13" s="982"/>
      <c r="C13" s="982"/>
      <c r="D13" s="982"/>
      <c r="E13" s="982"/>
      <c r="F13" s="982"/>
      <c r="G13" s="982"/>
      <c r="H13" s="982"/>
      <c r="I13" s="982"/>
    </row>
    <row r="14" spans="1:9" s="17" customFormat="1" ht="13" x14ac:dyDescent="0.3">
      <c r="A14" s="983" t="s">
        <v>1065</v>
      </c>
      <c r="B14" s="982"/>
      <c r="C14" s="982"/>
      <c r="D14" s="982"/>
      <c r="E14" s="982"/>
      <c r="F14" s="982"/>
      <c r="G14" s="982"/>
      <c r="H14" s="982"/>
      <c r="I14" s="982"/>
    </row>
    <row r="15" spans="1:9" s="17" customFormat="1" ht="13" x14ac:dyDescent="0.3">
      <c r="A15" s="981" t="s">
        <v>1064</v>
      </c>
      <c r="B15" s="982"/>
      <c r="C15" s="982"/>
      <c r="D15" s="982"/>
      <c r="E15" s="982"/>
      <c r="F15" s="982"/>
      <c r="G15" s="982"/>
      <c r="H15" s="982"/>
      <c r="I15" s="982"/>
    </row>
    <row r="16" spans="1:9" s="17" customFormat="1" ht="13" x14ac:dyDescent="0.3">
      <c r="A16" s="981" t="s">
        <v>1287</v>
      </c>
      <c r="B16" s="982"/>
      <c r="C16" s="982"/>
      <c r="D16" s="982"/>
      <c r="E16" s="982"/>
      <c r="F16" s="982"/>
      <c r="G16" s="982"/>
      <c r="H16" s="982"/>
      <c r="I16" s="982"/>
    </row>
    <row r="18" spans="1:9" ht="49.5" customHeight="1" x14ac:dyDescent="0.3">
      <c r="A18" s="611" t="s">
        <v>1288</v>
      </c>
      <c r="B18" s="611"/>
      <c r="C18" s="611"/>
      <c r="D18" s="611"/>
      <c r="E18" s="611"/>
      <c r="F18" s="611"/>
      <c r="G18" s="611"/>
      <c r="H18" s="611"/>
      <c r="I18" s="611"/>
    </row>
    <row r="20" spans="1:9" ht="228.75" customHeight="1" x14ac:dyDescent="0.3">
      <c r="A20" s="611" t="s">
        <v>1294</v>
      </c>
      <c r="B20" s="611"/>
      <c r="C20" s="611"/>
      <c r="D20" s="611"/>
      <c r="E20" s="611"/>
      <c r="F20" s="611"/>
      <c r="G20" s="611"/>
      <c r="H20" s="611"/>
      <c r="I20" s="611"/>
    </row>
    <row r="21" spans="1:9" ht="14.5" thickBot="1" x14ac:dyDescent="0.35"/>
    <row r="22" spans="1:9" ht="47.25" customHeight="1" thickBot="1" x14ac:dyDescent="0.35">
      <c r="A22" s="901" t="s">
        <v>1343</v>
      </c>
      <c r="B22" s="902"/>
      <c r="C22" s="902"/>
      <c r="D22" s="902"/>
      <c r="E22" s="902"/>
      <c r="F22" s="902"/>
      <c r="G22" s="902"/>
      <c r="H22" s="902"/>
      <c r="I22" s="903"/>
    </row>
    <row r="23" spans="1:9" ht="15.5" thickBot="1" x14ac:dyDescent="0.35">
      <c r="A23" s="729" t="s">
        <v>631</v>
      </c>
      <c r="B23" s="730"/>
      <c r="C23" s="730"/>
      <c r="D23" s="730"/>
      <c r="E23" s="730" t="s">
        <v>632</v>
      </c>
      <c r="F23" s="730"/>
      <c r="G23" s="730"/>
      <c r="H23" s="730"/>
      <c r="I23" s="731"/>
    </row>
    <row r="24" spans="1:9" ht="67.5" customHeight="1" x14ac:dyDescent="0.3">
      <c r="A24" s="986" t="s">
        <v>690</v>
      </c>
      <c r="B24" s="984"/>
      <c r="C24" s="984"/>
      <c r="D24" s="984"/>
      <c r="E24" s="984" t="s">
        <v>691</v>
      </c>
      <c r="F24" s="984"/>
      <c r="G24" s="984"/>
      <c r="H24" s="984"/>
      <c r="I24" s="985"/>
    </row>
    <row r="25" spans="1:9" ht="75" customHeight="1" x14ac:dyDescent="0.3">
      <c r="A25" s="966" t="s">
        <v>692</v>
      </c>
      <c r="B25" s="967"/>
      <c r="C25" s="967"/>
      <c r="D25" s="967"/>
      <c r="E25" s="967"/>
      <c r="F25" s="967"/>
      <c r="G25" s="967"/>
      <c r="H25" s="967"/>
      <c r="I25" s="968"/>
    </row>
    <row r="26" spans="1:9" ht="54.75" customHeight="1" x14ac:dyDescent="0.3">
      <c r="A26" s="966" t="s">
        <v>693</v>
      </c>
      <c r="B26" s="967"/>
      <c r="C26" s="967"/>
      <c r="D26" s="967"/>
      <c r="E26" s="967"/>
      <c r="F26" s="967"/>
      <c r="G26" s="967"/>
      <c r="H26" s="967"/>
      <c r="I26" s="968"/>
    </row>
    <row r="27" spans="1:9" ht="58.5" customHeight="1" x14ac:dyDescent="0.3">
      <c r="A27" s="966" t="s">
        <v>694</v>
      </c>
      <c r="B27" s="967"/>
      <c r="C27" s="967"/>
      <c r="D27" s="967"/>
      <c r="E27" s="967"/>
      <c r="F27" s="967"/>
      <c r="G27" s="967"/>
      <c r="H27" s="967"/>
      <c r="I27" s="968"/>
    </row>
    <row r="28" spans="1:9" ht="59.25" customHeight="1" x14ac:dyDescent="0.3">
      <c r="A28" s="966" t="s">
        <v>695</v>
      </c>
      <c r="B28" s="967"/>
      <c r="C28" s="967"/>
      <c r="D28" s="967"/>
      <c r="E28" s="967"/>
      <c r="F28" s="967"/>
      <c r="G28" s="967"/>
      <c r="H28" s="967"/>
      <c r="I28" s="968"/>
    </row>
    <row r="29" spans="1:9" ht="62.25" customHeight="1" x14ac:dyDescent="0.3">
      <c r="A29" s="966" t="s">
        <v>696</v>
      </c>
      <c r="B29" s="967"/>
      <c r="C29" s="967"/>
      <c r="D29" s="967"/>
      <c r="E29" s="967"/>
      <c r="F29" s="967"/>
      <c r="G29" s="967"/>
      <c r="H29" s="967"/>
      <c r="I29" s="968"/>
    </row>
    <row r="30" spans="1:9" ht="140.25" customHeight="1" x14ac:dyDescent="0.3">
      <c r="A30" s="966" t="s">
        <v>1289</v>
      </c>
      <c r="B30" s="967"/>
      <c r="C30" s="967"/>
      <c r="D30" s="967"/>
      <c r="E30" s="967" t="s">
        <v>697</v>
      </c>
      <c r="F30" s="967"/>
      <c r="G30" s="967"/>
      <c r="H30" s="967"/>
      <c r="I30" s="968"/>
    </row>
    <row r="31" spans="1:9" ht="21.75" customHeight="1" x14ac:dyDescent="0.3">
      <c r="A31" s="966" t="s">
        <v>698</v>
      </c>
      <c r="B31" s="967"/>
      <c r="C31" s="967"/>
      <c r="D31" s="967"/>
      <c r="E31" s="967"/>
      <c r="F31" s="967"/>
      <c r="G31" s="967"/>
      <c r="H31" s="967"/>
      <c r="I31" s="968"/>
    </row>
    <row r="32" spans="1:9" ht="36" customHeight="1" x14ac:dyDescent="0.3">
      <c r="A32" s="966" t="s">
        <v>699</v>
      </c>
      <c r="B32" s="967"/>
      <c r="C32" s="967"/>
      <c r="D32" s="967"/>
      <c r="E32" s="967" t="s">
        <v>700</v>
      </c>
      <c r="F32" s="967"/>
      <c r="G32" s="967"/>
      <c r="H32" s="967"/>
      <c r="I32" s="968"/>
    </row>
    <row r="33" spans="1:9" ht="20.25" customHeight="1" x14ac:dyDescent="0.3">
      <c r="A33" s="966" t="s">
        <v>701</v>
      </c>
      <c r="B33" s="967"/>
      <c r="C33" s="967"/>
      <c r="D33" s="967"/>
      <c r="E33" s="967"/>
      <c r="F33" s="967"/>
      <c r="G33" s="967"/>
      <c r="H33" s="967"/>
      <c r="I33" s="968"/>
    </row>
    <row r="34" spans="1:9" ht="16.5" customHeight="1" x14ac:dyDescent="0.3">
      <c r="A34" s="966" t="s">
        <v>702</v>
      </c>
      <c r="B34" s="967"/>
      <c r="C34" s="967"/>
      <c r="D34" s="967"/>
      <c r="E34" s="967"/>
      <c r="F34" s="967"/>
      <c r="G34" s="967"/>
      <c r="H34" s="967"/>
      <c r="I34" s="968"/>
    </row>
    <row r="35" spans="1:9" ht="31.5" customHeight="1" x14ac:dyDescent="0.3">
      <c r="A35" s="966" t="s">
        <v>703</v>
      </c>
      <c r="B35" s="967"/>
      <c r="C35" s="967"/>
      <c r="D35" s="967"/>
      <c r="E35" s="967" t="s">
        <v>704</v>
      </c>
      <c r="F35" s="967"/>
      <c r="G35" s="967"/>
      <c r="H35" s="967"/>
      <c r="I35" s="968"/>
    </row>
    <row r="36" spans="1:9" ht="81" customHeight="1" x14ac:dyDescent="0.3">
      <c r="A36" s="966" t="s">
        <v>705</v>
      </c>
      <c r="B36" s="967"/>
      <c r="C36" s="967"/>
      <c r="D36" s="967"/>
      <c r="E36" s="967" t="s">
        <v>706</v>
      </c>
      <c r="F36" s="967"/>
      <c r="G36" s="967"/>
      <c r="H36" s="967"/>
      <c r="I36" s="968"/>
    </row>
    <row r="37" spans="1:9" ht="16.5" customHeight="1" x14ac:dyDescent="0.3">
      <c r="A37" s="966" t="s">
        <v>707</v>
      </c>
      <c r="B37" s="967"/>
      <c r="C37" s="967"/>
      <c r="D37" s="967"/>
      <c r="E37" s="967" t="s">
        <v>708</v>
      </c>
      <c r="F37" s="967"/>
      <c r="G37" s="967"/>
      <c r="H37" s="967"/>
      <c r="I37" s="968"/>
    </row>
    <row r="38" spans="1:9" ht="71.25" customHeight="1" x14ac:dyDescent="0.3">
      <c r="A38" s="966" t="s">
        <v>709</v>
      </c>
      <c r="B38" s="967"/>
      <c r="C38" s="967"/>
      <c r="D38" s="967"/>
      <c r="E38" s="967" t="s">
        <v>710</v>
      </c>
      <c r="F38" s="967"/>
      <c r="G38" s="967"/>
      <c r="H38" s="967"/>
      <c r="I38" s="968"/>
    </row>
    <row r="39" spans="1:9" ht="123" customHeight="1" x14ac:dyDescent="0.3">
      <c r="A39" s="966" t="s">
        <v>711</v>
      </c>
      <c r="B39" s="967"/>
      <c r="C39" s="967"/>
      <c r="D39" s="967"/>
      <c r="E39" s="967" t="s">
        <v>712</v>
      </c>
      <c r="F39" s="967"/>
      <c r="G39" s="967"/>
      <c r="H39" s="967"/>
      <c r="I39" s="968"/>
    </row>
    <row r="40" spans="1:9" ht="37.5" customHeight="1" x14ac:dyDescent="0.3">
      <c r="A40" s="966" t="s">
        <v>713</v>
      </c>
      <c r="B40" s="967"/>
      <c r="C40" s="967"/>
      <c r="D40" s="967"/>
      <c r="E40" s="967" t="s">
        <v>714</v>
      </c>
      <c r="F40" s="967"/>
      <c r="G40" s="967"/>
      <c r="H40" s="967"/>
      <c r="I40" s="968"/>
    </row>
    <row r="41" spans="1:9" ht="20.25" customHeight="1" x14ac:dyDescent="0.3">
      <c r="A41" s="966" t="s">
        <v>715</v>
      </c>
      <c r="B41" s="967"/>
      <c r="C41" s="967"/>
      <c r="D41" s="967"/>
      <c r="E41" s="967" t="s">
        <v>716</v>
      </c>
      <c r="F41" s="967"/>
      <c r="G41" s="967"/>
      <c r="H41" s="967"/>
      <c r="I41" s="968"/>
    </row>
    <row r="42" spans="1:9" ht="41.25" customHeight="1" x14ac:dyDescent="0.3">
      <c r="A42" s="966" t="s">
        <v>717</v>
      </c>
      <c r="B42" s="967"/>
      <c r="C42" s="967"/>
      <c r="D42" s="967"/>
      <c r="E42" s="967" t="s">
        <v>1290</v>
      </c>
      <c r="F42" s="967"/>
      <c r="G42" s="967"/>
      <c r="H42" s="967"/>
      <c r="I42" s="968"/>
    </row>
    <row r="43" spans="1:9" ht="36" customHeight="1" x14ac:dyDescent="0.3">
      <c r="A43" s="966" t="s">
        <v>718</v>
      </c>
      <c r="B43" s="967"/>
      <c r="C43" s="967"/>
      <c r="D43" s="967"/>
      <c r="E43" s="967"/>
      <c r="F43" s="967"/>
      <c r="G43" s="967"/>
      <c r="H43" s="967"/>
      <c r="I43" s="968"/>
    </row>
    <row r="44" spans="1:9" ht="20.25" customHeight="1" x14ac:dyDescent="0.3">
      <c r="A44" s="966" t="s">
        <v>1291</v>
      </c>
      <c r="B44" s="967"/>
      <c r="C44" s="967"/>
      <c r="D44" s="967"/>
      <c r="E44" s="990" t="s">
        <v>727</v>
      </c>
      <c r="F44" s="990"/>
      <c r="G44" s="990"/>
      <c r="H44" s="990"/>
      <c r="I44" s="991"/>
    </row>
    <row r="45" spans="1:9" ht="18.75" customHeight="1" x14ac:dyDescent="0.3">
      <c r="A45" s="966" t="s">
        <v>719</v>
      </c>
      <c r="B45" s="967"/>
      <c r="C45" s="967"/>
      <c r="D45" s="967"/>
      <c r="E45" s="967" t="s">
        <v>720</v>
      </c>
      <c r="F45" s="967"/>
      <c r="G45" s="967"/>
      <c r="H45" s="967"/>
      <c r="I45" s="968"/>
    </row>
    <row r="46" spans="1:9" ht="18.75" customHeight="1" x14ac:dyDescent="0.3">
      <c r="A46" s="966" t="s">
        <v>721</v>
      </c>
      <c r="B46" s="967"/>
      <c r="C46" s="967"/>
      <c r="D46" s="967"/>
      <c r="E46" s="967" t="s">
        <v>722</v>
      </c>
      <c r="F46" s="967"/>
      <c r="G46" s="967"/>
      <c r="H46" s="967"/>
      <c r="I46" s="968"/>
    </row>
    <row r="47" spans="1:9" ht="15.5" x14ac:dyDescent="0.3">
      <c r="A47" s="966" t="s">
        <v>723</v>
      </c>
      <c r="B47" s="967"/>
      <c r="C47" s="967"/>
      <c r="D47" s="967"/>
      <c r="E47" s="967" t="s">
        <v>724</v>
      </c>
      <c r="F47" s="967"/>
      <c r="G47" s="967"/>
      <c r="H47" s="967"/>
      <c r="I47" s="968"/>
    </row>
    <row r="48" spans="1:9" ht="34.5" customHeight="1" thickBot="1" x14ac:dyDescent="0.35">
      <c r="A48" s="989" t="s">
        <v>725</v>
      </c>
      <c r="B48" s="987"/>
      <c r="C48" s="987"/>
      <c r="D48" s="987"/>
      <c r="E48" s="987" t="s">
        <v>726</v>
      </c>
      <c r="F48" s="987"/>
      <c r="G48" s="987"/>
      <c r="H48" s="987"/>
      <c r="I48" s="988"/>
    </row>
  </sheetData>
  <mergeCells count="57">
    <mergeCell ref="E48:I48"/>
    <mergeCell ref="A48:D48"/>
    <mergeCell ref="A23:D23"/>
    <mergeCell ref="E45:I45"/>
    <mergeCell ref="A45:D45"/>
    <mergeCell ref="A46:D46"/>
    <mergeCell ref="E46:I46"/>
    <mergeCell ref="A47:D47"/>
    <mergeCell ref="E47:I47"/>
    <mergeCell ref="E42:I43"/>
    <mergeCell ref="E44:I44"/>
    <mergeCell ref="A44:D44"/>
    <mergeCell ref="A43:D43"/>
    <mergeCell ref="A42:D42"/>
    <mergeCell ref="A41:D41"/>
    <mergeCell ref="E38:I38"/>
    <mergeCell ref="A38:D38"/>
    <mergeCell ref="E39:I39"/>
    <mergeCell ref="A39:D39"/>
    <mergeCell ref="E40:I40"/>
    <mergeCell ref="E41:I41"/>
    <mergeCell ref="A40:D40"/>
    <mergeCell ref="E35:I35"/>
    <mergeCell ref="A35:D35"/>
    <mergeCell ref="E36:I36"/>
    <mergeCell ref="A36:D36"/>
    <mergeCell ref="E37:I37"/>
    <mergeCell ref="A37:D37"/>
    <mergeCell ref="A30:D30"/>
    <mergeCell ref="A31:D31"/>
    <mergeCell ref="E30:I31"/>
    <mergeCell ref="E32:I34"/>
    <mergeCell ref="A32:D32"/>
    <mergeCell ref="A33:D33"/>
    <mergeCell ref="A34:D34"/>
    <mergeCell ref="E24:I29"/>
    <mergeCell ref="A24:D24"/>
    <mergeCell ref="A25:D25"/>
    <mergeCell ref="A26:D26"/>
    <mergeCell ref="A27:D27"/>
    <mergeCell ref="A28:D28"/>
    <mergeCell ref="A29:D29"/>
    <mergeCell ref="A20:I20"/>
    <mergeCell ref="A22:I22"/>
    <mergeCell ref="E23:I23"/>
    <mergeCell ref="A12:I12"/>
    <mergeCell ref="A13:I13"/>
    <mergeCell ref="A15:I15"/>
    <mergeCell ref="A16:I16"/>
    <mergeCell ref="A14:I14"/>
    <mergeCell ref="A18:I18"/>
    <mergeCell ref="A1:I1"/>
    <mergeCell ref="A3:I3"/>
    <mergeCell ref="A5:I5"/>
    <mergeCell ref="A8:I8"/>
    <mergeCell ref="A10:I10"/>
    <mergeCell ref="A6:I6"/>
  </mergeCells>
  <hyperlinks>
    <hyperlink ref="A13" r:id="rId1" xr:uid="{00000000-0004-0000-0D00-000000000000}"/>
    <hyperlink ref="A14" r:id="rId2" xr:uid="{00000000-0004-0000-0D00-000001000000}"/>
    <hyperlink ref="A15" r:id="rId3" xr:uid="{00000000-0004-0000-0D00-000002000000}"/>
    <hyperlink ref="A16" r:id="rId4" xr:uid="{00000000-0004-0000-0D00-000003000000}"/>
    <hyperlink ref="A6" r:id="rId5" xr:uid="{00000000-0004-0000-0D00-000004000000}"/>
  </hyperlinks>
  <pageMargins left="0.7" right="0.7" top="0.75" bottom="0.75" header="0.3" footer="0.3"/>
  <pageSetup orientation="portrait" r:id="rId6"/>
  <headerFooter>
    <oddHeader xml:space="preserve">&amp;C&amp;"Times New Roman,Regular"Version 1.0 Beta Test (09/13/2021)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H20"/>
  <sheetViews>
    <sheetView showWhiteSpace="0" view="pageLayout" zoomScale="115" zoomScaleNormal="100" zoomScalePageLayoutView="115" workbookViewId="0">
      <selection activeCell="A7" sqref="A7:H7"/>
    </sheetView>
  </sheetViews>
  <sheetFormatPr defaultRowHeight="14.5" x14ac:dyDescent="0.35"/>
  <cols>
    <col min="8" max="8" width="18.54296875" customWidth="1"/>
  </cols>
  <sheetData>
    <row r="1" spans="1:8" ht="11.25" customHeight="1" x14ac:dyDescent="0.35">
      <c r="A1" s="679" t="s">
        <v>1295</v>
      </c>
      <c r="B1" s="679"/>
      <c r="C1" s="679"/>
      <c r="D1" s="679"/>
      <c r="E1" s="679"/>
      <c r="F1" s="679"/>
      <c r="G1" s="679"/>
      <c r="H1" s="679"/>
    </row>
    <row r="2" spans="1:8" ht="11.25" customHeight="1" x14ac:dyDescent="0.35">
      <c r="A2" s="679"/>
      <c r="B2" s="679"/>
      <c r="C2" s="679"/>
      <c r="D2" s="679"/>
      <c r="E2" s="679"/>
      <c r="F2" s="679"/>
      <c r="G2" s="679"/>
      <c r="H2" s="679"/>
    </row>
    <row r="3" spans="1:8" x14ac:dyDescent="0.35">
      <c r="A3" s="679"/>
      <c r="B3" s="679"/>
      <c r="C3" s="679"/>
      <c r="D3" s="679"/>
      <c r="E3" s="679"/>
      <c r="F3" s="679"/>
      <c r="G3" s="679"/>
      <c r="H3" s="679"/>
    </row>
    <row r="5" spans="1:8" ht="15.5" x14ac:dyDescent="0.35">
      <c r="A5" s="993" t="s">
        <v>1114</v>
      </c>
      <c r="B5" s="993"/>
      <c r="C5" s="993"/>
      <c r="D5" s="993"/>
      <c r="E5" s="993"/>
      <c r="F5" s="993"/>
      <c r="G5" s="993"/>
      <c r="H5" s="993"/>
    </row>
    <row r="7" spans="1:8" ht="260.25" customHeight="1" x14ac:dyDescent="0.35">
      <c r="A7" s="992" t="str">
        <f>IF(Tables!B255&gt;0,SOP.LUT!B3,"")</f>
        <v/>
      </c>
      <c r="B7" s="992"/>
      <c r="C7" s="992"/>
      <c r="D7" s="992"/>
      <c r="E7" s="992"/>
      <c r="F7" s="992"/>
      <c r="G7" s="992"/>
      <c r="H7" s="992"/>
    </row>
    <row r="8" spans="1:8" x14ac:dyDescent="0.35">
      <c r="A8" s="504"/>
      <c r="B8" s="504"/>
      <c r="C8" s="504"/>
      <c r="D8" s="504"/>
      <c r="E8" s="504"/>
      <c r="F8" s="504"/>
      <c r="G8" s="504"/>
      <c r="H8" s="504"/>
    </row>
    <row r="9" spans="1:8" ht="253.5" customHeight="1" x14ac:dyDescent="0.35">
      <c r="A9" s="992" t="str">
        <f>IF(Tables!B256&gt;0,SOP.LUT!B4,"")</f>
        <v/>
      </c>
      <c r="B9" s="992"/>
      <c r="C9" s="992"/>
      <c r="D9" s="992"/>
      <c r="E9" s="992"/>
      <c r="F9" s="992"/>
      <c r="G9" s="992"/>
      <c r="H9" s="992"/>
    </row>
    <row r="10" spans="1:8" ht="15.5" x14ac:dyDescent="0.35">
      <c r="A10" s="71"/>
      <c r="B10" s="71"/>
      <c r="C10" s="71"/>
      <c r="D10" s="71"/>
      <c r="E10" s="71"/>
      <c r="F10" s="71"/>
      <c r="G10" s="71"/>
      <c r="H10" s="71"/>
    </row>
    <row r="11" spans="1:8" ht="196.5" customHeight="1" x14ac:dyDescent="0.35">
      <c r="A11" s="992" t="str">
        <f>IF(Tables!B257&gt;0,SOP.LUT!B5,"")</f>
        <v/>
      </c>
      <c r="B11" s="992"/>
      <c r="C11" s="992"/>
      <c r="D11" s="992"/>
      <c r="E11" s="992"/>
      <c r="F11" s="992"/>
      <c r="G11" s="992"/>
      <c r="H11" s="992"/>
    </row>
    <row r="12" spans="1:8" x14ac:dyDescent="0.35">
      <c r="A12" s="504"/>
      <c r="B12" s="504"/>
      <c r="C12" s="504"/>
      <c r="D12" s="504"/>
      <c r="E12" s="504"/>
      <c r="F12" s="504"/>
      <c r="G12" s="504"/>
      <c r="H12" s="504"/>
    </row>
    <row r="13" spans="1:8" ht="173.25" customHeight="1" x14ac:dyDescent="0.35">
      <c r="A13" s="992" t="str">
        <f>IF(Tables!B258&gt;0,SOP.LUT!B6,"")</f>
        <v/>
      </c>
      <c r="B13" s="992"/>
      <c r="C13" s="992"/>
      <c r="D13" s="992"/>
      <c r="E13" s="992"/>
      <c r="F13" s="992"/>
      <c r="G13" s="992"/>
      <c r="H13" s="992"/>
    </row>
    <row r="14" spans="1:8" x14ac:dyDescent="0.35">
      <c r="A14" s="65"/>
      <c r="B14" s="65"/>
      <c r="C14" s="65"/>
      <c r="D14" s="65"/>
      <c r="E14" s="65"/>
      <c r="F14" s="65"/>
      <c r="G14" s="65"/>
      <c r="H14" s="65"/>
    </row>
    <row r="15" spans="1:8" x14ac:dyDescent="0.35">
      <c r="A15" s="65"/>
      <c r="B15" s="65"/>
      <c r="C15" s="65"/>
      <c r="D15" s="65"/>
      <c r="E15" s="65"/>
      <c r="F15" s="65"/>
      <c r="G15" s="65"/>
      <c r="H15" s="65"/>
    </row>
    <row r="16" spans="1:8" x14ac:dyDescent="0.35">
      <c r="A16" s="65"/>
      <c r="B16" s="65"/>
      <c r="C16" s="65"/>
      <c r="D16" s="65"/>
      <c r="E16" s="65"/>
      <c r="F16" s="65"/>
      <c r="G16" s="65"/>
      <c r="H16" s="65"/>
    </row>
    <row r="17" spans="1:8" x14ac:dyDescent="0.35">
      <c r="A17" s="65"/>
      <c r="B17" s="65"/>
      <c r="C17" s="65"/>
      <c r="D17" s="65"/>
      <c r="E17" s="65"/>
      <c r="F17" s="65"/>
      <c r="G17" s="65"/>
      <c r="H17" s="65"/>
    </row>
    <row r="18" spans="1:8" x14ac:dyDescent="0.35">
      <c r="A18" s="65"/>
      <c r="B18" s="65"/>
      <c r="C18" s="65"/>
      <c r="D18" s="65"/>
      <c r="E18" s="65"/>
      <c r="F18" s="65"/>
      <c r="G18" s="65"/>
      <c r="H18" s="65"/>
    </row>
    <row r="19" spans="1:8" x14ac:dyDescent="0.35">
      <c r="A19" s="65"/>
      <c r="B19" s="65"/>
      <c r="C19" s="65"/>
      <c r="D19" s="65"/>
      <c r="E19" s="65"/>
      <c r="F19" s="65"/>
      <c r="G19" s="65"/>
      <c r="H19" s="65"/>
    </row>
    <row r="20" spans="1:8" x14ac:dyDescent="0.35">
      <c r="A20" s="65"/>
      <c r="B20" s="65"/>
      <c r="C20" s="65"/>
      <c r="D20" s="65"/>
      <c r="E20" s="65"/>
      <c r="F20" s="65"/>
      <c r="G20" s="65"/>
      <c r="H20" s="65"/>
    </row>
  </sheetData>
  <customSheetViews>
    <customSheetView guid="{EC46A81A-6740-4443-959F-D067CA5FDAC0}" showPageBreaks="1" view="pageLayout">
      <selection activeCell="D11" sqref="D11"/>
      <pageMargins left="0.7" right="0.7" top="0.75" bottom="0.75" header="0.3" footer="0.3"/>
      <pageSetup orientation="portrait" r:id="rId1"/>
    </customSheetView>
    <customSheetView guid="{9948DD30-9F63-4779-86EE-8B595680257B}" showPageBreaks="1" view="pageLayout">
      <selection activeCell="D11" sqref="D11"/>
      <pageMargins left="0.7" right="0.7" top="0.75" bottom="0.75" header="0.3" footer="0.3"/>
      <pageSetup orientation="portrait" r:id="rId2"/>
    </customSheetView>
  </customSheetViews>
  <mergeCells count="6">
    <mergeCell ref="A1:H3"/>
    <mergeCell ref="A13:H13"/>
    <mergeCell ref="A5:H5"/>
    <mergeCell ref="A7:H7"/>
    <mergeCell ref="A9:H9"/>
    <mergeCell ref="A11:H11"/>
  </mergeCells>
  <pageMargins left="0.7" right="0.7" top="0.75" bottom="0.75" header="0.3" footer="0.3"/>
  <pageSetup orientation="portrait"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I93"/>
  <sheetViews>
    <sheetView view="pageLayout" zoomScale="115" zoomScaleNormal="100" zoomScalePageLayoutView="115" workbookViewId="0">
      <selection sqref="A1:I3"/>
    </sheetView>
  </sheetViews>
  <sheetFormatPr defaultColWidth="9.1796875" defaultRowHeight="14" x14ac:dyDescent="0.3"/>
  <cols>
    <col min="1" max="1" width="4.54296875" style="5" customWidth="1"/>
    <col min="2" max="2" width="1.453125" style="5" customWidth="1"/>
    <col min="3" max="3" width="28.81640625" style="5" customWidth="1"/>
    <col min="4" max="4" width="4.1796875" style="5" customWidth="1"/>
    <col min="5" max="5" width="1.7265625" style="5" customWidth="1"/>
    <col min="6" max="6" width="22.7265625" style="5" customWidth="1"/>
    <col min="7" max="7" width="3.7265625" style="5" customWidth="1"/>
    <col min="8" max="8" width="1.453125" style="5" customWidth="1"/>
    <col min="9" max="9" width="18.26953125" style="5" customWidth="1"/>
    <col min="10" max="16384" width="9.1796875" style="5"/>
  </cols>
  <sheetData>
    <row r="1" spans="1:9" ht="15" customHeight="1" x14ac:dyDescent="0.3">
      <c r="A1" s="773" t="s">
        <v>1296</v>
      </c>
      <c r="B1" s="773"/>
      <c r="C1" s="773"/>
      <c r="D1" s="773"/>
      <c r="E1" s="773"/>
      <c r="F1" s="773"/>
      <c r="G1" s="773"/>
      <c r="H1" s="773"/>
      <c r="I1" s="773"/>
    </row>
    <row r="2" spans="1:9" ht="17.25" customHeight="1" x14ac:dyDescent="0.3">
      <c r="A2" s="773"/>
      <c r="B2" s="773"/>
      <c r="C2" s="773"/>
      <c r="D2" s="773"/>
      <c r="E2" s="773"/>
      <c r="F2" s="773"/>
      <c r="G2" s="773"/>
      <c r="H2" s="773"/>
      <c r="I2" s="773"/>
    </row>
    <row r="3" spans="1:9" x14ac:dyDescent="0.3">
      <c r="A3" s="773"/>
      <c r="B3" s="773"/>
      <c r="C3" s="773"/>
      <c r="D3" s="773"/>
      <c r="E3" s="773"/>
      <c r="F3" s="773"/>
      <c r="G3" s="773"/>
      <c r="H3" s="773"/>
      <c r="I3" s="773"/>
    </row>
    <row r="47" spans="1:8" x14ac:dyDescent="0.3">
      <c r="A47" s="172" t="s">
        <v>1183</v>
      </c>
      <c r="D47" s="172" t="s">
        <v>1230</v>
      </c>
      <c r="G47" s="172" t="s">
        <v>1217</v>
      </c>
    </row>
    <row r="48" spans="1:8" x14ac:dyDescent="0.3">
      <c r="B48" s="5" t="s">
        <v>929</v>
      </c>
      <c r="F48" s="5" t="s">
        <v>1147</v>
      </c>
      <c r="H48" s="5" t="s">
        <v>1216</v>
      </c>
    </row>
    <row r="49" spans="2:9" x14ac:dyDescent="0.3">
      <c r="C49" s="5" t="s">
        <v>1177</v>
      </c>
      <c r="F49" s="5" t="s">
        <v>1201</v>
      </c>
      <c r="I49" s="5" t="s">
        <v>1244</v>
      </c>
    </row>
    <row r="50" spans="2:9" x14ac:dyDescent="0.3">
      <c r="B50" s="5" t="s">
        <v>916</v>
      </c>
      <c r="H50" s="5" t="s">
        <v>920</v>
      </c>
    </row>
    <row r="51" spans="2:9" x14ac:dyDescent="0.3">
      <c r="C51" s="5" t="s">
        <v>1184</v>
      </c>
      <c r="D51" s="172" t="s">
        <v>1174</v>
      </c>
      <c r="I51" s="5" t="s">
        <v>1233</v>
      </c>
    </row>
    <row r="52" spans="2:9" x14ac:dyDescent="0.3">
      <c r="B52" s="5" t="s">
        <v>1185</v>
      </c>
      <c r="E52" s="5" t="s">
        <v>1194</v>
      </c>
      <c r="H52" s="5" t="s">
        <v>1234</v>
      </c>
    </row>
    <row r="53" spans="2:9" x14ac:dyDescent="0.3">
      <c r="C53" s="5" t="s">
        <v>1186</v>
      </c>
      <c r="E53" s="5" t="s">
        <v>1192</v>
      </c>
      <c r="I53" s="5" t="s">
        <v>1222</v>
      </c>
    </row>
    <row r="54" spans="2:9" x14ac:dyDescent="0.3">
      <c r="B54" s="5" t="s">
        <v>1178</v>
      </c>
      <c r="F54" s="5" t="s">
        <v>1239</v>
      </c>
      <c r="H54" s="5" t="s">
        <v>1235</v>
      </c>
    </row>
    <row r="55" spans="2:9" x14ac:dyDescent="0.3">
      <c r="C55" s="5" t="s">
        <v>1179</v>
      </c>
      <c r="F55" s="5" t="s">
        <v>1147</v>
      </c>
      <c r="H55" s="5" t="s">
        <v>1175</v>
      </c>
    </row>
    <row r="56" spans="2:9" x14ac:dyDescent="0.3">
      <c r="B56" s="5" t="s">
        <v>1221</v>
      </c>
      <c r="E56" s="5" t="s">
        <v>1247</v>
      </c>
      <c r="H56" s="5" t="s">
        <v>1218</v>
      </c>
    </row>
    <row r="57" spans="2:9" x14ac:dyDescent="0.3">
      <c r="B57" s="5" t="s">
        <v>1180</v>
      </c>
      <c r="E57" s="5" t="s">
        <v>1238</v>
      </c>
      <c r="H57" s="5" t="s">
        <v>1219</v>
      </c>
    </row>
    <row r="58" spans="2:9" x14ac:dyDescent="0.3">
      <c r="C58" s="5" t="s">
        <v>1181</v>
      </c>
      <c r="E58" s="5" t="s">
        <v>1155</v>
      </c>
      <c r="H58" s="5" t="s">
        <v>830</v>
      </c>
    </row>
    <row r="59" spans="2:9" x14ac:dyDescent="0.3">
      <c r="B59" s="5" t="s">
        <v>917</v>
      </c>
      <c r="E59" s="5" t="s">
        <v>1176</v>
      </c>
      <c r="H59" s="5" t="s">
        <v>1220</v>
      </c>
    </row>
    <row r="60" spans="2:9" x14ac:dyDescent="0.3">
      <c r="B60" s="5" t="s">
        <v>928</v>
      </c>
      <c r="H60" s="5" t="s">
        <v>1245</v>
      </c>
    </row>
    <row r="61" spans="2:9" x14ac:dyDescent="0.3">
      <c r="C61" s="5" t="s">
        <v>1241</v>
      </c>
      <c r="D61" s="172" t="s">
        <v>1193</v>
      </c>
      <c r="I61" s="5" t="s">
        <v>1246</v>
      </c>
    </row>
    <row r="62" spans="2:9" x14ac:dyDescent="0.3">
      <c r="B62" s="5" t="s">
        <v>1182</v>
      </c>
      <c r="E62" s="5" t="s">
        <v>1195</v>
      </c>
      <c r="H62" s="5" t="s">
        <v>1231</v>
      </c>
    </row>
    <row r="63" spans="2:9" x14ac:dyDescent="0.3">
      <c r="C63" s="5" t="s">
        <v>1242</v>
      </c>
      <c r="E63" s="5" t="s">
        <v>1196</v>
      </c>
      <c r="I63" s="5" t="s">
        <v>1232</v>
      </c>
    </row>
    <row r="64" spans="2:9" x14ac:dyDescent="0.3">
      <c r="C64" s="5" t="s">
        <v>1243</v>
      </c>
      <c r="E64" s="5" t="s">
        <v>1197</v>
      </c>
    </row>
    <row r="65" spans="1:9" x14ac:dyDescent="0.3">
      <c r="B65" s="5" t="s">
        <v>1206</v>
      </c>
      <c r="E65" s="5" t="s">
        <v>1198</v>
      </c>
      <c r="G65" s="172" t="s">
        <v>1224</v>
      </c>
    </row>
    <row r="66" spans="1:9" x14ac:dyDescent="0.3">
      <c r="B66" s="5" t="s">
        <v>1237</v>
      </c>
      <c r="H66" s="5" t="s">
        <v>923</v>
      </c>
    </row>
    <row r="67" spans="1:9" x14ac:dyDescent="0.3">
      <c r="B67" s="5" t="s">
        <v>919</v>
      </c>
      <c r="D67" s="172" t="s">
        <v>1199</v>
      </c>
      <c r="H67" s="5" t="s">
        <v>1146</v>
      </c>
    </row>
    <row r="68" spans="1:9" x14ac:dyDescent="0.3">
      <c r="E68" s="5" t="s">
        <v>1200</v>
      </c>
      <c r="H68" s="5" t="s">
        <v>925</v>
      </c>
    </row>
    <row r="69" spans="1:9" x14ac:dyDescent="0.3">
      <c r="A69" s="172" t="s">
        <v>1187</v>
      </c>
      <c r="E69" s="5" t="s">
        <v>1204</v>
      </c>
      <c r="H69" s="5" t="s">
        <v>924</v>
      </c>
    </row>
    <row r="70" spans="1:9" ht="14.5" x14ac:dyDescent="0.35">
      <c r="B70" s="5" t="s">
        <v>1189</v>
      </c>
      <c r="H70" s="5" t="s">
        <v>1225</v>
      </c>
    </row>
    <row r="71" spans="1:9" x14ac:dyDescent="0.3">
      <c r="C71" s="5" t="s">
        <v>1236</v>
      </c>
      <c r="D71" s="172" t="s">
        <v>1202</v>
      </c>
      <c r="H71" s="5" t="s">
        <v>1226</v>
      </c>
    </row>
    <row r="72" spans="1:9" x14ac:dyDescent="0.3">
      <c r="B72" s="5" t="s">
        <v>1188</v>
      </c>
      <c r="D72" s="172"/>
      <c r="E72" s="5" t="s">
        <v>1203</v>
      </c>
      <c r="H72" s="5" t="s">
        <v>926</v>
      </c>
    </row>
    <row r="73" spans="1:9" x14ac:dyDescent="0.3">
      <c r="C73" s="5" t="s">
        <v>1236</v>
      </c>
      <c r="E73" s="5" t="s">
        <v>1223</v>
      </c>
    </row>
    <row r="74" spans="1:9" x14ac:dyDescent="0.3">
      <c r="B74" s="5" t="s">
        <v>1190</v>
      </c>
      <c r="F74" s="5" t="s">
        <v>1205</v>
      </c>
      <c r="G74" s="172" t="s">
        <v>1145</v>
      </c>
    </row>
    <row r="75" spans="1:9" x14ac:dyDescent="0.3">
      <c r="C75" s="5" t="s">
        <v>1236</v>
      </c>
      <c r="H75" s="5" t="s">
        <v>1240</v>
      </c>
    </row>
    <row r="76" spans="1:9" x14ac:dyDescent="0.3">
      <c r="B76" s="5" t="s">
        <v>830</v>
      </c>
      <c r="D76" s="172" t="s">
        <v>1207</v>
      </c>
      <c r="I76" s="5" t="s">
        <v>1227</v>
      </c>
    </row>
    <row r="77" spans="1:9" x14ac:dyDescent="0.3">
      <c r="B77" s="5" t="s">
        <v>1153</v>
      </c>
      <c r="D77" s="172"/>
      <c r="E77" s="5" t="s">
        <v>917</v>
      </c>
      <c r="H77" s="5" t="s">
        <v>918</v>
      </c>
    </row>
    <row r="78" spans="1:9" x14ac:dyDescent="0.3">
      <c r="E78" s="5" t="s">
        <v>1208</v>
      </c>
      <c r="H78" s="5" t="s">
        <v>1148</v>
      </c>
    </row>
    <row r="79" spans="1:9" x14ac:dyDescent="0.3">
      <c r="A79" s="172" t="s">
        <v>1157</v>
      </c>
      <c r="F79" s="5" t="s">
        <v>1209</v>
      </c>
      <c r="H79" s="5" t="s">
        <v>1149</v>
      </c>
    </row>
    <row r="80" spans="1:9" x14ac:dyDescent="0.3">
      <c r="B80" s="5" t="s">
        <v>1191</v>
      </c>
      <c r="E80" s="5" t="s">
        <v>1210</v>
      </c>
      <c r="H80" s="5" t="s">
        <v>1150</v>
      </c>
    </row>
    <row r="81" spans="2:9" x14ac:dyDescent="0.3">
      <c r="C81" s="5" t="s">
        <v>1159</v>
      </c>
      <c r="E81" s="5" t="s">
        <v>1211</v>
      </c>
      <c r="H81" s="5" t="s">
        <v>1151</v>
      </c>
    </row>
    <row r="82" spans="2:9" x14ac:dyDescent="0.3">
      <c r="C82" s="5" t="s">
        <v>1160</v>
      </c>
      <c r="E82" s="5" t="s">
        <v>927</v>
      </c>
      <c r="H82" s="5" t="s">
        <v>1152</v>
      </c>
    </row>
    <row r="83" spans="2:9" x14ac:dyDescent="0.3">
      <c r="C83" s="5" t="s">
        <v>1161</v>
      </c>
      <c r="F83" s="5" t="s">
        <v>1212</v>
      </c>
      <c r="H83" s="5" t="s">
        <v>1154</v>
      </c>
    </row>
    <row r="84" spans="2:9" x14ac:dyDescent="0.3">
      <c r="B84" s="5" t="s">
        <v>1163</v>
      </c>
      <c r="E84" s="5" t="s">
        <v>1213</v>
      </c>
      <c r="H84" s="5" t="s">
        <v>1156</v>
      </c>
    </row>
    <row r="85" spans="2:9" x14ac:dyDescent="0.3">
      <c r="C85" s="5" t="s">
        <v>1165</v>
      </c>
      <c r="F85" s="5" t="s">
        <v>1214</v>
      </c>
      <c r="H85" s="5" t="s">
        <v>1228</v>
      </c>
    </row>
    <row r="86" spans="2:9" x14ac:dyDescent="0.3">
      <c r="C86" s="5" t="s">
        <v>1166</v>
      </c>
      <c r="E86" s="5" t="s">
        <v>922</v>
      </c>
      <c r="H86" s="5" t="s">
        <v>1158</v>
      </c>
    </row>
    <row r="87" spans="2:9" x14ac:dyDescent="0.3">
      <c r="B87" s="5" t="s">
        <v>794</v>
      </c>
      <c r="E87" s="5" t="s">
        <v>921</v>
      </c>
      <c r="H87" s="5" t="s">
        <v>1162</v>
      </c>
    </row>
    <row r="88" spans="2:9" x14ac:dyDescent="0.3">
      <c r="C88" s="5" t="s">
        <v>1168</v>
      </c>
      <c r="E88" s="5" t="s">
        <v>1215</v>
      </c>
      <c r="I88" s="5" t="s">
        <v>1246</v>
      </c>
    </row>
    <row r="89" spans="2:9" x14ac:dyDescent="0.3">
      <c r="C89" s="5" t="s">
        <v>1169</v>
      </c>
      <c r="F89" s="5" t="s">
        <v>216</v>
      </c>
      <c r="H89" s="5" t="s">
        <v>1164</v>
      </c>
    </row>
    <row r="90" spans="2:9" x14ac:dyDescent="0.3">
      <c r="C90" s="5" t="s">
        <v>1170</v>
      </c>
      <c r="I90" s="5" t="s">
        <v>1246</v>
      </c>
    </row>
    <row r="91" spans="2:9" x14ac:dyDescent="0.3">
      <c r="C91" s="5" t="s">
        <v>1171</v>
      </c>
      <c r="H91" s="5" t="s">
        <v>1229</v>
      </c>
    </row>
    <row r="92" spans="2:9" x14ac:dyDescent="0.3">
      <c r="C92" s="5" t="s">
        <v>1172</v>
      </c>
      <c r="H92" s="5" t="s">
        <v>1167</v>
      </c>
    </row>
    <row r="93" spans="2:9" x14ac:dyDescent="0.3">
      <c r="C93" s="5" t="s">
        <v>1173</v>
      </c>
    </row>
  </sheetData>
  <customSheetViews>
    <customSheetView guid="{EC46A81A-6740-4443-959F-D067CA5FDAC0}" showPageBreaks="1" view="pageLayout">
      <selection activeCell="C60" sqref="C60"/>
      <pageMargins left="0.7" right="0.7" top="0.75" bottom="0.75" header="0.3" footer="0.3"/>
      <pageSetup orientation="portrait" r:id="rId1"/>
    </customSheetView>
    <customSheetView guid="{9948DD30-9F63-4779-86EE-8B595680257B}" showPageBreaks="1" view="pageLayout">
      <selection activeCell="C60" sqref="C60"/>
      <pageMargins left="0.7" right="0.7" top="0.75" bottom="0.75" header="0.3" footer="0.3"/>
      <pageSetup orientation="portrait" r:id="rId2"/>
    </customSheetView>
  </customSheetViews>
  <mergeCells count="1">
    <mergeCell ref="A1:I3"/>
  </mergeCells>
  <pageMargins left="0.7" right="0.7" top="0.75" bottom="0.75" header="0.3" footer="0.3"/>
  <pageSetup orientation="portrait" r:id="rId3"/>
  <headerFooter>
    <oddHeader xml:space="preserve">&amp;C&amp;"Times New Roman,Regular"Version 1.0 Beta Test (09/13/2021)
</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26625" r:id="rId6" name="Check Box 1">
              <controlPr defaultSize="0" autoFill="0" autoLine="0" autoPict="0">
                <anchor moveWithCells="1">
                  <from>
                    <xdr:col>0</xdr:col>
                    <xdr:colOff>50800</xdr:colOff>
                    <xdr:row>46</xdr:row>
                    <xdr:rowOff>171450</xdr:rowOff>
                  </from>
                  <to>
                    <xdr:col>1</xdr:col>
                    <xdr:colOff>38100</xdr:colOff>
                    <xdr:row>48</xdr:row>
                    <xdr:rowOff>12700</xdr:rowOff>
                  </to>
                </anchor>
              </controlPr>
            </control>
          </mc:Choice>
        </mc:AlternateContent>
        <mc:AlternateContent xmlns:mc="http://schemas.openxmlformats.org/markup-compatibility/2006">
          <mc:Choice Requires="x14">
            <control shapeId="26627" r:id="rId7" name="Check Box 3">
              <controlPr defaultSize="0" autoFill="0" autoLine="0" autoPict="0">
                <anchor moveWithCells="1">
                  <from>
                    <xdr:col>0</xdr:col>
                    <xdr:colOff>50800</xdr:colOff>
                    <xdr:row>48</xdr:row>
                    <xdr:rowOff>171450</xdr:rowOff>
                  </from>
                  <to>
                    <xdr:col>1</xdr:col>
                    <xdr:colOff>38100</xdr:colOff>
                    <xdr:row>50</xdr:row>
                    <xdr:rowOff>12700</xdr:rowOff>
                  </to>
                </anchor>
              </controlPr>
            </control>
          </mc:Choice>
        </mc:AlternateContent>
        <mc:AlternateContent xmlns:mc="http://schemas.openxmlformats.org/markup-compatibility/2006">
          <mc:Choice Requires="x14">
            <control shapeId="26628" r:id="rId8" name="Check Box 4">
              <controlPr defaultSize="0" autoFill="0" autoLine="0" autoPict="0">
                <anchor moveWithCells="1">
                  <from>
                    <xdr:col>0</xdr:col>
                    <xdr:colOff>50800</xdr:colOff>
                    <xdr:row>50</xdr:row>
                    <xdr:rowOff>171450</xdr:rowOff>
                  </from>
                  <to>
                    <xdr:col>1</xdr:col>
                    <xdr:colOff>38100</xdr:colOff>
                    <xdr:row>52</xdr:row>
                    <xdr:rowOff>12700</xdr:rowOff>
                  </to>
                </anchor>
              </controlPr>
            </control>
          </mc:Choice>
        </mc:AlternateContent>
        <mc:AlternateContent xmlns:mc="http://schemas.openxmlformats.org/markup-compatibility/2006">
          <mc:Choice Requires="x14">
            <control shapeId="26629" r:id="rId9" name="Check Box 5">
              <controlPr defaultSize="0" autoFill="0" autoLine="0" autoPict="0">
                <anchor moveWithCells="1">
                  <from>
                    <xdr:col>0</xdr:col>
                    <xdr:colOff>50800</xdr:colOff>
                    <xdr:row>53</xdr:row>
                    <xdr:rowOff>171450</xdr:rowOff>
                  </from>
                  <to>
                    <xdr:col>1</xdr:col>
                    <xdr:colOff>38100</xdr:colOff>
                    <xdr:row>55</xdr:row>
                    <xdr:rowOff>12700</xdr:rowOff>
                  </to>
                </anchor>
              </controlPr>
            </control>
          </mc:Choice>
        </mc:AlternateContent>
        <mc:AlternateContent xmlns:mc="http://schemas.openxmlformats.org/markup-compatibility/2006">
          <mc:Choice Requires="x14">
            <control shapeId="26630" r:id="rId10" name="Check Box 6">
              <controlPr defaultSize="0" autoFill="0" autoLine="0" autoPict="0">
                <anchor moveWithCells="1">
                  <from>
                    <xdr:col>0</xdr:col>
                    <xdr:colOff>50800</xdr:colOff>
                    <xdr:row>54</xdr:row>
                    <xdr:rowOff>171450</xdr:rowOff>
                  </from>
                  <to>
                    <xdr:col>1</xdr:col>
                    <xdr:colOff>38100</xdr:colOff>
                    <xdr:row>56</xdr:row>
                    <xdr:rowOff>12700</xdr:rowOff>
                  </to>
                </anchor>
              </controlPr>
            </control>
          </mc:Choice>
        </mc:AlternateContent>
        <mc:AlternateContent xmlns:mc="http://schemas.openxmlformats.org/markup-compatibility/2006">
          <mc:Choice Requires="x14">
            <control shapeId="26631" r:id="rId11" name="Check Box 7">
              <controlPr defaultSize="0" autoFill="0" autoLine="0" autoPict="0">
                <anchor moveWithCells="1">
                  <from>
                    <xdr:col>0</xdr:col>
                    <xdr:colOff>50800</xdr:colOff>
                    <xdr:row>58</xdr:row>
                    <xdr:rowOff>171450</xdr:rowOff>
                  </from>
                  <to>
                    <xdr:col>1</xdr:col>
                    <xdr:colOff>38100</xdr:colOff>
                    <xdr:row>60</xdr:row>
                    <xdr:rowOff>12700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0</xdr:col>
                    <xdr:colOff>50800</xdr:colOff>
                    <xdr:row>60</xdr:row>
                    <xdr:rowOff>171450</xdr:rowOff>
                  </from>
                  <to>
                    <xdr:col>1</xdr:col>
                    <xdr:colOff>38100</xdr:colOff>
                    <xdr:row>62</xdr:row>
                    <xdr:rowOff>12700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0</xdr:col>
                    <xdr:colOff>50800</xdr:colOff>
                    <xdr:row>68</xdr:row>
                    <xdr:rowOff>171450</xdr:rowOff>
                  </from>
                  <to>
                    <xdr:col>1</xdr:col>
                    <xdr:colOff>38100</xdr:colOff>
                    <xdr:row>70</xdr:row>
                    <xdr:rowOff>12700</xdr:rowOff>
                  </to>
                </anchor>
              </controlPr>
            </control>
          </mc:Choice>
        </mc:AlternateContent>
        <mc:AlternateContent xmlns:mc="http://schemas.openxmlformats.org/markup-compatibility/2006">
          <mc:Choice Requires="x14">
            <control shapeId="26636" r:id="rId14" name="Check Box 12">
              <controlPr defaultSize="0" autoFill="0" autoLine="0" autoPict="0">
                <anchor moveWithCells="1">
                  <from>
                    <xdr:col>0</xdr:col>
                    <xdr:colOff>50800</xdr:colOff>
                    <xdr:row>70</xdr:row>
                    <xdr:rowOff>171450</xdr:rowOff>
                  </from>
                  <to>
                    <xdr:col>1</xdr:col>
                    <xdr:colOff>38100</xdr:colOff>
                    <xdr:row>72</xdr:row>
                    <xdr:rowOff>12700</xdr:rowOff>
                  </to>
                </anchor>
              </controlPr>
            </control>
          </mc:Choice>
        </mc:AlternateContent>
        <mc:AlternateContent xmlns:mc="http://schemas.openxmlformats.org/markup-compatibility/2006">
          <mc:Choice Requires="x14">
            <control shapeId="26638" r:id="rId15" name="Check Box 14">
              <controlPr defaultSize="0" autoFill="0" autoLine="0" autoPict="0">
                <anchor moveWithCells="1">
                  <from>
                    <xdr:col>0</xdr:col>
                    <xdr:colOff>50800</xdr:colOff>
                    <xdr:row>75</xdr:row>
                    <xdr:rowOff>171450</xdr:rowOff>
                  </from>
                  <to>
                    <xdr:col>1</xdr:col>
                    <xdr:colOff>38100</xdr:colOff>
                    <xdr:row>77</xdr:row>
                    <xdr:rowOff>12700</xdr:rowOff>
                  </to>
                </anchor>
              </controlPr>
            </control>
          </mc:Choice>
        </mc:AlternateContent>
        <mc:AlternateContent xmlns:mc="http://schemas.openxmlformats.org/markup-compatibility/2006">
          <mc:Choice Requires="x14">
            <control shapeId="26640" r:id="rId16" name="Check Box 16">
              <controlPr defaultSize="0" autoFill="0" autoLine="0" autoPict="0">
                <anchor moveWithCells="1">
                  <from>
                    <xdr:col>3</xdr:col>
                    <xdr:colOff>50800</xdr:colOff>
                    <xdr:row>61</xdr:row>
                    <xdr:rowOff>171450</xdr:rowOff>
                  </from>
                  <to>
                    <xdr:col>4</xdr:col>
                    <xdr:colOff>57150</xdr:colOff>
                    <xdr:row>63</xdr:row>
                    <xdr:rowOff>12700</xdr:rowOff>
                  </to>
                </anchor>
              </controlPr>
            </control>
          </mc:Choice>
        </mc:AlternateContent>
        <mc:AlternateContent xmlns:mc="http://schemas.openxmlformats.org/markup-compatibility/2006">
          <mc:Choice Requires="x14">
            <control shapeId="26641" r:id="rId17" name="Check Box 17">
              <controlPr defaultSize="0" autoFill="0" autoLine="0" autoPict="0">
                <anchor moveWithCells="1">
                  <from>
                    <xdr:col>3</xdr:col>
                    <xdr:colOff>50800</xdr:colOff>
                    <xdr:row>62</xdr:row>
                    <xdr:rowOff>171450</xdr:rowOff>
                  </from>
                  <to>
                    <xdr:col>4</xdr:col>
                    <xdr:colOff>57150</xdr:colOff>
                    <xdr:row>64</xdr:row>
                    <xdr:rowOff>12700</xdr:rowOff>
                  </to>
                </anchor>
              </controlPr>
            </control>
          </mc:Choice>
        </mc:AlternateContent>
        <mc:AlternateContent xmlns:mc="http://schemas.openxmlformats.org/markup-compatibility/2006">
          <mc:Choice Requires="x14">
            <control shapeId="26642" r:id="rId18" name="Check Box 18">
              <controlPr defaultSize="0" autoFill="0" autoLine="0" autoPict="0">
                <anchor moveWithCells="1">
                  <from>
                    <xdr:col>3</xdr:col>
                    <xdr:colOff>50800</xdr:colOff>
                    <xdr:row>60</xdr:row>
                    <xdr:rowOff>171450</xdr:rowOff>
                  </from>
                  <to>
                    <xdr:col>4</xdr:col>
                    <xdr:colOff>57150</xdr:colOff>
                    <xdr:row>62</xdr:row>
                    <xdr:rowOff>12700</xdr:rowOff>
                  </to>
                </anchor>
              </controlPr>
            </control>
          </mc:Choice>
        </mc:AlternateContent>
        <mc:AlternateContent xmlns:mc="http://schemas.openxmlformats.org/markup-compatibility/2006">
          <mc:Choice Requires="x14">
            <control shapeId="26643" r:id="rId19" name="Check Box 19">
              <controlPr defaultSize="0" autoFill="0" autoLine="0" autoPict="0">
                <anchor moveWithCells="1">
                  <from>
                    <xdr:col>0</xdr:col>
                    <xdr:colOff>50800</xdr:colOff>
                    <xdr:row>78</xdr:row>
                    <xdr:rowOff>171450</xdr:rowOff>
                  </from>
                  <to>
                    <xdr:col>1</xdr:col>
                    <xdr:colOff>38100</xdr:colOff>
                    <xdr:row>80</xdr:row>
                    <xdr:rowOff>12700</xdr:rowOff>
                  </to>
                </anchor>
              </controlPr>
            </control>
          </mc:Choice>
        </mc:AlternateContent>
        <mc:AlternateContent xmlns:mc="http://schemas.openxmlformats.org/markup-compatibility/2006">
          <mc:Choice Requires="x14">
            <control shapeId="26644" r:id="rId20" name="Check Box 20">
              <controlPr defaultSize="0" autoFill="0" autoLine="0" autoPict="0">
                <anchor moveWithCells="1">
                  <from>
                    <xdr:col>0</xdr:col>
                    <xdr:colOff>50800</xdr:colOff>
                    <xdr:row>79</xdr:row>
                    <xdr:rowOff>171450</xdr:rowOff>
                  </from>
                  <to>
                    <xdr:col>1</xdr:col>
                    <xdr:colOff>38100</xdr:colOff>
                    <xdr:row>81</xdr:row>
                    <xdr:rowOff>12700</xdr:rowOff>
                  </to>
                </anchor>
              </controlPr>
            </control>
          </mc:Choice>
        </mc:AlternateContent>
        <mc:AlternateContent xmlns:mc="http://schemas.openxmlformats.org/markup-compatibility/2006">
          <mc:Choice Requires="x14">
            <control shapeId="26645" r:id="rId21" name="Check Box 21">
              <controlPr defaultSize="0" autoFill="0" autoLine="0" autoPict="0">
                <anchor moveWithCells="1">
                  <from>
                    <xdr:col>0</xdr:col>
                    <xdr:colOff>50800</xdr:colOff>
                    <xdr:row>80</xdr:row>
                    <xdr:rowOff>171450</xdr:rowOff>
                  </from>
                  <to>
                    <xdr:col>1</xdr:col>
                    <xdr:colOff>38100</xdr:colOff>
                    <xdr:row>82</xdr:row>
                    <xdr:rowOff>12700</xdr:rowOff>
                  </to>
                </anchor>
              </controlPr>
            </control>
          </mc:Choice>
        </mc:AlternateContent>
        <mc:AlternateContent xmlns:mc="http://schemas.openxmlformats.org/markup-compatibility/2006">
          <mc:Choice Requires="x14">
            <control shapeId="26646" r:id="rId22" name="Check Box 22">
              <controlPr defaultSize="0" autoFill="0" autoLine="0" autoPict="0">
                <anchor moveWithCells="1">
                  <from>
                    <xdr:col>0</xdr:col>
                    <xdr:colOff>50800</xdr:colOff>
                    <xdr:row>81</xdr:row>
                    <xdr:rowOff>171450</xdr:rowOff>
                  </from>
                  <to>
                    <xdr:col>1</xdr:col>
                    <xdr:colOff>38100</xdr:colOff>
                    <xdr:row>83</xdr:row>
                    <xdr:rowOff>12700</xdr:rowOff>
                  </to>
                </anchor>
              </controlPr>
            </control>
          </mc:Choice>
        </mc:AlternateContent>
        <mc:AlternateContent xmlns:mc="http://schemas.openxmlformats.org/markup-compatibility/2006">
          <mc:Choice Requires="x14">
            <control shapeId="26647" r:id="rId23" name="Check Box 23">
              <controlPr defaultSize="0" autoFill="0" autoLine="0" autoPict="0">
                <anchor moveWithCells="1">
                  <from>
                    <xdr:col>0</xdr:col>
                    <xdr:colOff>50800</xdr:colOff>
                    <xdr:row>82</xdr:row>
                    <xdr:rowOff>171450</xdr:rowOff>
                  </from>
                  <to>
                    <xdr:col>1</xdr:col>
                    <xdr:colOff>38100</xdr:colOff>
                    <xdr:row>84</xdr:row>
                    <xdr:rowOff>12700</xdr:rowOff>
                  </to>
                </anchor>
              </controlPr>
            </control>
          </mc:Choice>
        </mc:AlternateContent>
        <mc:AlternateContent xmlns:mc="http://schemas.openxmlformats.org/markup-compatibility/2006">
          <mc:Choice Requires="x14">
            <control shapeId="26648" r:id="rId24" name="Check Box 24">
              <controlPr defaultSize="0" autoFill="0" autoLine="0" autoPict="0">
                <anchor moveWithCells="1">
                  <from>
                    <xdr:col>0</xdr:col>
                    <xdr:colOff>50800</xdr:colOff>
                    <xdr:row>83</xdr:row>
                    <xdr:rowOff>171450</xdr:rowOff>
                  </from>
                  <to>
                    <xdr:col>1</xdr:col>
                    <xdr:colOff>38100</xdr:colOff>
                    <xdr:row>85</xdr:row>
                    <xdr:rowOff>12700</xdr:rowOff>
                  </to>
                </anchor>
              </controlPr>
            </control>
          </mc:Choice>
        </mc:AlternateContent>
        <mc:AlternateContent xmlns:mc="http://schemas.openxmlformats.org/markup-compatibility/2006">
          <mc:Choice Requires="x14">
            <control shapeId="26649" r:id="rId25" name="Check Box 25">
              <controlPr defaultSize="0" autoFill="0" autoLine="0" autoPict="0">
                <anchor moveWithCells="1">
                  <from>
                    <xdr:col>0</xdr:col>
                    <xdr:colOff>50800</xdr:colOff>
                    <xdr:row>84</xdr:row>
                    <xdr:rowOff>171450</xdr:rowOff>
                  </from>
                  <to>
                    <xdr:col>1</xdr:col>
                    <xdr:colOff>38100</xdr:colOff>
                    <xdr:row>86</xdr:row>
                    <xdr:rowOff>12700</xdr:rowOff>
                  </to>
                </anchor>
              </controlPr>
            </control>
          </mc:Choice>
        </mc:AlternateContent>
        <mc:AlternateContent xmlns:mc="http://schemas.openxmlformats.org/markup-compatibility/2006">
          <mc:Choice Requires="x14">
            <control shapeId="26650" r:id="rId26" name="Check Box 26">
              <controlPr defaultSize="0" autoFill="0" autoLine="0" autoPict="0">
                <anchor moveWithCells="1">
                  <from>
                    <xdr:col>0</xdr:col>
                    <xdr:colOff>50800</xdr:colOff>
                    <xdr:row>85</xdr:row>
                    <xdr:rowOff>171450</xdr:rowOff>
                  </from>
                  <to>
                    <xdr:col>1</xdr:col>
                    <xdr:colOff>38100</xdr:colOff>
                    <xdr:row>87</xdr:row>
                    <xdr:rowOff>12700</xdr:rowOff>
                  </to>
                </anchor>
              </controlPr>
            </control>
          </mc:Choice>
        </mc:AlternateContent>
        <mc:AlternateContent xmlns:mc="http://schemas.openxmlformats.org/markup-compatibility/2006">
          <mc:Choice Requires="x14">
            <control shapeId="26651" r:id="rId27" name="Check Box 27">
              <controlPr defaultSize="0" autoFill="0" autoLine="0" autoPict="0">
                <anchor moveWithCells="1">
                  <from>
                    <xdr:col>0</xdr:col>
                    <xdr:colOff>50800</xdr:colOff>
                    <xdr:row>86</xdr:row>
                    <xdr:rowOff>171450</xdr:rowOff>
                  </from>
                  <to>
                    <xdr:col>1</xdr:col>
                    <xdr:colOff>38100</xdr:colOff>
                    <xdr:row>88</xdr:row>
                    <xdr:rowOff>12700</xdr:rowOff>
                  </to>
                </anchor>
              </controlPr>
            </control>
          </mc:Choice>
        </mc:AlternateContent>
        <mc:AlternateContent xmlns:mc="http://schemas.openxmlformats.org/markup-compatibility/2006">
          <mc:Choice Requires="x14">
            <control shapeId="26652" r:id="rId28" name="Check Box 28">
              <controlPr defaultSize="0" autoFill="0" autoLine="0" autoPict="0">
                <anchor moveWithCells="1">
                  <from>
                    <xdr:col>0</xdr:col>
                    <xdr:colOff>50800</xdr:colOff>
                    <xdr:row>87</xdr:row>
                    <xdr:rowOff>171450</xdr:rowOff>
                  </from>
                  <to>
                    <xdr:col>1</xdr:col>
                    <xdr:colOff>38100</xdr:colOff>
                    <xdr:row>89</xdr:row>
                    <xdr:rowOff>12700</xdr:rowOff>
                  </to>
                </anchor>
              </controlPr>
            </control>
          </mc:Choice>
        </mc:AlternateContent>
        <mc:AlternateContent xmlns:mc="http://schemas.openxmlformats.org/markup-compatibility/2006">
          <mc:Choice Requires="x14">
            <control shapeId="26653" r:id="rId29" name="Check Box 29">
              <controlPr defaultSize="0" autoFill="0" autoLine="0" autoPict="0">
                <anchor moveWithCells="1">
                  <from>
                    <xdr:col>0</xdr:col>
                    <xdr:colOff>50800</xdr:colOff>
                    <xdr:row>88</xdr:row>
                    <xdr:rowOff>171450</xdr:rowOff>
                  </from>
                  <to>
                    <xdr:col>1</xdr:col>
                    <xdr:colOff>38100</xdr:colOff>
                    <xdr:row>90</xdr:row>
                    <xdr:rowOff>12700</xdr:rowOff>
                  </to>
                </anchor>
              </controlPr>
            </control>
          </mc:Choice>
        </mc:AlternateContent>
        <mc:AlternateContent xmlns:mc="http://schemas.openxmlformats.org/markup-compatibility/2006">
          <mc:Choice Requires="x14">
            <control shapeId="26654" r:id="rId30" name="Check Box 30">
              <controlPr defaultSize="0" autoFill="0" autoLine="0" autoPict="0">
                <anchor moveWithCells="1">
                  <from>
                    <xdr:col>0</xdr:col>
                    <xdr:colOff>50800</xdr:colOff>
                    <xdr:row>89</xdr:row>
                    <xdr:rowOff>171450</xdr:rowOff>
                  </from>
                  <to>
                    <xdr:col>1</xdr:col>
                    <xdr:colOff>38100</xdr:colOff>
                    <xdr:row>91</xdr:row>
                    <xdr:rowOff>12700</xdr:rowOff>
                  </to>
                </anchor>
              </controlPr>
            </control>
          </mc:Choice>
        </mc:AlternateContent>
        <mc:AlternateContent xmlns:mc="http://schemas.openxmlformats.org/markup-compatibility/2006">
          <mc:Choice Requires="x14">
            <control shapeId="26655" r:id="rId31" name="Check Box 31">
              <controlPr defaultSize="0" autoFill="0" autoLine="0" autoPict="0">
                <anchor moveWithCells="1">
                  <from>
                    <xdr:col>0</xdr:col>
                    <xdr:colOff>50800</xdr:colOff>
                    <xdr:row>90</xdr:row>
                    <xdr:rowOff>171450</xdr:rowOff>
                  </from>
                  <to>
                    <xdr:col>1</xdr:col>
                    <xdr:colOff>38100</xdr:colOff>
                    <xdr:row>92</xdr:row>
                    <xdr:rowOff>12700</xdr:rowOff>
                  </to>
                </anchor>
              </controlPr>
            </control>
          </mc:Choice>
        </mc:AlternateContent>
        <mc:AlternateContent xmlns:mc="http://schemas.openxmlformats.org/markup-compatibility/2006">
          <mc:Choice Requires="x14">
            <control shapeId="26656" r:id="rId32" name="Check Box 32">
              <controlPr defaultSize="0" autoFill="0" autoLine="0" autoPict="0">
                <anchor moveWithCells="1">
                  <from>
                    <xdr:col>0</xdr:col>
                    <xdr:colOff>50800</xdr:colOff>
                    <xdr:row>91</xdr:row>
                    <xdr:rowOff>171450</xdr:rowOff>
                  </from>
                  <to>
                    <xdr:col>1</xdr:col>
                    <xdr:colOff>38100</xdr:colOff>
                    <xdr:row>93</xdr:row>
                    <xdr:rowOff>12700</xdr:rowOff>
                  </to>
                </anchor>
              </controlPr>
            </control>
          </mc:Choice>
        </mc:AlternateContent>
        <mc:AlternateContent xmlns:mc="http://schemas.openxmlformats.org/markup-compatibility/2006">
          <mc:Choice Requires="x14">
            <control shapeId="26657" r:id="rId33" name="Check Box 33">
              <controlPr defaultSize="0" autoFill="0" autoLine="0" autoPict="0">
                <anchor moveWithCells="1">
                  <from>
                    <xdr:col>3</xdr:col>
                    <xdr:colOff>50800</xdr:colOff>
                    <xdr:row>46</xdr:row>
                    <xdr:rowOff>171450</xdr:rowOff>
                  </from>
                  <to>
                    <xdr:col>4</xdr:col>
                    <xdr:colOff>69850</xdr:colOff>
                    <xdr:row>48</xdr:row>
                    <xdr:rowOff>12700</xdr:rowOff>
                  </to>
                </anchor>
              </controlPr>
            </control>
          </mc:Choice>
        </mc:AlternateContent>
        <mc:AlternateContent xmlns:mc="http://schemas.openxmlformats.org/markup-compatibility/2006">
          <mc:Choice Requires="x14">
            <control shapeId="26658" r:id="rId34" name="Check Box 34">
              <controlPr defaultSize="0" autoFill="0" autoLine="0" autoPict="0">
                <anchor moveWithCells="1">
                  <from>
                    <xdr:col>3</xdr:col>
                    <xdr:colOff>50800</xdr:colOff>
                    <xdr:row>50</xdr:row>
                    <xdr:rowOff>171450</xdr:rowOff>
                  </from>
                  <to>
                    <xdr:col>4</xdr:col>
                    <xdr:colOff>69850</xdr:colOff>
                    <xdr:row>52</xdr:row>
                    <xdr:rowOff>12700</xdr:rowOff>
                  </to>
                </anchor>
              </controlPr>
            </control>
          </mc:Choice>
        </mc:AlternateContent>
        <mc:AlternateContent xmlns:mc="http://schemas.openxmlformats.org/markup-compatibility/2006">
          <mc:Choice Requires="x14">
            <control shapeId="26659" r:id="rId35" name="Check Box 35">
              <controlPr defaultSize="0" autoFill="0" autoLine="0" autoPict="0">
                <anchor moveWithCells="1">
                  <from>
                    <xdr:col>3</xdr:col>
                    <xdr:colOff>50800</xdr:colOff>
                    <xdr:row>51</xdr:row>
                    <xdr:rowOff>171450</xdr:rowOff>
                  </from>
                  <to>
                    <xdr:col>4</xdr:col>
                    <xdr:colOff>69850</xdr:colOff>
                    <xdr:row>53</xdr:row>
                    <xdr:rowOff>12700</xdr:rowOff>
                  </to>
                </anchor>
              </controlPr>
            </control>
          </mc:Choice>
        </mc:AlternateContent>
        <mc:AlternateContent xmlns:mc="http://schemas.openxmlformats.org/markup-compatibility/2006">
          <mc:Choice Requires="x14">
            <control shapeId="26660" r:id="rId36" name="Check Box 36">
              <controlPr defaultSize="0" autoFill="0" autoLine="0" autoPict="0">
                <anchor moveWithCells="1">
                  <from>
                    <xdr:col>3</xdr:col>
                    <xdr:colOff>50800</xdr:colOff>
                    <xdr:row>52</xdr:row>
                    <xdr:rowOff>171450</xdr:rowOff>
                  </from>
                  <to>
                    <xdr:col>4</xdr:col>
                    <xdr:colOff>69850</xdr:colOff>
                    <xdr:row>54</xdr:row>
                    <xdr:rowOff>12700</xdr:rowOff>
                  </to>
                </anchor>
              </controlPr>
            </control>
          </mc:Choice>
        </mc:AlternateContent>
        <mc:AlternateContent xmlns:mc="http://schemas.openxmlformats.org/markup-compatibility/2006">
          <mc:Choice Requires="x14">
            <control shapeId="26661" r:id="rId37" name="Check Box 37">
              <controlPr defaultSize="0" autoFill="0" autoLine="0" autoPict="0">
                <anchor moveWithCells="1">
                  <from>
                    <xdr:col>3</xdr:col>
                    <xdr:colOff>50800</xdr:colOff>
                    <xdr:row>53</xdr:row>
                    <xdr:rowOff>171450</xdr:rowOff>
                  </from>
                  <to>
                    <xdr:col>4</xdr:col>
                    <xdr:colOff>69850</xdr:colOff>
                    <xdr:row>55</xdr:row>
                    <xdr:rowOff>12700</xdr:rowOff>
                  </to>
                </anchor>
              </controlPr>
            </control>
          </mc:Choice>
        </mc:AlternateContent>
        <mc:AlternateContent xmlns:mc="http://schemas.openxmlformats.org/markup-compatibility/2006">
          <mc:Choice Requires="x14">
            <control shapeId="26662" r:id="rId38" name="Check Box 38">
              <controlPr defaultSize="0" autoFill="0" autoLine="0" autoPict="0">
                <anchor moveWithCells="1">
                  <from>
                    <xdr:col>3</xdr:col>
                    <xdr:colOff>50800</xdr:colOff>
                    <xdr:row>54</xdr:row>
                    <xdr:rowOff>171450</xdr:rowOff>
                  </from>
                  <to>
                    <xdr:col>4</xdr:col>
                    <xdr:colOff>69850</xdr:colOff>
                    <xdr:row>56</xdr:row>
                    <xdr:rowOff>12700</xdr:rowOff>
                  </to>
                </anchor>
              </controlPr>
            </control>
          </mc:Choice>
        </mc:AlternateContent>
        <mc:AlternateContent xmlns:mc="http://schemas.openxmlformats.org/markup-compatibility/2006">
          <mc:Choice Requires="x14">
            <control shapeId="26663" r:id="rId39" name="Check Box 39">
              <controlPr defaultSize="0" autoFill="0" autoLine="0" autoPict="0">
                <anchor moveWithCells="1">
                  <from>
                    <xdr:col>3</xdr:col>
                    <xdr:colOff>50800</xdr:colOff>
                    <xdr:row>55</xdr:row>
                    <xdr:rowOff>171450</xdr:rowOff>
                  </from>
                  <to>
                    <xdr:col>4</xdr:col>
                    <xdr:colOff>69850</xdr:colOff>
                    <xdr:row>57</xdr:row>
                    <xdr:rowOff>12700</xdr:rowOff>
                  </to>
                </anchor>
              </controlPr>
            </control>
          </mc:Choice>
        </mc:AlternateContent>
        <mc:AlternateContent xmlns:mc="http://schemas.openxmlformats.org/markup-compatibility/2006">
          <mc:Choice Requires="x14">
            <control shapeId="26664" r:id="rId40" name="Check Box 40">
              <controlPr defaultSize="0" autoFill="0" autoLine="0" autoPict="0">
                <anchor moveWithCells="1">
                  <from>
                    <xdr:col>3</xdr:col>
                    <xdr:colOff>50800</xdr:colOff>
                    <xdr:row>56</xdr:row>
                    <xdr:rowOff>171450</xdr:rowOff>
                  </from>
                  <to>
                    <xdr:col>4</xdr:col>
                    <xdr:colOff>69850</xdr:colOff>
                    <xdr:row>58</xdr:row>
                    <xdr:rowOff>12700</xdr:rowOff>
                  </to>
                </anchor>
              </controlPr>
            </control>
          </mc:Choice>
        </mc:AlternateContent>
        <mc:AlternateContent xmlns:mc="http://schemas.openxmlformats.org/markup-compatibility/2006">
          <mc:Choice Requires="x14">
            <control shapeId="26665" r:id="rId41" name="Check Box 41">
              <controlPr defaultSize="0" autoFill="0" autoLine="0" autoPict="0">
                <anchor moveWithCells="1">
                  <from>
                    <xdr:col>3</xdr:col>
                    <xdr:colOff>50800</xdr:colOff>
                    <xdr:row>57</xdr:row>
                    <xdr:rowOff>171450</xdr:rowOff>
                  </from>
                  <to>
                    <xdr:col>4</xdr:col>
                    <xdr:colOff>69850</xdr:colOff>
                    <xdr:row>59</xdr:row>
                    <xdr:rowOff>12700</xdr:rowOff>
                  </to>
                </anchor>
              </controlPr>
            </control>
          </mc:Choice>
        </mc:AlternateContent>
        <mc:AlternateContent xmlns:mc="http://schemas.openxmlformats.org/markup-compatibility/2006">
          <mc:Choice Requires="x14">
            <control shapeId="26666" r:id="rId42" name="Check Box 42">
              <controlPr defaultSize="0" autoFill="0" autoLine="0" autoPict="0">
                <anchor moveWithCells="1">
                  <from>
                    <xdr:col>3</xdr:col>
                    <xdr:colOff>50800</xdr:colOff>
                    <xdr:row>66</xdr:row>
                    <xdr:rowOff>171450</xdr:rowOff>
                  </from>
                  <to>
                    <xdr:col>4</xdr:col>
                    <xdr:colOff>57150</xdr:colOff>
                    <xdr:row>68</xdr:row>
                    <xdr:rowOff>12700</xdr:rowOff>
                  </to>
                </anchor>
              </controlPr>
            </control>
          </mc:Choice>
        </mc:AlternateContent>
        <mc:AlternateContent xmlns:mc="http://schemas.openxmlformats.org/markup-compatibility/2006">
          <mc:Choice Requires="x14">
            <control shapeId="26667" r:id="rId43" name="Check Box 43">
              <controlPr defaultSize="0" autoFill="0" autoLine="0" autoPict="0">
                <anchor moveWithCells="1">
                  <from>
                    <xdr:col>3</xdr:col>
                    <xdr:colOff>50800</xdr:colOff>
                    <xdr:row>68</xdr:row>
                    <xdr:rowOff>0</xdr:rowOff>
                  </from>
                  <to>
                    <xdr:col>4</xdr:col>
                    <xdr:colOff>57150</xdr:colOff>
                    <xdr:row>69</xdr:row>
                    <xdr:rowOff>31750</xdr:rowOff>
                  </to>
                </anchor>
              </controlPr>
            </control>
          </mc:Choice>
        </mc:AlternateContent>
        <mc:AlternateContent xmlns:mc="http://schemas.openxmlformats.org/markup-compatibility/2006">
          <mc:Choice Requires="x14">
            <control shapeId="26682" r:id="rId44" name="Check Box 58">
              <controlPr defaultSize="0" autoFill="0" autoLine="0" autoPict="0">
                <anchor moveWithCells="1">
                  <from>
                    <xdr:col>6</xdr:col>
                    <xdr:colOff>50800</xdr:colOff>
                    <xdr:row>46</xdr:row>
                    <xdr:rowOff>171450</xdr:rowOff>
                  </from>
                  <to>
                    <xdr:col>8</xdr:col>
                    <xdr:colOff>19050</xdr:colOff>
                    <xdr:row>48</xdr:row>
                    <xdr:rowOff>12700</xdr:rowOff>
                  </to>
                </anchor>
              </controlPr>
            </control>
          </mc:Choice>
        </mc:AlternateContent>
        <mc:AlternateContent xmlns:mc="http://schemas.openxmlformats.org/markup-compatibility/2006">
          <mc:Choice Requires="x14">
            <control shapeId="26683" r:id="rId45" name="Check Box 59">
              <controlPr defaultSize="0" autoFill="0" autoLine="0" autoPict="0">
                <anchor moveWithCells="1">
                  <from>
                    <xdr:col>6</xdr:col>
                    <xdr:colOff>50800</xdr:colOff>
                    <xdr:row>79</xdr:row>
                    <xdr:rowOff>0</xdr:rowOff>
                  </from>
                  <to>
                    <xdr:col>8</xdr:col>
                    <xdr:colOff>38100</xdr:colOff>
                    <xdr:row>80</xdr:row>
                    <xdr:rowOff>31750</xdr:rowOff>
                  </to>
                </anchor>
              </controlPr>
            </control>
          </mc:Choice>
        </mc:AlternateContent>
        <mc:AlternateContent xmlns:mc="http://schemas.openxmlformats.org/markup-compatibility/2006">
          <mc:Choice Requires="x14">
            <control shapeId="26684" r:id="rId46" name="Check Box 60">
              <controlPr defaultSize="0" autoFill="0" autoLine="0" autoPict="0">
                <anchor moveWithCells="1">
                  <from>
                    <xdr:col>6</xdr:col>
                    <xdr:colOff>50800</xdr:colOff>
                    <xdr:row>64</xdr:row>
                    <xdr:rowOff>171450</xdr:rowOff>
                  </from>
                  <to>
                    <xdr:col>8</xdr:col>
                    <xdr:colOff>38100</xdr:colOff>
                    <xdr:row>66</xdr:row>
                    <xdr:rowOff>12700</xdr:rowOff>
                  </to>
                </anchor>
              </controlPr>
            </control>
          </mc:Choice>
        </mc:AlternateContent>
        <mc:AlternateContent xmlns:mc="http://schemas.openxmlformats.org/markup-compatibility/2006">
          <mc:Choice Requires="x14">
            <control shapeId="26686" r:id="rId47" name="Check Box 62">
              <controlPr defaultSize="0" autoFill="0" autoLine="0" autoPict="0">
                <anchor moveWithCells="1">
                  <from>
                    <xdr:col>6</xdr:col>
                    <xdr:colOff>50800</xdr:colOff>
                    <xdr:row>48</xdr:row>
                    <xdr:rowOff>171450</xdr:rowOff>
                  </from>
                  <to>
                    <xdr:col>8</xdr:col>
                    <xdr:colOff>19050</xdr:colOff>
                    <xdr:row>50</xdr:row>
                    <xdr:rowOff>12700</xdr:rowOff>
                  </to>
                </anchor>
              </controlPr>
            </control>
          </mc:Choice>
        </mc:AlternateContent>
        <mc:AlternateContent xmlns:mc="http://schemas.openxmlformats.org/markup-compatibility/2006">
          <mc:Choice Requires="x14">
            <control shapeId="26688" r:id="rId48" name="Check Box 64">
              <controlPr defaultSize="0" autoFill="0" autoLine="0" autoPict="0">
                <anchor moveWithCells="1">
                  <from>
                    <xdr:col>6</xdr:col>
                    <xdr:colOff>50800</xdr:colOff>
                    <xdr:row>50</xdr:row>
                    <xdr:rowOff>171450</xdr:rowOff>
                  </from>
                  <to>
                    <xdr:col>8</xdr:col>
                    <xdr:colOff>19050</xdr:colOff>
                    <xdr:row>52</xdr:row>
                    <xdr:rowOff>12700</xdr:rowOff>
                  </to>
                </anchor>
              </controlPr>
            </control>
          </mc:Choice>
        </mc:AlternateContent>
        <mc:AlternateContent xmlns:mc="http://schemas.openxmlformats.org/markup-compatibility/2006">
          <mc:Choice Requires="x14">
            <control shapeId="26689" r:id="rId49" name="Check Box 65">
              <controlPr defaultSize="0" autoFill="0" autoLine="0" autoPict="0">
                <anchor moveWithCells="1">
                  <from>
                    <xdr:col>6</xdr:col>
                    <xdr:colOff>50800</xdr:colOff>
                    <xdr:row>54</xdr:row>
                    <xdr:rowOff>0</xdr:rowOff>
                  </from>
                  <to>
                    <xdr:col>8</xdr:col>
                    <xdr:colOff>19050</xdr:colOff>
                    <xdr:row>55</xdr:row>
                    <xdr:rowOff>31750</xdr:rowOff>
                  </to>
                </anchor>
              </controlPr>
            </control>
          </mc:Choice>
        </mc:AlternateContent>
        <mc:AlternateContent xmlns:mc="http://schemas.openxmlformats.org/markup-compatibility/2006">
          <mc:Choice Requires="x14">
            <control shapeId="26690" r:id="rId50" name="Check Box 66">
              <controlPr defaultSize="0" autoFill="0" autoLine="0" autoPict="0">
                <anchor moveWithCells="1">
                  <from>
                    <xdr:col>6</xdr:col>
                    <xdr:colOff>50800</xdr:colOff>
                    <xdr:row>55</xdr:row>
                    <xdr:rowOff>171450</xdr:rowOff>
                  </from>
                  <to>
                    <xdr:col>8</xdr:col>
                    <xdr:colOff>19050</xdr:colOff>
                    <xdr:row>57</xdr:row>
                    <xdr:rowOff>12700</xdr:rowOff>
                  </to>
                </anchor>
              </controlPr>
            </control>
          </mc:Choice>
        </mc:AlternateContent>
        <mc:AlternateContent xmlns:mc="http://schemas.openxmlformats.org/markup-compatibility/2006">
          <mc:Choice Requires="x14">
            <control shapeId="26691" r:id="rId51" name="Check Box 67">
              <controlPr defaultSize="0" autoFill="0" autoLine="0" autoPict="0">
                <anchor moveWithCells="1">
                  <from>
                    <xdr:col>6</xdr:col>
                    <xdr:colOff>50800</xdr:colOff>
                    <xdr:row>56</xdr:row>
                    <xdr:rowOff>171450</xdr:rowOff>
                  </from>
                  <to>
                    <xdr:col>8</xdr:col>
                    <xdr:colOff>19050</xdr:colOff>
                    <xdr:row>58</xdr:row>
                    <xdr:rowOff>12700</xdr:rowOff>
                  </to>
                </anchor>
              </controlPr>
            </control>
          </mc:Choice>
        </mc:AlternateContent>
        <mc:AlternateContent xmlns:mc="http://schemas.openxmlformats.org/markup-compatibility/2006">
          <mc:Choice Requires="x14">
            <control shapeId="26692" r:id="rId52" name="Check Box 68">
              <controlPr defaultSize="0" autoFill="0" autoLine="0" autoPict="0">
                <anchor moveWithCells="1">
                  <from>
                    <xdr:col>6</xdr:col>
                    <xdr:colOff>50800</xdr:colOff>
                    <xdr:row>57</xdr:row>
                    <xdr:rowOff>171450</xdr:rowOff>
                  </from>
                  <to>
                    <xdr:col>8</xdr:col>
                    <xdr:colOff>19050</xdr:colOff>
                    <xdr:row>59</xdr:row>
                    <xdr:rowOff>12700</xdr:rowOff>
                  </to>
                </anchor>
              </controlPr>
            </control>
          </mc:Choice>
        </mc:AlternateContent>
        <mc:AlternateContent xmlns:mc="http://schemas.openxmlformats.org/markup-compatibility/2006">
          <mc:Choice Requires="x14">
            <control shapeId="26693" r:id="rId53" name="Check Box 69">
              <controlPr defaultSize="0" autoFill="0" autoLine="0" autoPict="0">
                <anchor moveWithCells="1">
                  <from>
                    <xdr:col>6</xdr:col>
                    <xdr:colOff>50800</xdr:colOff>
                    <xdr:row>58</xdr:row>
                    <xdr:rowOff>171450</xdr:rowOff>
                  </from>
                  <to>
                    <xdr:col>8</xdr:col>
                    <xdr:colOff>19050</xdr:colOff>
                    <xdr:row>60</xdr:row>
                    <xdr:rowOff>12700</xdr:rowOff>
                  </to>
                </anchor>
              </controlPr>
            </control>
          </mc:Choice>
        </mc:AlternateContent>
        <mc:AlternateContent xmlns:mc="http://schemas.openxmlformats.org/markup-compatibility/2006">
          <mc:Choice Requires="x14">
            <control shapeId="26694" r:id="rId54" name="Check Box 70">
              <controlPr defaultSize="0" autoFill="0" autoLine="0" autoPict="0">
                <anchor moveWithCells="1">
                  <from>
                    <xdr:col>6</xdr:col>
                    <xdr:colOff>50800</xdr:colOff>
                    <xdr:row>54</xdr:row>
                    <xdr:rowOff>0</xdr:rowOff>
                  </from>
                  <to>
                    <xdr:col>8</xdr:col>
                    <xdr:colOff>19050</xdr:colOff>
                    <xdr:row>55</xdr:row>
                    <xdr:rowOff>31750</xdr:rowOff>
                  </to>
                </anchor>
              </controlPr>
            </control>
          </mc:Choice>
        </mc:AlternateContent>
        <mc:AlternateContent xmlns:mc="http://schemas.openxmlformats.org/markup-compatibility/2006">
          <mc:Choice Requires="x14">
            <control shapeId="26695" r:id="rId55" name="Check Box 71">
              <controlPr defaultSize="0" autoFill="0" autoLine="0" autoPict="0">
                <anchor moveWithCells="1">
                  <from>
                    <xdr:col>6</xdr:col>
                    <xdr:colOff>50800</xdr:colOff>
                    <xdr:row>54</xdr:row>
                    <xdr:rowOff>171450</xdr:rowOff>
                  </from>
                  <to>
                    <xdr:col>8</xdr:col>
                    <xdr:colOff>19050</xdr:colOff>
                    <xdr:row>56</xdr:row>
                    <xdr:rowOff>12700</xdr:rowOff>
                  </to>
                </anchor>
              </controlPr>
            </control>
          </mc:Choice>
        </mc:AlternateContent>
        <mc:AlternateContent xmlns:mc="http://schemas.openxmlformats.org/markup-compatibility/2006">
          <mc:Choice Requires="x14">
            <control shapeId="26696" r:id="rId56" name="Check Box 72">
              <controlPr defaultSize="0" autoFill="0" autoLine="0" autoPict="0">
                <anchor moveWithCells="1">
                  <from>
                    <xdr:col>6</xdr:col>
                    <xdr:colOff>50800</xdr:colOff>
                    <xdr:row>79</xdr:row>
                    <xdr:rowOff>171450</xdr:rowOff>
                  </from>
                  <to>
                    <xdr:col>8</xdr:col>
                    <xdr:colOff>38100</xdr:colOff>
                    <xdr:row>81</xdr:row>
                    <xdr:rowOff>12700</xdr:rowOff>
                  </to>
                </anchor>
              </controlPr>
            </control>
          </mc:Choice>
        </mc:AlternateContent>
        <mc:AlternateContent xmlns:mc="http://schemas.openxmlformats.org/markup-compatibility/2006">
          <mc:Choice Requires="x14">
            <control shapeId="26697" r:id="rId57" name="Check Box 73">
              <controlPr defaultSize="0" autoFill="0" autoLine="0" autoPict="0">
                <anchor moveWithCells="1">
                  <from>
                    <xdr:col>6</xdr:col>
                    <xdr:colOff>50800</xdr:colOff>
                    <xdr:row>80</xdr:row>
                    <xdr:rowOff>171450</xdr:rowOff>
                  </from>
                  <to>
                    <xdr:col>8</xdr:col>
                    <xdr:colOff>38100</xdr:colOff>
                    <xdr:row>82</xdr:row>
                    <xdr:rowOff>12700</xdr:rowOff>
                  </to>
                </anchor>
              </controlPr>
            </control>
          </mc:Choice>
        </mc:AlternateContent>
        <mc:AlternateContent xmlns:mc="http://schemas.openxmlformats.org/markup-compatibility/2006">
          <mc:Choice Requires="x14">
            <control shapeId="26698" r:id="rId58" name="Check Box 74">
              <controlPr defaultSize="0" autoFill="0" autoLine="0" autoPict="0">
                <anchor moveWithCells="1">
                  <from>
                    <xdr:col>6</xdr:col>
                    <xdr:colOff>50800</xdr:colOff>
                    <xdr:row>82</xdr:row>
                    <xdr:rowOff>0</xdr:rowOff>
                  </from>
                  <to>
                    <xdr:col>8</xdr:col>
                    <xdr:colOff>38100</xdr:colOff>
                    <xdr:row>83</xdr:row>
                    <xdr:rowOff>31750</xdr:rowOff>
                  </to>
                </anchor>
              </controlPr>
            </control>
          </mc:Choice>
        </mc:AlternateContent>
        <mc:AlternateContent xmlns:mc="http://schemas.openxmlformats.org/markup-compatibility/2006">
          <mc:Choice Requires="x14">
            <control shapeId="26699" r:id="rId59" name="Check Box 75">
              <controlPr defaultSize="0" autoFill="0" autoLine="0" autoPict="0">
                <anchor moveWithCells="1">
                  <from>
                    <xdr:col>6</xdr:col>
                    <xdr:colOff>50800</xdr:colOff>
                    <xdr:row>82</xdr:row>
                    <xdr:rowOff>171450</xdr:rowOff>
                  </from>
                  <to>
                    <xdr:col>8</xdr:col>
                    <xdr:colOff>38100</xdr:colOff>
                    <xdr:row>84</xdr:row>
                    <xdr:rowOff>12700</xdr:rowOff>
                  </to>
                </anchor>
              </controlPr>
            </control>
          </mc:Choice>
        </mc:AlternateContent>
        <mc:AlternateContent xmlns:mc="http://schemas.openxmlformats.org/markup-compatibility/2006">
          <mc:Choice Requires="x14">
            <control shapeId="26700" r:id="rId60" name="Check Box 76">
              <controlPr defaultSize="0" autoFill="0" autoLine="0" autoPict="0">
                <anchor moveWithCells="1">
                  <from>
                    <xdr:col>6</xdr:col>
                    <xdr:colOff>50800</xdr:colOff>
                    <xdr:row>83</xdr:row>
                    <xdr:rowOff>171450</xdr:rowOff>
                  </from>
                  <to>
                    <xdr:col>8</xdr:col>
                    <xdr:colOff>38100</xdr:colOff>
                    <xdr:row>85</xdr:row>
                    <xdr:rowOff>12700</xdr:rowOff>
                  </to>
                </anchor>
              </controlPr>
            </control>
          </mc:Choice>
        </mc:AlternateContent>
        <mc:AlternateContent xmlns:mc="http://schemas.openxmlformats.org/markup-compatibility/2006">
          <mc:Choice Requires="x14">
            <control shapeId="26701" r:id="rId61" name="Check Box 77">
              <controlPr defaultSize="0" autoFill="0" autoLine="0" autoPict="0">
                <anchor moveWithCells="1">
                  <from>
                    <xdr:col>6</xdr:col>
                    <xdr:colOff>50800</xdr:colOff>
                    <xdr:row>84</xdr:row>
                    <xdr:rowOff>171450</xdr:rowOff>
                  </from>
                  <to>
                    <xdr:col>8</xdr:col>
                    <xdr:colOff>38100</xdr:colOff>
                    <xdr:row>86</xdr:row>
                    <xdr:rowOff>12700</xdr:rowOff>
                  </to>
                </anchor>
              </controlPr>
            </control>
          </mc:Choice>
        </mc:AlternateContent>
        <mc:AlternateContent xmlns:mc="http://schemas.openxmlformats.org/markup-compatibility/2006">
          <mc:Choice Requires="x14">
            <control shapeId="26705" r:id="rId62" name="Check Box 81">
              <controlPr defaultSize="0" autoFill="0" autoLine="0" autoPict="0">
                <anchor moveWithCells="1">
                  <from>
                    <xdr:col>6</xdr:col>
                    <xdr:colOff>50800</xdr:colOff>
                    <xdr:row>87</xdr:row>
                    <xdr:rowOff>171450</xdr:rowOff>
                  </from>
                  <to>
                    <xdr:col>8</xdr:col>
                    <xdr:colOff>38100</xdr:colOff>
                    <xdr:row>89</xdr:row>
                    <xdr:rowOff>12700</xdr:rowOff>
                  </to>
                </anchor>
              </controlPr>
            </control>
          </mc:Choice>
        </mc:AlternateContent>
        <mc:AlternateContent xmlns:mc="http://schemas.openxmlformats.org/markup-compatibility/2006">
          <mc:Choice Requires="x14">
            <control shapeId="26706" r:id="rId63" name="Check Box 82">
              <controlPr defaultSize="0" autoFill="0" autoLine="0" autoPict="0">
                <anchor moveWithCells="1">
                  <from>
                    <xdr:col>6</xdr:col>
                    <xdr:colOff>50800</xdr:colOff>
                    <xdr:row>89</xdr:row>
                    <xdr:rowOff>171450</xdr:rowOff>
                  </from>
                  <to>
                    <xdr:col>8</xdr:col>
                    <xdr:colOff>38100</xdr:colOff>
                    <xdr:row>91</xdr:row>
                    <xdr:rowOff>12700</xdr:rowOff>
                  </to>
                </anchor>
              </controlPr>
            </control>
          </mc:Choice>
        </mc:AlternateContent>
        <mc:AlternateContent xmlns:mc="http://schemas.openxmlformats.org/markup-compatibility/2006">
          <mc:Choice Requires="x14">
            <control shapeId="26707" r:id="rId64" name="Check Box 83">
              <controlPr defaultSize="0" autoFill="0" autoLine="0" autoPict="0">
                <anchor moveWithCells="1">
                  <from>
                    <xdr:col>6</xdr:col>
                    <xdr:colOff>50800</xdr:colOff>
                    <xdr:row>90</xdr:row>
                    <xdr:rowOff>171450</xdr:rowOff>
                  </from>
                  <to>
                    <xdr:col>8</xdr:col>
                    <xdr:colOff>38100</xdr:colOff>
                    <xdr:row>92</xdr:row>
                    <xdr:rowOff>12700</xdr:rowOff>
                  </to>
                </anchor>
              </controlPr>
            </control>
          </mc:Choice>
        </mc:AlternateContent>
        <mc:AlternateContent xmlns:mc="http://schemas.openxmlformats.org/markup-compatibility/2006">
          <mc:Choice Requires="x14">
            <control shapeId="26709" r:id="rId65" name="Check Box 85">
              <controlPr defaultSize="0" autoFill="0" autoLine="0" autoPict="0">
                <anchor moveWithCells="1">
                  <from>
                    <xdr:col>6</xdr:col>
                    <xdr:colOff>50800</xdr:colOff>
                    <xdr:row>65</xdr:row>
                    <xdr:rowOff>171450</xdr:rowOff>
                  </from>
                  <to>
                    <xdr:col>8</xdr:col>
                    <xdr:colOff>38100</xdr:colOff>
                    <xdr:row>67</xdr:row>
                    <xdr:rowOff>12700</xdr:rowOff>
                  </to>
                </anchor>
              </controlPr>
            </control>
          </mc:Choice>
        </mc:AlternateContent>
        <mc:AlternateContent xmlns:mc="http://schemas.openxmlformats.org/markup-compatibility/2006">
          <mc:Choice Requires="x14">
            <control shapeId="26710" r:id="rId66" name="Check Box 86">
              <controlPr defaultSize="0" autoFill="0" autoLine="0" autoPict="0">
                <anchor moveWithCells="1">
                  <from>
                    <xdr:col>6</xdr:col>
                    <xdr:colOff>50800</xdr:colOff>
                    <xdr:row>64</xdr:row>
                    <xdr:rowOff>171450</xdr:rowOff>
                  </from>
                  <to>
                    <xdr:col>8</xdr:col>
                    <xdr:colOff>38100</xdr:colOff>
                    <xdr:row>66</xdr:row>
                    <xdr:rowOff>12700</xdr:rowOff>
                  </to>
                </anchor>
              </controlPr>
            </control>
          </mc:Choice>
        </mc:AlternateContent>
        <mc:AlternateContent xmlns:mc="http://schemas.openxmlformats.org/markup-compatibility/2006">
          <mc:Choice Requires="x14">
            <control shapeId="26711" r:id="rId67" name="Check Box 87">
              <controlPr defaultSize="0" autoFill="0" autoLine="0" autoPict="0">
                <anchor moveWithCells="1">
                  <from>
                    <xdr:col>6</xdr:col>
                    <xdr:colOff>50800</xdr:colOff>
                    <xdr:row>67</xdr:row>
                    <xdr:rowOff>171450</xdr:rowOff>
                  </from>
                  <to>
                    <xdr:col>8</xdr:col>
                    <xdr:colOff>38100</xdr:colOff>
                    <xdr:row>69</xdr:row>
                    <xdr:rowOff>12700</xdr:rowOff>
                  </to>
                </anchor>
              </controlPr>
            </control>
          </mc:Choice>
        </mc:AlternateContent>
        <mc:AlternateContent xmlns:mc="http://schemas.openxmlformats.org/markup-compatibility/2006">
          <mc:Choice Requires="x14">
            <control shapeId="26712" r:id="rId68" name="Check Box 88">
              <controlPr defaultSize="0" autoFill="0" autoLine="0" autoPict="0">
                <anchor moveWithCells="1">
                  <from>
                    <xdr:col>6</xdr:col>
                    <xdr:colOff>50800</xdr:colOff>
                    <xdr:row>73</xdr:row>
                    <xdr:rowOff>171450</xdr:rowOff>
                  </from>
                  <to>
                    <xdr:col>8</xdr:col>
                    <xdr:colOff>38100</xdr:colOff>
                    <xdr:row>75</xdr:row>
                    <xdr:rowOff>12700</xdr:rowOff>
                  </to>
                </anchor>
              </controlPr>
            </control>
          </mc:Choice>
        </mc:AlternateContent>
        <mc:AlternateContent xmlns:mc="http://schemas.openxmlformats.org/markup-compatibility/2006">
          <mc:Choice Requires="x14">
            <control shapeId="26713" r:id="rId69" name="Check Box 89">
              <controlPr defaultSize="0" autoFill="0" autoLine="0" autoPict="0">
                <anchor moveWithCells="1">
                  <from>
                    <xdr:col>6</xdr:col>
                    <xdr:colOff>50800</xdr:colOff>
                    <xdr:row>75</xdr:row>
                    <xdr:rowOff>171450</xdr:rowOff>
                  </from>
                  <to>
                    <xdr:col>8</xdr:col>
                    <xdr:colOff>38100</xdr:colOff>
                    <xdr:row>77</xdr:row>
                    <xdr:rowOff>12700</xdr:rowOff>
                  </to>
                </anchor>
              </controlPr>
            </control>
          </mc:Choice>
        </mc:AlternateContent>
        <mc:AlternateContent xmlns:mc="http://schemas.openxmlformats.org/markup-compatibility/2006">
          <mc:Choice Requires="x14">
            <control shapeId="26714" r:id="rId70" name="Check Box 90">
              <controlPr defaultSize="0" autoFill="0" autoLine="0" autoPict="0">
                <anchor moveWithCells="1">
                  <from>
                    <xdr:col>6</xdr:col>
                    <xdr:colOff>50800</xdr:colOff>
                    <xdr:row>77</xdr:row>
                    <xdr:rowOff>0</xdr:rowOff>
                  </from>
                  <to>
                    <xdr:col>8</xdr:col>
                    <xdr:colOff>38100</xdr:colOff>
                    <xdr:row>78</xdr:row>
                    <xdr:rowOff>31750</xdr:rowOff>
                  </to>
                </anchor>
              </controlPr>
            </control>
          </mc:Choice>
        </mc:AlternateContent>
        <mc:AlternateContent xmlns:mc="http://schemas.openxmlformats.org/markup-compatibility/2006">
          <mc:Choice Requires="x14">
            <control shapeId="26715" r:id="rId71" name="Check Box 91">
              <controlPr defaultSize="0" autoFill="0" autoLine="0" autoPict="0">
                <anchor moveWithCells="1">
                  <from>
                    <xdr:col>6</xdr:col>
                    <xdr:colOff>50800</xdr:colOff>
                    <xdr:row>77</xdr:row>
                    <xdr:rowOff>0</xdr:rowOff>
                  </from>
                  <to>
                    <xdr:col>8</xdr:col>
                    <xdr:colOff>38100</xdr:colOff>
                    <xdr:row>78</xdr:row>
                    <xdr:rowOff>31750</xdr:rowOff>
                  </to>
                </anchor>
              </controlPr>
            </control>
          </mc:Choice>
        </mc:AlternateContent>
        <mc:AlternateContent xmlns:mc="http://schemas.openxmlformats.org/markup-compatibility/2006">
          <mc:Choice Requires="x14">
            <control shapeId="26716" r:id="rId72" name="Check Box 92">
              <controlPr defaultSize="0" autoFill="0" autoLine="0" autoPict="0">
                <anchor moveWithCells="1">
                  <from>
                    <xdr:col>6</xdr:col>
                    <xdr:colOff>50800</xdr:colOff>
                    <xdr:row>77</xdr:row>
                    <xdr:rowOff>171450</xdr:rowOff>
                  </from>
                  <to>
                    <xdr:col>8</xdr:col>
                    <xdr:colOff>38100</xdr:colOff>
                    <xdr:row>79</xdr:row>
                    <xdr:rowOff>12700</xdr:rowOff>
                  </to>
                </anchor>
              </controlPr>
            </control>
          </mc:Choice>
        </mc:AlternateContent>
        <mc:AlternateContent xmlns:mc="http://schemas.openxmlformats.org/markup-compatibility/2006">
          <mc:Choice Requires="x14">
            <control shapeId="26718" r:id="rId73" name="Check Box 94">
              <controlPr defaultSize="0" autoFill="0" autoLine="0" autoPict="0">
                <anchor moveWithCells="1">
                  <from>
                    <xdr:col>6</xdr:col>
                    <xdr:colOff>50800</xdr:colOff>
                    <xdr:row>77</xdr:row>
                    <xdr:rowOff>0</xdr:rowOff>
                  </from>
                  <to>
                    <xdr:col>8</xdr:col>
                    <xdr:colOff>38100</xdr:colOff>
                    <xdr:row>78</xdr:row>
                    <xdr:rowOff>31750</xdr:rowOff>
                  </to>
                </anchor>
              </controlPr>
            </control>
          </mc:Choice>
        </mc:AlternateContent>
        <mc:AlternateContent xmlns:mc="http://schemas.openxmlformats.org/markup-compatibility/2006">
          <mc:Choice Requires="x14">
            <control shapeId="26719" r:id="rId74" name="Check Box 95">
              <controlPr defaultSize="0" autoFill="0" autoLine="0" autoPict="0">
                <anchor moveWithCells="1">
                  <from>
                    <xdr:col>0</xdr:col>
                    <xdr:colOff>50800</xdr:colOff>
                    <xdr:row>57</xdr:row>
                    <xdr:rowOff>171450</xdr:rowOff>
                  </from>
                  <to>
                    <xdr:col>1</xdr:col>
                    <xdr:colOff>38100</xdr:colOff>
                    <xdr:row>59</xdr:row>
                    <xdr:rowOff>12700</xdr:rowOff>
                  </to>
                </anchor>
              </controlPr>
            </control>
          </mc:Choice>
        </mc:AlternateContent>
        <mc:AlternateContent xmlns:mc="http://schemas.openxmlformats.org/markup-compatibility/2006">
          <mc:Choice Requires="x14">
            <control shapeId="26720" r:id="rId75" name="Check Box 96">
              <controlPr defaultSize="0" autoFill="0" autoLine="0" autoPict="0">
                <anchor moveWithCells="1">
                  <from>
                    <xdr:col>0</xdr:col>
                    <xdr:colOff>50800</xdr:colOff>
                    <xdr:row>60</xdr:row>
                    <xdr:rowOff>171450</xdr:rowOff>
                  </from>
                  <to>
                    <xdr:col>1</xdr:col>
                    <xdr:colOff>38100</xdr:colOff>
                    <xdr:row>62</xdr:row>
                    <xdr:rowOff>12700</xdr:rowOff>
                  </to>
                </anchor>
              </controlPr>
            </control>
          </mc:Choice>
        </mc:AlternateContent>
        <mc:AlternateContent xmlns:mc="http://schemas.openxmlformats.org/markup-compatibility/2006">
          <mc:Choice Requires="x14">
            <control shapeId="26721" r:id="rId76" name="Check Box 97">
              <controlPr defaultSize="0" autoFill="0" autoLine="0" autoPict="0">
                <anchor moveWithCells="1">
                  <from>
                    <xdr:col>0</xdr:col>
                    <xdr:colOff>50800</xdr:colOff>
                    <xdr:row>52</xdr:row>
                    <xdr:rowOff>171450</xdr:rowOff>
                  </from>
                  <to>
                    <xdr:col>1</xdr:col>
                    <xdr:colOff>38100</xdr:colOff>
                    <xdr:row>54</xdr:row>
                    <xdr:rowOff>12700</xdr:rowOff>
                  </to>
                </anchor>
              </controlPr>
            </control>
          </mc:Choice>
        </mc:AlternateContent>
        <mc:AlternateContent xmlns:mc="http://schemas.openxmlformats.org/markup-compatibility/2006">
          <mc:Choice Requires="x14">
            <control shapeId="26722" r:id="rId77" name="Check Box 98">
              <controlPr defaultSize="0" autoFill="0" autoLine="0" autoPict="0">
                <anchor moveWithCells="1">
                  <from>
                    <xdr:col>0</xdr:col>
                    <xdr:colOff>57150</xdr:colOff>
                    <xdr:row>74</xdr:row>
                    <xdr:rowOff>171450</xdr:rowOff>
                  </from>
                  <to>
                    <xdr:col>0</xdr:col>
                    <xdr:colOff>298450</xdr:colOff>
                    <xdr:row>76</xdr:row>
                    <xdr:rowOff>12700</xdr:rowOff>
                  </to>
                </anchor>
              </controlPr>
            </control>
          </mc:Choice>
        </mc:AlternateContent>
        <mc:AlternateContent xmlns:mc="http://schemas.openxmlformats.org/markup-compatibility/2006">
          <mc:Choice Requires="x14">
            <control shapeId="26723" r:id="rId78" name="Check Box 99">
              <controlPr defaultSize="0" autoFill="0" autoLine="0" autoPict="0">
                <anchor moveWithCells="1">
                  <from>
                    <xdr:col>0</xdr:col>
                    <xdr:colOff>50800</xdr:colOff>
                    <xdr:row>72</xdr:row>
                    <xdr:rowOff>171450</xdr:rowOff>
                  </from>
                  <to>
                    <xdr:col>1</xdr:col>
                    <xdr:colOff>38100</xdr:colOff>
                    <xdr:row>74</xdr:row>
                    <xdr:rowOff>12700</xdr:rowOff>
                  </to>
                </anchor>
              </controlPr>
            </control>
          </mc:Choice>
        </mc:AlternateContent>
        <mc:AlternateContent xmlns:mc="http://schemas.openxmlformats.org/markup-compatibility/2006">
          <mc:Choice Requires="x14">
            <control shapeId="26724" r:id="rId79" name="Check Box 100">
              <controlPr defaultSize="0" autoFill="0" autoLine="0" autoPict="0">
                <anchor moveWithCells="1">
                  <from>
                    <xdr:col>3</xdr:col>
                    <xdr:colOff>50800</xdr:colOff>
                    <xdr:row>61</xdr:row>
                    <xdr:rowOff>171450</xdr:rowOff>
                  </from>
                  <to>
                    <xdr:col>4</xdr:col>
                    <xdr:colOff>57150</xdr:colOff>
                    <xdr:row>63</xdr:row>
                    <xdr:rowOff>12700</xdr:rowOff>
                  </to>
                </anchor>
              </controlPr>
            </control>
          </mc:Choice>
        </mc:AlternateContent>
        <mc:AlternateContent xmlns:mc="http://schemas.openxmlformats.org/markup-compatibility/2006">
          <mc:Choice Requires="x14">
            <control shapeId="26725" r:id="rId80" name="Check Box 101">
              <controlPr defaultSize="0" autoFill="0" autoLine="0" autoPict="0">
                <anchor moveWithCells="1">
                  <from>
                    <xdr:col>3</xdr:col>
                    <xdr:colOff>50800</xdr:colOff>
                    <xdr:row>62</xdr:row>
                    <xdr:rowOff>171450</xdr:rowOff>
                  </from>
                  <to>
                    <xdr:col>4</xdr:col>
                    <xdr:colOff>57150</xdr:colOff>
                    <xdr:row>64</xdr:row>
                    <xdr:rowOff>12700</xdr:rowOff>
                  </to>
                </anchor>
              </controlPr>
            </control>
          </mc:Choice>
        </mc:AlternateContent>
        <mc:AlternateContent xmlns:mc="http://schemas.openxmlformats.org/markup-compatibility/2006">
          <mc:Choice Requires="x14">
            <control shapeId="26726" r:id="rId81" name="Check Box 102">
              <controlPr defaultSize="0" autoFill="0" autoLine="0" autoPict="0">
                <anchor moveWithCells="1">
                  <from>
                    <xdr:col>3</xdr:col>
                    <xdr:colOff>50800</xdr:colOff>
                    <xdr:row>62</xdr:row>
                    <xdr:rowOff>171450</xdr:rowOff>
                  </from>
                  <to>
                    <xdr:col>4</xdr:col>
                    <xdr:colOff>57150</xdr:colOff>
                    <xdr:row>64</xdr:row>
                    <xdr:rowOff>12700</xdr:rowOff>
                  </to>
                </anchor>
              </controlPr>
            </control>
          </mc:Choice>
        </mc:AlternateContent>
        <mc:AlternateContent xmlns:mc="http://schemas.openxmlformats.org/markup-compatibility/2006">
          <mc:Choice Requires="x14">
            <control shapeId="26727" r:id="rId82" name="Check Box 103">
              <controlPr defaultSize="0" autoFill="0" autoLine="0" autoPict="0">
                <anchor moveWithCells="1">
                  <from>
                    <xdr:col>3</xdr:col>
                    <xdr:colOff>50800</xdr:colOff>
                    <xdr:row>63</xdr:row>
                    <xdr:rowOff>171450</xdr:rowOff>
                  </from>
                  <to>
                    <xdr:col>4</xdr:col>
                    <xdr:colOff>57150</xdr:colOff>
                    <xdr:row>65</xdr:row>
                    <xdr:rowOff>12700</xdr:rowOff>
                  </to>
                </anchor>
              </controlPr>
            </control>
          </mc:Choice>
        </mc:AlternateContent>
        <mc:AlternateContent xmlns:mc="http://schemas.openxmlformats.org/markup-compatibility/2006">
          <mc:Choice Requires="x14">
            <control shapeId="26728" r:id="rId83" name="Check Box 104">
              <controlPr defaultSize="0" autoFill="0" autoLine="0" autoPict="0">
                <anchor moveWithCells="1">
                  <from>
                    <xdr:col>3</xdr:col>
                    <xdr:colOff>50800</xdr:colOff>
                    <xdr:row>63</xdr:row>
                    <xdr:rowOff>171450</xdr:rowOff>
                  </from>
                  <to>
                    <xdr:col>4</xdr:col>
                    <xdr:colOff>57150</xdr:colOff>
                    <xdr:row>65</xdr:row>
                    <xdr:rowOff>12700</xdr:rowOff>
                  </to>
                </anchor>
              </controlPr>
            </control>
          </mc:Choice>
        </mc:AlternateContent>
        <mc:AlternateContent xmlns:mc="http://schemas.openxmlformats.org/markup-compatibility/2006">
          <mc:Choice Requires="x14">
            <control shapeId="26729" r:id="rId84" name="Check Box 105">
              <controlPr defaultSize="0" autoFill="0" autoLine="0" autoPict="0">
                <anchor moveWithCells="1">
                  <from>
                    <xdr:col>3</xdr:col>
                    <xdr:colOff>50800</xdr:colOff>
                    <xdr:row>63</xdr:row>
                    <xdr:rowOff>171450</xdr:rowOff>
                  </from>
                  <to>
                    <xdr:col>4</xdr:col>
                    <xdr:colOff>57150</xdr:colOff>
                    <xdr:row>65</xdr:row>
                    <xdr:rowOff>12700</xdr:rowOff>
                  </to>
                </anchor>
              </controlPr>
            </control>
          </mc:Choice>
        </mc:AlternateContent>
        <mc:AlternateContent xmlns:mc="http://schemas.openxmlformats.org/markup-compatibility/2006">
          <mc:Choice Requires="x14">
            <control shapeId="26730" r:id="rId85" name="Check Box 106">
              <controlPr defaultSize="0" autoFill="0" autoLine="0" autoPict="0">
                <anchor moveWithCells="1">
                  <from>
                    <xdr:col>3</xdr:col>
                    <xdr:colOff>50800</xdr:colOff>
                    <xdr:row>47</xdr:row>
                    <xdr:rowOff>171450</xdr:rowOff>
                  </from>
                  <to>
                    <xdr:col>4</xdr:col>
                    <xdr:colOff>69850</xdr:colOff>
                    <xdr:row>49</xdr:row>
                    <xdr:rowOff>12700</xdr:rowOff>
                  </to>
                </anchor>
              </controlPr>
            </control>
          </mc:Choice>
        </mc:AlternateContent>
        <mc:AlternateContent xmlns:mc="http://schemas.openxmlformats.org/markup-compatibility/2006">
          <mc:Choice Requires="x14">
            <control shapeId="26731" r:id="rId86" name="Check Box 107">
              <controlPr defaultSize="0" autoFill="0" autoLine="0" autoPict="0">
                <anchor moveWithCells="1">
                  <from>
                    <xdr:col>3</xdr:col>
                    <xdr:colOff>50800</xdr:colOff>
                    <xdr:row>71</xdr:row>
                    <xdr:rowOff>0</xdr:rowOff>
                  </from>
                  <to>
                    <xdr:col>4</xdr:col>
                    <xdr:colOff>57150</xdr:colOff>
                    <xdr:row>72</xdr:row>
                    <xdr:rowOff>31750</xdr:rowOff>
                  </to>
                </anchor>
              </controlPr>
            </control>
          </mc:Choice>
        </mc:AlternateContent>
        <mc:AlternateContent xmlns:mc="http://schemas.openxmlformats.org/markup-compatibility/2006">
          <mc:Choice Requires="x14">
            <control shapeId="26732" r:id="rId87" name="Check Box 108">
              <controlPr defaultSize="0" autoFill="0" autoLine="0" autoPict="0">
                <anchor moveWithCells="1">
                  <from>
                    <xdr:col>3</xdr:col>
                    <xdr:colOff>50800</xdr:colOff>
                    <xdr:row>71</xdr:row>
                    <xdr:rowOff>171450</xdr:rowOff>
                  </from>
                  <to>
                    <xdr:col>4</xdr:col>
                    <xdr:colOff>57150</xdr:colOff>
                    <xdr:row>73</xdr:row>
                    <xdr:rowOff>12700</xdr:rowOff>
                  </to>
                </anchor>
              </controlPr>
            </control>
          </mc:Choice>
        </mc:AlternateContent>
        <mc:AlternateContent xmlns:mc="http://schemas.openxmlformats.org/markup-compatibility/2006">
          <mc:Choice Requires="x14">
            <control shapeId="26733" r:id="rId88" name="Check Box 109">
              <controlPr defaultSize="0" autoFill="0" autoLine="0" autoPict="0">
                <anchor moveWithCells="1">
                  <from>
                    <xdr:col>0</xdr:col>
                    <xdr:colOff>50800</xdr:colOff>
                    <xdr:row>63</xdr:row>
                    <xdr:rowOff>171450</xdr:rowOff>
                  </from>
                  <to>
                    <xdr:col>1</xdr:col>
                    <xdr:colOff>38100</xdr:colOff>
                    <xdr:row>65</xdr:row>
                    <xdr:rowOff>12700</xdr:rowOff>
                  </to>
                </anchor>
              </controlPr>
            </control>
          </mc:Choice>
        </mc:AlternateContent>
        <mc:AlternateContent xmlns:mc="http://schemas.openxmlformats.org/markup-compatibility/2006">
          <mc:Choice Requires="x14">
            <control shapeId="26734" r:id="rId89" name="Check Box 110">
              <controlPr defaultSize="0" autoFill="0" autoLine="0" autoPict="0">
                <anchor moveWithCells="1">
                  <from>
                    <xdr:col>0</xdr:col>
                    <xdr:colOff>50800</xdr:colOff>
                    <xdr:row>63</xdr:row>
                    <xdr:rowOff>171450</xdr:rowOff>
                  </from>
                  <to>
                    <xdr:col>1</xdr:col>
                    <xdr:colOff>38100</xdr:colOff>
                    <xdr:row>65</xdr:row>
                    <xdr:rowOff>12700</xdr:rowOff>
                  </to>
                </anchor>
              </controlPr>
            </control>
          </mc:Choice>
        </mc:AlternateContent>
        <mc:AlternateContent xmlns:mc="http://schemas.openxmlformats.org/markup-compatibility/2006">
          <mc:Choice Requires="x14">
            <control shapeId="26735" r:id="rId90" name="Check Box 111">
              <controlPr defaultSize="0" autoFill="0" autoLine="0" autoPict="0">
                <anchor moveWithCells="1">
                  <from>
                    <xdr:col>0</xdr:col>
                    <xdr:colOff>50800</xdr:colOff>
                    <xdr:row>64</xdr:row>
                    <xdr:rowOff>171450</xdr:rowOff>
                  </from>
                  <to>
                    <xdr:col>1</xdr:col>
                    <xdr:colOff>38100</xdr:colOff>
                    <xdr:row>66</xdr:row>
                    <xdr:rowOff>12700</xdr:rowOff>
                  </to>
                </anchor>
              </controlPr>
            </control>
          </mc:Choice>
        </mc:AlternateContent>
        <mc:AlternateContent xmlns:mc="http://schemas.openxmlformats.org/markup-compatibility/2006">
          <mc:Choice Requires="x14">
            <control shapeId="26736" r:id="rId91" name="Check Box 112">
              <controlPr defaultSize="0" autoFill="0" autoLine="0" autoPict="0">
                <anchor moveWithCells="1">
                  <from>
                    <xdr:col>0</xdr:col>
                    <xdr:colOff>50800</xdr:colOff>
                    <xdr:row>64</xdr:row>
                    <xdr:rowOff>171450</xdr:rowOff>
                  </from>
                  <to>
                    <xdr:col>1</xdr:col>
                    <xdr:colOff>38100</xdr:colOff>
                    <xdr:row>66</xdr:row>
                    <xdr:rowOff>12700</xdr:rowOff>
                  </to>
                </anchor>
              </controlPr>
            </control>
          </mc:Choice>
        </mc:AlternateContent>
        <mc:AlternateContent xmlns:mc="http://schemas.openxmlformats.org/markup-compatibility/2006">
          <mc:Choice Requires="x14">
            <control shapeId="26737" r:id="rId92" name="Check Box 113">
              <controlPr defaultSize="0" autoFill="0" autoLine="0" autoPict="0">
                <anchor moveWithCells="1">
                  <from>
                    <xdr:col>0</xdr:col>
                    <xdr:colOff>50800</xdr:colOff>
                    <xdr:row>65</xdr:row>
                    <xdr:rowOff>171450</xdr:rowOff>
                  </from>
                  <to>
                    <xdr:col>1</xdr:col>
                    <xdr:colOff>38100</xdr:colOff>
                    <xdr:row>67</xdr:row>
                    <xdr:rowOff>12700</xdr:rowOff>
                  </to>
                </anchor>
              </controlPr>
            </control>
          </mc:Choice>
        </mc:AlternateContent>
        <mc:AlternateContent xmlns:mc="http://schemas.openxmlformats.org/markup-compatibility/2006">
          <mc:Choice Requires="x14">
            <control shapeId="26738" r:id="rId93" name="Check Box 114">
              <controlPr defaultSize="0" autoFill="0" autoLine="0" autoPict="0">
                <anchor moveWithCells="1">
                  <from>
                    <xdr:col>0</xdr:col>
                    <xdr:colOff>50800</xdr:colOff>
                    <xdr:row>65</xdr:row>
                    <xdr:rowOff>171450</xdr:rowOff>
                  </from>
                  <to>
                    <xdr:col>1</xdr:col>
                    <xdr:colOff>38100</xdr:colOff>
                    <xdr:row>67</xdr:row>
                    <xdr:rowOff>12700</xdr:rowOff>
                  </to>
                </anchor>
              </controlPr>
            </control>
          </mc:Choice>
        </mc:AlternateContent>
        <mc:AlternateContent xmlns:mc="http://schemas.openxmlformats.org/markup-compatibility/2006">
          <mc:Choice Requires="x14">
            <control shapeId="26739" r:id="rId94" name="Check Box 115">
              <controlPr defaultSize="0" autoFill="0" autoLine="0" autoPict="0">
                <anchor moveWithCells="1">
                  <from>
                    <xdr:col>3</xdr:col>
                    <xdr:colOff>50800</xdr:colOff>
                    <xdr:row>76</xdr:row>
                    <xdr:rowOff>0</xdr:rowOff>
                  </from>
                  <to>
                    <xdr:col>4</xdr:col>
                    <xdr:colOff>57150</xdr:colOff>
                    <xdr:row>77</xdr:row>
                    <xdr:rowOff>31750</xdr:rowOff>
                  </to>
                </anchor>
              </controlPr>
            </control>
          </mc:Choice>
        </mc:AlternateContent>
        <mc:AlternateContent xmlns:mc="http://schemas.openxmlformats.org/markup-compatibility/2006">
          <mc:Choice Requires="x14">
            <control shapeId="26740" r:id="rId95" name="Check Box 116">
              <controlPr defaultSize="0" autoFill="0" autoLine="0" autoPict="0">
                <anchor moveWithCells="1">
                  <from>
                    <xdr:col>3</xdr:col>
                    <xdr:colOff>50800</xdr:colOff>
                    <xdr:row>76</xdr:row>
                    <xdr:rowOff>171450</xdr:rowOff>
                  </from>
                  <to>
                    <xdr:col>4</xdr:col>
                    <xdr:colOff>57150</xdr:colOff>
                    <xdr:row>78</xdr:row>
                    <xdr:rowOff>12700</xdr:rowOff>
                  </to>
                </anchor>
              </controlPr>
            </control>
          </mc:Choice>
        </mc:AlternateContent>
        <mc:AlternateContent xmlns:mc="http://schemas.openxmlformats.org/markup-compatibility/2006">
          <mc:Choice Requires="x14">
            <control shapeId="26741" r:id="rId96" name="Check Box 117">
              <controlPr defaultSize="0" autoFill="0" autoLine="0" autoPict="0">
                <anchor moveWithCells="1">
                  <from>
                    <xdr:col>3</xdr:col>
                    <xdr:colOff>50800</xdr:colOff>
                    <xdr:row>80</xdr:row>
                    <xdr:rowOff>0</xdr:rowOff>
                  </from>
                  <to>
                    <xdr:col>4</xdr:col>
                    <xdr:colOff>57150</xdr:colOff>
                    <xdr:row>81</xdr:row>
                    <xdr:rowOff>31750</xdr:rowOff>
                  </to>
                </anchor>
              </controlPr>
            </control>
          </mc:Choice>
        </mc:AlternateContent>
        <mc:AlternateContent xmlns:mc="http://schemas.openxmlformats.org/markup-compatibility/2006">
          <mc:Choice Requires="x14">
            <control shapeId="26742" r:id="rId97" name="Check Box 118">
              <controlPr defaultSize="0" autoFill="0" autoLine="0" autoPict="0">
                <anchor moveWithCells="1">
                  <from>
                    <xdr:col>3</xdr:col>
                    <xdr:colOff>50800</xdr:colOff>
                    <xdr:row>78</xdr:row>
                    <xdr:rowOff>171450</xdr:rowOff>
                  </from>
                  <to>
                    <xdr:col>4</xdr:col>
                    <xdr:colOff>57150</xdr:colOff>
                    <xdr:row>80</xdr:row>
                    <xdr:rowOff>12700</xdr:rowOff>
                  </to>
                </anchor>
              </controlPr>
            </control>
          </mc:Choice>
        </mc:AlternateContent>
        <mc:AlternateContent xmlns:mc="http://schemas.openxmlformats.org/markup-compatibility/2006">
          <mc:Choice Requires="x14">
            <control shapeId="26747" r:id="rId98" name="Check Box 123">
              <controlPr defaultSize="0" autoFill="0" autoLine="0" autoPict="0">
                <anchor moveWithCells="1">
                  <from>
                    <xdr:col>3</xdr:col>
                    <xdr:colOff>50800</xdr:colOff>
                    <xdr:row>80</xdr:row>
                    <xdr:rowOff>0</xdr:rowOff>
                  </from>
                  <to>
                    <xdr:col>4</xdr:col>
                    <xdr:colOff>57150</xdr:colOff>
                    <xdr:row>81</xdr:row>
                    <xdr:rowOff>31750</xdr:rowOff>
                  </to>
                </anchor>
              </controlPr>
            </control>
          </mc:Choice>
        </mc:AlternateContent>
        <mc:AlternateContent xmlns:mc="http://schemas.openxmlformats.org/markup-compatibility/2006">
          <mc:Choice Requires="x14">
            <control shapeId="26748" r:id="rId99" name="Check Box 124">
              <controlPr defaultSize="0" autoFill="0" autoLine="0" autoPict="0">
                <anchor moveWithCells="1">
                  <from>
                    <xdr:col>3</xdr:col>
                    <xdr:colOff>50800</xdr:colOff>
                    <xdr:row>80</xdr:row>
                    <xdr:rowOff>171450</xdr:rowOff>
                  </from>
                  <to>
                    <xdr:col>4</xdr:col>
                    <xdr:colOff>57150</xdr:colOff>
                    <xdr:row>82</xdr:row>
                    <xdr:rowOff>12700</xdr:rowOff>
                  </to>
                </anchor>
              </controlPr>
            </control>
          </mc:Choice>
        </mc:AlternateContent>
        <mc:AlternateContent xmlns:mc="http://schemas.openxmlformats.org/markup-compatibility/2006">
          <mc:Choice Requires="x14">
            <control shapeId="26750" r:id="rId100" name="Check Box 126">
              <controlPr defaultSize="0" autoFill="0" autoLine="0" autoPict="0">
                <anchor moveWithCells="1">
                  <from>
                    <xdr:col>3</xdr:col>
                    <xdr:colOff>50800</xdr:colOff>
                    <xdr:row>82</xdr:row>
                    <xdr:rowOff>171450</xdr:rowOff>
                  </from>
                  <to>
                    <xdr:col>4</xdr:col>
                    <xdr:colOff>57150</xdr:colOff>
                    <xdr:row>84</xdr:row>
                    <xdr:rowOff>12700</xdr:rowOff>
                  </to>
                </anchor>
              </controlPr>
            </control>
          </mc:Choice>
        </mc:AlternateContent>
        <mc:AlternateContent xmlns:mc="http://schemas.openxmlformats.org/markup-compatibility/2006">
          <mc:Choice Requires="x14">
            <control shapeId="26751" r:id="rId101" name="Check Box 127">
              <controlPr defaultSize="0" autoFill="0" autoLine="0" autoPict="0">
                <anchor moveWithCells="1">
                  <from>
                    <xdr:col>3</xdr:col>
                    <xdr:colOff>50800</xdr:colOff>
                    <xdr:row>84</xdr:row>
                    <xdr:rowOff>171450</xdr:rowOff>
                  </from>
                  <to>
                    <xdr:col>4</xdr:col>
                    <xdr:colOff>57150</xdr:colOff>
                    <xdr:row>86</xdr:row>
                    <xdr:rowOff>12700</xdr:rowOff>
                  </to>
                </anchor>
              </controlPr>
            </control>
          </mc:Choice>
        </mc:AlternateContent>
        <mc:AlternateContent xmlns:mc="http://schemas.openxmlformats.org/markup-compatibility/2006">
          <mc:Choice Requires="x14">
            <control shapeId="26752" r:id="rId102" name="Check Box 128">
              <controlPr defaultSize="0" autoFill="0" autoLine="0" autoPict="0">
                <anchor moveWithCells="1">
                  <from>
                    <xdr:col>3</xdr:col>
                    <xdr:colOff>50800</xdr:colOff>
                    <xdr:row>86</xdr:row>
                    <xdr:rowOff>171450</xdr:rowOff>
                  </from>
                  <to>
                    <xdr:col>4</xdr:col>
                    <xdr:colOff>57150</xdr:colOff>
                    <xdr:row>88</xdr:row>
                    <xdr:rowOff>12700</xdr:rowOff>
                  </to>
                </anchor>
              </controlPr>
            </control>
          </mc:Choice>
        </mc:AlternateContent>
        <mc:AlternateContent xmlns:mc="http://schemas.openxmlformats.org/markup-compatibility/2006">
          <mc:Choice Requires="x14">
            <control shapeId="26753" r:id="rId103" name="Check Box 129">
              <controlPr defaultSize="0" autoFill="0" autoLine="0" autoPict="0">
                <anchor moveWithCells="1">
                  <from>
                    <xdr:col>3</xdr:col>
                    <xdr:colOff>50800</xdr:colOff>
                    <xdr:row>85</xdr:row>
                    <xdr:rowOff>171450</xdr:rowOff>
                  </from>
                  <to>
                    <xdr:col>4</xdr:col>
                    <xdr:colOff>57150</xdr:colOff>
                    <xdr:row>87</xdr:row>
                    <xdr:rowOff>12700</xdr:rowOff>
                  </to>
                </anchor>
              </controlPr>
            </control>
          </mc:Choice>
        </mc:AlternateContent>
        <mc:AlternateContent xmlns:mc="http://schemas.openxmlformats.org/markup-compatibility/2006">
          <mc:Choice Requires="x14">
            <control shapeId="26754" r:id="rId104" name="Check Box 130">
              <controlPr defaultSize="0" autoFill="0" autoLine="0" autoPict="0">
                <anchor moveWithCells="1">
                  <from>
                    <xdr:col>6</xdr:col>
                    <xdr:colOff>50800</xdr:colOff>
                    <xdr:row>50</xdr:row>
                    <xdr:rowOff>171450</xdr:rowOff>
                  </from>
                  <to>
                    <xdr:col>8</xdr:col>
                    <xdr:colOff>19050</xdr:colOff>
                    <xdr:row>52</xdr:row>
                    <xdr:rowOff>12700</xdr:rowOff>
                  </to>
                </anchor>
              </controlPr>
            </control>
          </mc:Choice>
        </mc:AlternateContent>
        <mc:AlternateContent xmlns:mc="http://schemas.openxmlformats.org/markup-compatibility/2006">
          <mc:Choice Requires="x14">
            <control shapeId="26755" r:id="rId105" name="Check Box 131">
              <controlPr defaultSize="0" autoFill="0" autoLine="0" autoPict="0">
                <anchor moveWithCells="1">
                  <from>
                    <xdr:col>6</xdr:col>
                    <xdr:colOff>50800</xdr:colOff>
                    <xdr:row>50</xdr:row>
                    <xdr:rowOff>171450</xdr:rowOff>
                  </from>
                  <to>
                    <xdr:col>8</xdr:col>
                    <xdr:colOff>19050</xdr:colOff>
                    <xdr:row>52</xdr:row>
                    <xdr:rowOff>12700</xdr:rowOff>
                  </to>
                </anchor>
              </controlPr>
            </control>
          </mc:Choice>
        </mc:AlternateContent>
        <mc:AlternateContent xmlns:mc="http://schemas.openxmlformats.org/markup-compatibility/2006">
          <mc:Choice Requires="x14">
            <control shapeId="26756" r:id="rId106" name="Check Box 132">
              <controlPr defaultSize="0" autoFill="0" autoLine="0" autoPict="0">
                <anchor moveWithCells="1">
                  <from>
                    <xdr:col>0</xdr:col>
                    <xdr:colOff>50800</xdr:colOff>
                    <xdr:row>55</xdr:row>
                    <xdr:rowOff>171450</xdr:rowOff>
                  </from>
                  <to>
                    <xdr:col>1</xdr:col>
                    <xdr:colOff>38100</xdr:colOff>
                    <xdr:row>57</xdr:row>
                    <xdr:rowOff>12700</xdr:rowOff>
                  </to>
                </anchor>
              </controlPr>
            </control>
          </mc:Choice>
        </mc:AlternateContent>
        <mc:AlternateContent xmlns:mc="http://schemas.openxmlformats.org/markup-compatibility/2006">
          <mc:Choice Requires="x14">
            <control shapeId="26757" r:id="rId107" name="Check Box 133">
              <controlPr defaultSize="0" autoFill="0" autoLine="0" autoPict="0">
                <anchor moveWithCells="1">
                  <from>
                    <xdr:col>6</xdr:col>
                    <xdr:colOff>50800</xdr:colOff>
                    <xdr:row>50</xdr:row>
                    <xdr:rowOff>171450</xdr:rowOff>
                  </from>
                  <to>
                    <xdr:col>8</xdr:col>
                    <xdr:colOff>19050</xdr:colOff>
                    <xdr:row>52</xdr:row>
                    <xdr:rowOff>12700</xdr:rowOff>
                  </to>
                </anchor>
              </controlPr>
            </control>
          </mc:Choice>
        </mc:AlternateContent>
        <mc:AlternateContent xmlns:mc="http://schemas.openxmlformats.org/markup-compatibility/2006">
          <mc:Choice Requires="x14">
            <control shapeId="26758" r:id="rId108" name="Check Box 134">
              <controlPr defaultSize="0" autoFill="0" autoLine="0" autoPict="0">
                <anchor moveWithCells="1">
                  <from>
                    <xdr:col>6</xdr:col>
                    <xdr:colOff>50800</xdr:colOff>
                    <xdr:row>60</xdr:row>
                    <xdr:rowOff>171450</xdr:rowOff>
                  </from>
                  <to>
                    <xdr:col>8</xdr:col>
                    <xdr:colOff>19050</xdr:colOff>
                    <xdr:row>62</xdr:row>
                    <xdr:rowOff>12700</xdr:rowOff>
                  </to>
                </anchor>
              </controlPr>
            </control>
          </mc:Choice>
        </mc:AlternateContent>
        <mc:AlternateContent xmlns:mc="http://schemas.openxmlformats.org/markup-compatibility/2006">
          <mc:Choice Requires="x14">
            <control shapeId="26759" r:id="rId109" name="Check Box 135">
              <controlPr defaultSize="0" autoFill="0" autoLine="0" autoPict="0">
                <anchor moveWithCells="1">
                  <from>
                    <xdr:col>6</xdr:col>
                    <xdr:colOff>50800</xdr:colOff>
                    <xdr:row>64</xdr:row>
                    <xdr:rowOff>171450</xdr:rowOff>
                  </from>
                  <to>
                    <xdr:col>8</xdr:col>
                    <xdr:colOff>19050</xdr:colOff>
                    <xdr:row>66</xdr:row>
                    <xdr:rowOff>12700</xdr:rowOff>
                  </to>
                </anchor>
              </controlPr>
            </control>
          </mc:Choice>
        </mc:AlternateContent>
        <mc:AlternateContent xmlns:mc="http://schemas.openxmlformats.org/markup-compatibility/2006">
          <mc:Choice Requires="x14">
            <control shapeId="26760" r:id="rId110" name="Check Box 136">
              <controlPr defaultSize="0" autoFill="0" autoLine="0" autoPict="0">
                <anchor moveWithCells="1">
                  <from>
                    <xdr:col>6</xdr:col>
                    <xdr:colOff>50800</xdr:colOff>
                    <xdr:row>64</xdr:row>
                    <xdr:rowOff>171450</xdr:rowOff>
                  </from>
                  <to>
                    <xdr:col>8</xdr:col>
                    <xdr:colOff>19050</xdr:colOff>
                    <xdr:row>66</xdr:row>
                    <xdr:rowOff>12700</xdr:rowOff>
                  </to>
                </anchor>
              </controlPr>
            </control>
          </mc:Choice>
        </mc:AlternateContent>
        <mc:AlternateContent xmlns:mc="http://schemas.openxmlformats.org/markup-compatibility/2006">
          <mc:Choice Requires="x14">
            <control shapeId="26761" r:id="rId111" name="Check Box 137">
              <controlPr defaultSize="0" autoFill="0" autoLine="0" autoPict="0">
                <anchor moveWithCells="1">
                  <from>
                    <xdr:col>6</xdr:col>
                    <xdr:colOff>50800</xdr:colOff>
                    <xdr:row>65</xdr:row>
                    <xdr:rowOff>171450</xdr:rowOff>
                  </from>
                  <to>
                    <xdr:col>8</xdr:col>
                    <xdr:colOff>19050</xdr:colOff>
                    <xdr:row>67</xdr:row>
                    <xdr:rowOff>12700</xdr:rowOff>
                  </to>
                </anchor>
              </controlPr>
            </control>
          </mc:Choice>
        </mc:AlternateContent>
        <mc:AlternateContent xmlns:mc="http://schemas.openxmlformats.org/markup-compatibility/2006">
          <mc:Choice Requires="x14">
            <control shapeId="26762" r:id="rId112" name="Check Box 138">
              <controlPr defaultSize="0" autoFill="0" autoLine="0" autoPict="0">
                <anchor moveWithCells="1">
                  <from>
                    <xdr:col>6</xdr:col>
                    <xdr:colOff>50800</xdr:colOff>
                    <xdr:row>65</xdr:row>
                    <xdr:rowOff>171450</xdr:rowOff>
                  </from>
                  <to>
                    <xdr:col>8</xdr:col>
                    <xdr:colOff>19050</xdr:colOff>
                    <xdr:row>67</xdr:row>
                    <xdr:rowOff>12700</xdr:rowOff>
                  </to>
                </anchor>
              </controlPr>
            </control>
          </mc:Choice>
        </mc:AlternateContent>
        <mc:AlternateContent xmlns:mc="http://schemas.openxmlformats.org/markup-compatibility/2006">
          <mc:Choice Requires="x14">
            <control shapeId="26763" r:id="rId113" name="Check Box 139">
              <controlPr defaultSize="0" autoFill="0" autoLine="0" autoPict="0">
                <anchor moveWithCells="1">
                  <from>
                    <xdr:col>6</xdr:col>
                    <xdr:colOff>50800</xdr:colOff>
                    <xdr:row>65</xdr:row>
                    <xdr:rowOff>171450</xdr:rowOff>
                  </from>
                  <to>
                    <xdr:col>8</xdr:col>
                    <xdr:colOff>19050</xdr:colOff>
                    <xdr:row>67</xdr:row>
                    <xdr:rowOff>12700</xdr:rowOff>
                  </to>
                </anchor>
              </controlPr>
            </control>
          </mc:Choice>
        </mc:AlternateContent>
        <mc:AlternateContent xmlns:mc="http://schemas.openxmlformats.org/markup-compatibility/2006">
          <mc:Choice Requires="x14">
            <control shapeId="26764" r:id="rId114" name="Check Box 140">
              <controlPr defaultSize="0" autoFill="0" autoLine="0" autoPict="0">
                <anchor moveWithCells="1">
                  <from>
                    <xdr:col>6</xdr:col>
                    <xdr:colOff>50800</xdr:colOff>
                    <xdr:row>65</xdr:row>
                    <xdr:rowOff>171450</xdr:rowOff>
                  </from>
                  <to>
                    <xdr:col>8</xdr:col>
                    <xdr:colOff>19050</xdr:colOff>
                    <xdr:row>67</xdr:row>
                    <xdr:rowOff>12700</xdr:rowOff>
                  </to>
                </anchor>
              </controlPr>
            </control>
          </mc:Choice>
        </mc:AlternateContent>
        <mc:AlternateContent xmlns:mc="http://schemas.openxmlformats.org/markup-compatibility/2006">
          <mc:Choice Requires="x14">
            <control shapeId="26765" r:id="rId115" name="Check Box 141">
              <controlPr defaultSize="0" autoFill="0" autoLine="0" autoPict="0">
                <anchor moveWithCells="1">
                  <from>
                    <xdr:col>6</xdr:col>
                    <xdr:colOff>50800</xdr:colOff>
                    <xdr:row>66</xdr:row>
                    <xdr:rowOff>171450</xdr:rowOff>
                  </from>
                  <to>
                    <xdr:col>8</xdr:col>
                    <xdr:colOff>19050</xdr:colOff>
                    <xdr:row>68</xdr:row>
                    <xdr:rowOff>12700</xdr:rowOff>
                  </to>
                </anchor>
              </controlPr>
            </control>
          </mc:Choice>
        </mc:AlternateContent>
        <mc:AlternateContent xmlns:mc="http://schemas.openxmlformats.org/markup-compatibility/2006">
          <mc:Choice Requires="x14">
            <control shapeId="26766" r:id="rId116" name="Check Box 142">
              <controlPr defaultSize="0" autoFill="0" autoLine="0" autoPict="0">
                <anchor moveWithCells="1">
                  <from>
                    <xdr:col>6</xdr:col>
                    <xdr:colOff>50800</xdr:colOff>
                    <xdr:row>68</xdr:row>
                    <xdr:rowOff>171450</xdr:rowOff>
                  </from>
                  <to>
                    <xdr:col>8</xdr:col>
                    <xdr:colOff>19050</xdr:colOff>
                    <xdr:row>70</xdr:row>
                    <xdr:rowOff>12700</xdr:rowOff>
                  </to>
                </anchor>
              </controlPr>
            </control>
          </mc:Choice>
        </mc:AlternateContent>
        <mc:AlternateContent xmlns:mc="http://schemas.openxmlformats.org/markup-compatibility/2006">
          <mc:Choice Requires="x14">
            <control shapeId="26767" r:id="rId117" name="Check Box 143">
              <controlPr defaultSize="0" autoFill="0" autoLine="0" autoPict="0">
                <anchor moveWithCells="1">
                  <from>
                    <xdr:col>6</xdr:col>
                    <xdr:colOff>50800</xdr:colOff>
                    <xdr:row>69</xdr:row>
                    <xdr:rowOff>171450</xdr:rowOff>
                  </from>
                  <to>
                    <xdr:col>8</xdr:col>
                    <xdr:colOff>19050</xdr:colOff>
                    <xdr:row>71</xdr:row>
                    <xdr:rowOff>12700</xdr:rowOff>
                  </to>
                </anchor>
              </controlPr>
            </control>
          </mc:Choice>
        </mc:AlternateContent>
        <mc:AlternateContent xmlns:mc="http://schemas.openxmlformats.org/markup-compatibility/2006">
          <mc:Choice Requires="x14">
            <control shapeId="26768" r:id="rId118" name="Check Box 144">
              <controlPr defaultSize="0" autoFill="0" autoLine="0" autoPict="0">
                <anchor moveWithCells="1">
                  <from>
                    <xdr:col>6</xdr:col>
                    <xdr:colOff>50800</xdr:colOff>
                    <xdr:row>85</xdr:row>
                    <xdr:rowOff>171450</xdr:rowOff>
                  </from>
                  <to>
                    <xdr:col>8</xdr:col>
                    <xdr:colOff>19050</xdr:colOff>
                    <xdr:row>87</xdr:row>
                    <xdr:rowOff>12700</xdr:rowOff>
                  </to>
                </anchor>
              </controlPr>
            </control>
          </mc:Choice>
        </mc:AlternateContent>
        <mc:AlternateContent xmlns:mc="http://schemas.openxmlformats.org/markup-compatibility/2006">
          <mc:Choice Requires="x14">
            <control shapeId="26769" r:id="rId119" name="Check Box 145">
              <controlPr defaultSize="0" autoFill="0" autoLine="0" autoPict="0">
                <anchor moveWithCells="1">
                  <from>
                    <xdr:col>6</xdr:col>
                    <xdr:colOff>50800</xdr:colOff>
                    <xdr:row>70</xdr:row>
                    <xdr:rowOff>171450</xdr:rowOff>
                  </from>
                  <to>
                    <xdr:col>8</xdr:col>
                    <xdr:colOff>19050</xdr:colOff>
                    <xdr:row>72</xdr:row>
                    <xdr:rowOff>12700</xdr:rowOff>
                  </to>
                </anchor>
              </controlPr>
            </control>
          </mc:Choice>
        </mc:AlternateContent>
        <mc:AlternateContent xmlns:mc="http://schemas.openxmlformats.org/markup-compatibility/2006">
          <mc:Choice Requires="x14">
            <control shapeId="26770" r:id="rId120" name="Check Box 146">
              <controlPr defaultSize="0" autoFill="0" autoLine="0" autoPict="0">
                <anchor moveWithCells="1">
                  <from>
                    <xdr:col>6</xdr:col>
                    <xdr:colOff>50800</xdr:colOff>
                    <xdr:row>52</xdr:row>
                    <xdr:rowOff>171450</xdr:rowOff>
                  </from>
                  <to>
                    <xdr:col>7</xdr:col>
                    <xdr:colOff>88900</xdr:colOff>
                    <xdr:row>54</xdr:row>
                    <xdr:rowOff>12700</xdr:rowOff>
                  </to>
                </anchor>
              </controlPr>
            </control>
          </mc:Choice>
        </mc:AlternateContent>
        <mc:AlternateContent xmlns:mc="http://schemas.openxmlformats.org/markup-compatibility/2006">
          <mc:Choice Requires="x14">
            <control shapeId="26771" r:id="rId121" name="Check Box 147">
              <controlPr defaultSize="0" autoFill="0" autoLine="0" autoPict="0">
                <anchor moveWithCells="1">
                  <from>
                    <xdr:col>6</xdr:col>
                    <xdr:colOff>50800</xdr:colOff>
                    <xdr:row>52</xdr:row>
                    <xdr:rowOff>171450</xdr:rowOff>
                  </from>
                  <to>
                    <xdr:col>7</xdr:col>
                    <xdr:colOff>95250</xdr:colOff>
                    <xdr:row>54</xdr:row>
                    <xdr:rowOff>12700</xdr:rowOff>
                  </to>
                </anchor>
              </controlPr>
            </control>
          </mc:Choice>
        </mc:AlternateContent>
        <mc:AlternateContent xmlns:mc="http://schemas.openxmlformats.org/markup-compatibility/2006">
          <mc:Choice Requires="x14">
            <control shapeId="26772" r:id="rId122" name="Check Box 148">
              <controlPr defaultSize="0" autoFill="0" autoLine="0" autoPict="0">
                <anchor moveWithCells="1">
                  <from>
                    <xdr:col>6</xdr:col>
                    <xdr:colOff>50800</xdr:colOff>
                    <xdr:row>52</xdr:row>
                    <xdr:rowOff>171450</xdr:rowOff>
                  </from>
                  <to>
                    <xdr:col>7</xdr:col>
                    <xdr:colOff>95250</xdr:colOff>
                    <xdr:row>54</xdr:row>
                    <xdr:rowOff>12700</xdr:rowOff>
                  </to>
                </anchor>
              </controlPr>
            </control>
          </mc:Choice>
        </mc:AlternateContent>
        <mc:AlternateContent xmlns:mc="http://schemas.openxmlformats.org/markup-compatibility/2006">
          <mc:Choice Requires="x14">
            <control shapeId="26773" r:id="rId123" name="Check Box 149">
              <controlPr defaultSize="0" autoFill="0" autoLine="0" autoPict="0">
                <anchor moveWithCells="1">
                  <from>
                    <xdr:col>6</xdr:col>
                    <xdr:colOff>50800</xdr:colOff>
                    <xdr:row>52</xdr:row>
                    <xdr:rowOff>171450</xdr:rowOff>
                  </from>
                  <to>
                    <xdr:col>7</xdr:col>
                    <xdr:colOff>88900</xdr:colOff>
                    <xdr:row>54</xdr:row>
                    <xdr:rowOff>12700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theme="4"/>
    <pageSetUpPr fitToPage="1"/>
  </sheetPr>
  <dimension ref="A1:Z31"/>
  <sheetViews>
    <sheetView view="pageLayout" zoomScale="70" zoomScaleNormal="100" zoomScalePageLayoutView="70" workbookViewId="0">
      <selection sqref="A1:A7"/>
    </sheetView>
  </sheetViews>
  <sheetFormatPr defaultRowHeight="14.5" x14ac:dyDescent="0.35"/>
  <cols>
    <col min="1" max="1" width="41.7265625" customWidth="1"/>
    <col min="2" max="2" width="8.26953125" customWidth="1"/>
    <col min="3" max="3" width="5.54296875" customWidth="1"/>
    <col min="4" max="9" width="5" customWidth="1"/>
    <col min="10" max="10" width="15.26953125" customWidth="1"/>
    <col min="11" max="11" width="14.54296875" customWidth="1"/>
    <col min="12" max="22" width="4.7265625" customWidth="1"/>
    <col min="25" max="25" width="22.54296875" customWidth="1"/>
  </cols>
  <sheetData>
    <row r="1" spans="1:26" ht="20" x14ac:dyDescent="0.35">
      <c r="A1" s="994" t="s">
        <v>861</v>
      </c>
      <c r="B1" s="353" t="s">
        <v>831</v>
      </c>
      <c r="C1" s="251"/>
      <c r="D1" s="354"/>
      <c r="E1" s="354"/>
      <c r="F1" s="354"/>
      <c r="G1" s="354"/>
      <c r="H1" s="354"/>
      <c r="I1" s="354"/>
      <c r="J1" s="355"/>
      <c r="K1" s="356"/>
      <c r="L1" s="252" t="s">
        <v>832</v>
      </c>
      <c r="M1" s="253"/>
      <c r="N1" s="253"/>
      <c r="O1" s="253"/>
      <c r="P1" s="254"/>
      <c r="Q1" s="254"/>
      <c r="R1" s="253"/>
      <c r="S1" s="253"/>
      <c r="T1" s="253"/>
      <c r="U1" s="255"/>
      <c r="V1" s="256"/>
      <c r="W1" s="257"/>
      <c r="X1" s="258" t="s">
        <v>833</v>
      </c>
      <c r="Y1" s="259"/>
      <c r="Z1" s="348"/>
    </row>
    <row r="2" spans="1:26" x14ac:dyDescent="0.35">
      <c r="A2" s="995"/>
      <c r="B2" s="357"/>
      <c r="C2" s="250"/>
      <c r="D2" s="260"/>
      <c r="E2" s="261"/>
      <c r="F2" s="262"/>
      <c r="G2" s="260"/>
      <c r="H2" s="260"/>
      <c r="I2" s="260"/>
      <c r="J2" s="263"/>
      <c r="K2" s="301"/>
      <c r="L2" s="352" t="s">
        <v>834</v>
      </c>
      <c r="M2" s="263"/>
      <c r="N2" s="264"/>
      <c r="O2" s="347"/>
      <c r="P2" s="263"/>
      <c r="Q2" s="263"/>
      <c r="R2" s="263"/>
      <c r="S2" s="265"/>
      <c r="T2" s="263"/>
      <c r="U2" s="263"/>
      <c r="V2" s="263"/>
      <c r="W2" s="266"/>
      <c r="X2" s="1004" t="s">
        <v>835</v>
      </c>
      <c r="Y2" s="1005"/>
      <c r="Z2" s="348"/>
    </row>
    <row r="3" spans="1:26" ht="15" thickBot="1" x14ac:dyDescent="0.4">
      <c r="A3" s="995"/>
      <c r="B3" s="358"/>
      <c r="C3" s="342"/>
      <c r="D3" s="359"/>
      <c r="E3" s="360"/>
      <c r="F3" s="361"/>
      <c r="G3" s="359"/>
      <c r="H3" s="359"/>
      <c r="I3" s="359"/>
      <c r="J3" s="337"/>
      <c r="K3" s="362"/>
      <c r="L3" s="1021"/>
      <c r="M3" s="1019"/>
      <c r="N3" s="1019"/>
      <c r="O3" s="1019"/>
      <c r="P3" s="1019"/>
      <c r="Q3" s="1019"/>
      <c r="R3" s="1019"/>
      <c r="S3" s="1019"/>
      <c r="T3" s="1019"/>
      <c r="U3" s="1019"/>
      <c r="V3" s="1019"/>
      <c r="W3" s="1022"/>
      <c r="X3" s="1014"/>
      <c r="Y3" s="1015"/>
      <c r="Z3" s="348"/>
    </row>
    <row r="4" spans="1:26" x14ac:dyDescent="0.35">
      <c r="A4" s="995"/>
      <c r="B4" s="1008" t="s">
        <v>860</v>
      </c>
      <c r="C4" s="1010"/>
      <c r="D4" s="1010"/>
      <c r="E4" s="1010"/>
      <c r="F4" s="1010"/>
      <c r="G4" s="1010"/>
      <c r="H4" s="1010"/>
      <c r="I4" s="1010"/>
      <c r="J4" s="1010"/>
      <c r="K4" s="1011"/>
      <c r="L4" s="270" t="s">
        <v>836</v>
      </c>
      <c r="M4" s="265"/>
      <c r="N4" s="265"/>
      <c r="O4" s="265"/>
      <c r="P4" s="265"/>
      <c r="Q4" s="265"/>
      <c r="R4" s="271"/>
      <c r="S4" s="272" t="s">
        <v>837</v>
      </c>
      <c r="T4" s="273"/>
      <c r="U4" s="265"/>
      <c r="V4" s="265"/>
      <c r="W4" s="274"/>
      <c r="X4" s="1014"/>
      <c r="Y4" s="1015"/>
      <c r="Z4" s="348"/>
    </row>
    <row r="5" spans="1:26" ht="15" thickBot="1" x14ac:dyDescent="0.4">
      <c r="A5" s="995"/>
      <c r="B5" s="1009"/>
      <c r="C5" s="1012"/>
      <c r="D5" s="1012"/>
      <c r="E5" s="1012"/>
      <c r="F5" s="1012"/>
      <c r="G5" s="1012"/>
      <c r="H5" s="1012"/>
      <c r="I5" s="1012"/>
      <c r="J5" s="1012"/>
      <c r="K5" s="1013"/>
      <c r="L5" s="1021"/>
      <c r="M5" s="1019"/>
      <c r="N5" s="1019"/>
      <c r="O5" s="1019"/>
      <c r="P5" s="1019"/>
      <c r="Q5" s="1019"/>
      <c r="R5" s="1022"/>
      <c r="S5" s="1018"/>
      <c r="T5" s="1019"/>
      <c r="U5" s="1019"/>
      <c r="V5" s="1019"/>
      <c r="W5" s="1020"/>
      <c r="X5" s="1016"/>
      <c r="Y5" s="1017"/>
      <c r="Z5" s="348"/>
    </row>
    <row r="6" spans="1:26" ht="45.75" customHeight="1" thickBot="1" x14ac:dyDescent="0.4">
      <c r="A6" s="995"/>
      <c r="B6" s="1023"/>
      <c r="C6" s="1024"/>
      <c r="D6" s="1024"/>
      <c r="E6" s="1024"/>
      <c r="F6" s="1024"/>
      <c r="G6" s="1024"/>
      <c r="H6" s="1024"/>
      <c r="I6" s="1024"/>
      <c r="J6" s="1024"/>
      <c r="K6" s="1024"/>
      <c r="L6" s="1024"/>
      <c r="M6" s="1024"/>
      <c r="N6" s="1024"/>
      <c r="O6" s="1024"/>
      <c r="P6" s="1024"/>
      <c r="Q6" s="1024"/>
      <c r="R6" s="1024"/>
      <c r="S6" s="1024"/>
      <c r="T6" s="1024"/>
      <c r="U6" s="1024"/>
      <c r="V6" s="1024"/>
      <c r="W6" s="1025"/>
      <c r="X6" s="1000" t="s">
        <v>838</v>
      </c>
      <c r="Y6" s="1001"/>
      <c r="Z6" s="348"/>
    </row>
    <row r="7" spans="1:26" ht="15" thickBot="1" x14ac:dyDescent="0.4">
      <c r="A7" s="996"/>
      <c r="B7" s="351"/>
      <c r="C7" s="276"/>
      <c r="D7" s="277" t="s">
        <v>839</v>
      </c>
      <c r="E7" s="278"/>
      <c r="F7" s="278"/>
      <c r="G7" s="279"/>
      <c r="H7" s="278" t="s">
        <v>840</v>
      </c>
      <c r="I7" s="279"/>
      <c r="J7" s="280"/>
      <c r="K7" s="281"/>
      <c r="L7" s="997" t="s">
        <v>858</v>
      </c>
      <c r="M7" s="998"/>
      <c r="N7" s="998"/>
      <c r="O7" s="998"/>
      <c r="P7" s="998"/>
      <c r="Q7" s="998"/>
      <c r="R7" s="998"/>
      <c r="S7" s="998"/>
      <c r="T7" s="998"/>
      <c r="U7" s="998"/>
      <c r="V7" s="998"/>
      <c r="W7" s="999"/>
      <c r="X7" s="1002"/>
      <c r="Y7" s="1003"/>
      <c r="Z7" s="348"/>
    </row>
    <row r="8" spans="1:26" ht="140" thickBot="1" x14ac:dyDescent="0.4">
      <c r="A8" s="282" t="s">
        <v>841</v>
      </c>
      <c r="B8" s="283" t="s">
        <v>842</v>
      </c>
      <c r="C8" s="283" t="s">
        <v>843</v>
      </c>
      <c r="D8" s="284" t="s">
        <v>528</v>
      </c>
      <c r="E8" s="285" t="s">
        <v>545</v>
      </c>
      <c r="F8" s="285" t="s">
        <v>844</v>
      </c>
      <c r="G8" s="286" t="s">
        <v>174</v>
      </c>
      <c r="H8" s="285" t="s">
        <v>79</v>
      </c>
      <c r="I8" s="286" t="s">
        <v>173</v>
      </c>
      <c r="J8" s="283" t="s">
        <v>845</v>
      </c>
      <c r="K8" s="287" t="s">
        <v>846</v>
      </c>
      <c r="L8" s="349"/>
      <c r="M8" s="283"/>
      <c r="N8" s="288"/>
      <c r="O8" s="288"/>
      <c r="P8" s="288"/>
      <c r="Q8" s="283"/>
      <c r="R8" s="283"/>
      <c r="S8" s="283"/>
      <c r="T8" s="283"/>
      <c r="U8" s="289"/>
      <c r="V8" s="289"/>
      <c r="W8" s="350" t="s">
        <v>847</v>
      </c>
      <c r="X8" s="1006" t="s">
        <v>859</v>
      </c>
      <c r="Y8" s="1007"/>
      <c r="Z8" s="348"/>
    </row>
    <row r="9" spans="1:26" ht="26.25" customHeight="1" x14ac:dyDescent="0.35">
      <c r="A9" s="291"/>
      <c r="B9" s="292"/>
      <c r="C9" s="293"/>
      <c r="D9" s="293"/>
      <c r="E9" s="293"/>
      <c r="F9" s="293"/>
      <c r="G9" s="293"/>
      <c r="H9" s="293"/>
      <c r="I9" s="293"/>
      <c r="J9" s="294"/>
      <c r="K9" s="294"/>
      <c r="L9" s="295"/>
      <c r="M9" s="295"/>
      <c r="N9" s="295"/>
      <c r="O9" s="295"/>
      <c r="P9" s="295"/>
      <c r="Q9" s="295"/>
      <c r="R9" s="295"/>
      <c r="S9" s="295"/>
      <c r="T9" s="295"/>
      <c r="U9" s="295"/>
      <c r="V9" s="295"/>
      <c r="W9" s="296"/>
      <c r="X9" s="275"/>
      <c r="Y9" s="268"/>
      <c r="Z9" s="348"/>
    </row>
    <row r="10" spans="1:26" ht="26.25" customHeight="1" x14ac:dyDescent="0.35">
      <c r="A10" s="297"/>
      <c r="B10" s="298"/>
      <c r="C10" s="295"/>
      <c r="D10" s="295"/>
      <c r="E10" s="295"/>
      <c r="F10" s="295"/>
      <c r="G10" s="295"/>
      <c r="H10" s="295"/>
      <c r="I10" s="295"/>
      <c r="J10" s="299"/>
      <c r="K10" s="299"/>
      <c r="L10" s="295"/>
      <c r="M10" s="295"/>
      <c r="N10" s="295"/>
      <c r="O10" s="295"/>
      <c r="P10" s="295"/>
      <c r="Q10" s="295"/>
      <c r="R10" s="295"/>
      <c r="S10" s="295"/>
      <c r="T10" s="295"/>
      <c r="U10" s="300"/>
      <c r="V10" s="300"/>
      <c r="W10" s="301"/>
      <c r="X10" s="302"/>
      <c r="Y10" s="303"/>
      <c r="Z10" s="348"/>
    </row>
    <row r="11" spans="1:26" ht="26.25" customHeight="1" x14ac:dyDescent="0.35">
      <c r="A11" s="297"/>
      <c r="B11" s="298"/>
      <c r="C11" s="295"/>
      <c r="D11" s="295"/>
      <c r="E11" s="295"/>
      <c r="F11" s="295"/>
      <c r="G11" s="295"/>
      <c r="H11" s="295"/>
      <c r="I11" s="295"/>
      <c r="J11" s="299"/>
      <c r="K11" s="299"/>
      <c r="L11" s="295"/>
      <c r="M11" s="295"/>
      <c r="N11" s="295"/>
      <c r="O11" s="295"/>
      <c r="P11" s="295"/>
      <c r="Q11" s="295"/>
      <c r="R11" s="295"/>
      <c r="S11" s="295"/>
      <c r="T11" s="295"/>
      <c r="U11" s="300"/>
      <c r="V11" s="300"/>
      <c r="W11" s="301"/>
      <c r="X11" s="272"/>
      <c r="Y11" s="267"/>
      <c r="Z11" s="348"/>
    </row>
    <row r="12" spans="1:26" ht="26.25" customHeight="1" x14ac:dyDescent="0.35">
      <c r="A12" s="297"/>
      <c r="B12" s="298"/>
      <c r="C12" s="295"/>
      <c r="D12" s="295"/>
      <c r="E12" s="295"/>
      <c r="F12" s="295"/>
      <c r="G12" s="295"/>
      <c r="H12" s="295"/>
      <c r="I12" s="295"/>
      <c r="J12" s="299"/>
      <c r="K12" s="299"/>
      <c r="L12" s="295"/>
      <c r="M12" s="295"/>
      <c r="N12" s="295"/>
      <c r="O12" s="295"/>
      <c r="P12" s="295"/>
      <c r="Q12" s="295"/>
      <c r="R12" s="295"/>
      <c r="S12" s="295"/>
      <c r="T12" s="295"/>
      <c r="U12" s="300"/>
      <c r="V12" s="300"/>
      <c r="W12" s="301"/>
      <c r="X12" s="269"/>
      <c r="Y12" s="290"/>
      <c r="Z12" s="348"/>
    </row>
    <row r="13" spans="1:26" ht="26.25" customHeight="1" x14ac:dyDescent="0.35">
      <c r="A13" s="297"/>
      <c r="B13" s="298"/>
      <c r="C13" s="295"/>
      <c r="D13" s="295"/>
      <c r="E13" s="295"/>
      <c r="F13" s="295"/>
      <c r="G13" s="295"/>
      <c r="H13" s="295"/>
      <c r="I13" s="295"/>
      <c r="J13" s="299"/>
      <c r="K13" s="299"/>
      <c r="L13" s="295"/>
      <c r="M13" s="295"/>
      <c r="N13" s="295"/>
      <c r="O13" s="295"/>
      <c r="P13" s="295"/>
      <c r="Q13" s="295"/>
      <c r="R13" s="295"/>
      <c r="S13" s="295"/>
      <c r="T13" s="295"/>
      <c r="U13" s="300"/>
      <c r="V13" s="300"/>
      <c r="W13" s="301"/>
      <c r="X13" s="304"/>
      <c r="Y13" s="305"/>
      <c r="Z13" s="348"/>
    </row>
    <row r="14" spans="1:26" ht="26.25" customHeight="1" x14ac:dyDescent="0.35">
      <c r="A14" s="297"/>
      <c r="B14" s="298"/>
      <c r="C14" s="295"/>
      <c r="D14" s="295"/>
      <c r="E14" s="295"/>
      <c r="F14" s="295"/>
      <c r="G14" s="295"/>
      <c r="H14" s="295"/>
      <c r="I14" s="295"/>
      <c r="J14" s="299"/>
      <c r="K14" s="299"/>
      <c r="L14" s="295"/>
      <c r="M14" s="295"/>
      <c r="N14" s="295"/>
      <c r="O14" s="295"/>
      <c r="P14" s="295"/>
      <c r="Q14" s="295"/>
      <c r="R14" s="295"/>
      <c r="S14" s="295"/>
      <c r="T14" s="295"/>
      <c r="U14" s="300"/>
      <c r="V14" s="300"/>
      <c r="W14" s="301"/>
      <c r="X14" s="269"/>
      <c r="Y14" s="290"/>
      <c r="Z14" s="348"/>
    </row>
    <row r="15" spans="1:26" ht="26.25" customHeight="1" x14ac:dyDescent="0.35">
      <c r="A15" s="297"/>
      <c r="B15" s="298"/>
      <c r="C15" s="295"/>
      <c r="D15" s="295"/>
      <c r="E15" s="295"/>
      <c r="F15" s="295"/>
      <c r="G15" s="295"/>
      <c r="H15" s="295"/>
      <c r="I15" s="295"/>
      <c r="J15" s="299"/>
      <c r="K15" s="299"/>
      <c r="L15" s="295"/>
      <c r="M15" s="295"/>
      <c r="N15" s="295"/>
      <c r="O15" s="295"/>
      <c r="P15" s="295"/>
      <c r="Q15" s="295"/>
      <c r="R15" s="295"/>
      <c r="S15" s="295"/>
      <c r="T15" s="295"/>
      <c r="U15" s="300"/>
      <c r="V15" s="300"/>
      <c r="W15" s="301"/>
      <c r="X15" s="304"/>
      <c r="Y15" s="305"/>
      <c r="Z15" s="348"/>
    </row>
    <row r="16" spans="1:26" ht="26.25" customHeight="1" x14ac:dyDescent="0.35">
      <c r="A16" s="297"/>
      <c r="B16" s="298"/>
      <c r="C16" s="295"/>
      <c r="D16" s="295"/>
      <c r="E16" s="295"/>
      <c r="F16" s="295"/>
      <c r="G16" s="295"/>
      <c r="H16" s="295"/>
      <c r="I16" s="295"/>
      <c r="J16" s="299"/>
      <c r="K16" s="299"/>
      <c r="L16" s="295"/>
      <c r="M16" s="295"/>
      <c r="N16" s="295"/>
      <c r="O16" s="295"/>
      <c r="P16" s="295"/>
      <c r="Q16" s="295"/>
      <c r="R16" s="295"/>
      <c r="S16" s="295"/>
      <c r="T16" s="295"/>
      <c r="U16" s="300"/>
      <c r="V16" s="300"/>
      <c r="W16" s="301"/>
      <c r="X16" s="269"/>
      <c r="Y16" s="290"/>
      <c r="Z16" s="348"/>
    </row>
    <row r="17" spans="1:26" ht="26.25" customHeight="1" x14ac:dyDescent="0.35">
      <c r="A17" s="297"/>
      <c r="B17" s="298"/>
      <c r="C17" s="295"/>
      <c r="D17" s="295"/>
      <c r="E17" s="295"/>
      <c r="F17" s="295"/>
      <c r="G17" s="295"/>
      <c r="H17" s="295"/>
      <c r="I17" s="295"/>
      <c r="J17" s="299"/>
      <c r="K17" s="299"/>
      <c r="L17" s="295"/>
      <c r="M17" s="295"/>
      <c r="N17" s="295"/>
      <c r="O17" s="295"/>
      <c r="P17" s="295"/>
      <c r="Q17" s="295"/>
      <c r="R17" s="295"/>
      <c r="S17" s="295"/>
      <c r="T17" s="295"/>
      <c r="U17" s="300"/>
      <c r="V17" s="300"/>
      <c r="W17" s="301"/>
      <c r="X17" s="304"/>
      <c r="Y17" s="305"/>
      <c r="Z17" s="348"/>
    </row>
    <row r="18" spans="1:26" ht="26.25" customHeight="1" x14ac:dyDescent="0.35">
      <c r="A18" s="297"/>
      <c r="B18" s="298"/>
      <c r="C18" s="295"/>
      <c r="D18" s="295"/>
      <c r="E18" s="295"/>
      <c r="F18" s="295"/>
      <c r="G18" s="295"/>
      <c r="H18" s="295"/>
      <c r="I18" s="295"/>
      <c r="J18" s="299"/>
      <c r="K18" s="299"/>
      <c r="L18" s="295"/>
      <c r="M18" s="295"/>
      <c r="N18" s="295"/>
      <c r="O18" s="295"/>
      <c r="P18" s="295"/>
      <c r="Q18" s="295"/>
      <c r="R18" s="295"/>
      <c r="S18" s="295"/>
      <c r="T18" s="295"/>
      <c r="U18" s="300"/>
      <c r="V18" s="300"/>
      <c r="W18" s="301"/>
      <c r="X18" s="306"/>
      <c r="Y18" s="307"/>
      <c r="Z18" s="348"/>
    </row>
    <row r="19" spans="1:26" ht="26.25" customHeight="1" x14ac:dyDescent="0.35">
      <c r="A19" s="297"/>
      <c r="B19" s="298"/>
      <c r="C19" s="295"/>
      <c r="D19" s="295"/>
      <c r="E19" s="295"/>
      <c r="F19" s="295"/>
      <c r="G19" s="295"/>
      <c r="H19" s="295"/>
      <c r="I19" s="295"/>
      <c r="J19" s="299"/>
      <c r="K19" s="299"/>
      <c r="L19" s="295"/>
      <c r="M19" s="295"/>
      <c r="N19" s="295"/>
      <c r="O19" s="295"/>
      <c r="P19" s="295"/>
      <c r="Q19" s="295"/>
      <c r="R19" s="295"/>
      <c r="S19" s="295"/>
      <c r="T19" s="295"/>
      <c r="U19" s="300"/>
      <c r="V19" s="300"/>
      <c r="W19" s="301"/>
      <c r="X19" s="308"/>
      <c r="Y19" s="309"/>
      <c r="Z19" s="348"/>
    </row>
    <row r="20" spans="1:26" ht="26.25" customHeight="1" x14ac:dyDescent="0.35">
      <c r="A20" s="297"/>
      <c r="B20" s="298"/>
      <c r="C20" s="295"/>
      <c r="D20" s="295"/>
      <c r="E20" s="295"/>
      <c r="F20" s="295"/>
      <c r="G20" s="295"/>
      <c r="H20" s="295"/>
      <c r="I20" s="295"/>
      <c r="J20" s="299"/>
      <c r="K20" s="299"/>
      <c r="L20" s="295"/>
      <c r="M20" s="295"/>
      <c r="N20" s="295"/>
      <c r="O20" s="295"/>
      <c r="P20" s="295"/>
      <c r="Q20" s="295"/>
      <c r="R20" s="295"/>
      <c r="S20" s="295"/>
      <c r="T20" s="295"/>
      <c r="U20" s="300"/>
      <c r="V20" s="300"/>
      <c r="W20" s="301"/>
      <c r="X20" s="363"/>
      <c r="Y20" s="310"/>
      <c r="Z20" s="348"/>
    </row>
    <row r="21" spans="1:26" ht="26.25" customHeight="1" x14ac:dyDescent="0.35">
      <c r="A21" s="297"/>
      <c r="B21" s="298"/>
      <c r="C21" s="295"/>
      <c r="D21" s="295"/>
      <c r="E21" s="295"/>
      <c r="F21" s="295"/>
      <c r="G21" s="295"/>
      <c r="H21" s="295"/>
      <c r="I21" s="295"/>
      <c r="J21" s="299"/>
      <c r="K21" s="299"/>
      <c r="L21" s="295"/>
      <c r="M21" s="295"/>
      <c r="N21" s="295"/>
      <c r="O21" s="295"/>
      <c r="P21" s="295"/>
      <c r="Q21" s="295"/>
      <c r="R21" s="295"/>
      <c r="S21" s="295"/>
      <c r="T21" s="295"/>
      <c r="U21" s="300"/>
      <c r="V21" s="300"/>
      <c r="W21" s="301"/>
      <c r="X21" s="363"/>
      <c r="Y21" s="310"/>
      <c r="Z21" s="348"/>
    </row>
    <row r="22" spans="1:26" ht="26.25" customHeight="1" x14ac:dyDescent="0.35">
      <c r="A22" s="297"/>
      <c r="B22" s="298"/>
      <c r="C22" s="295"/>
      <c r="D22" s="295"/>
      <c r="E22" s="295"/>
      <c r="F22" s="295"/>
      <c r="G22" s="295"/>
      <c r="H22" s="295"/>
      <c r="I22" s="295"/>
      <c r="J22" s="299"/>
      <c r="K22" s="299"/>
      <c r="L22" s="295"/>
      <c r="M22" s="295"/>
      <c r="N22" s="295"/>
      <c r="O22" s="295"/>
      <c r="P22" s="295"/>
      <c r="Q22" s="295"/>
      <c r="R22" s="295"/>
      <c r="S22" s="295"/>
      <c r="T22" s="295"/>
      <c r="U22" s="300"/>
      <c r="V22" s="300"/>
      <c r="W22" s="301"/>
      <c r="X22" s="363"/>
      <c r="Y22" s="310"/>
      <c r="Z22" s="348"/>
    </row>
    <row r="23" spans="1:26" ht="26.25" customHeight="1" x14ac:dyDescent="0.35">
      <c r="A23" s="297"/>
      <c r="B23" s="298"/>
      <c r="C23" s="295"/>
      <c r="D23" s="295"/>
      <c r="E23" s="295"/>
      <c r="F23" s="295"/>
      <c r="G23" s="295"/>
      <c r="H23" s="295"/>
      <c r="I23" s="295"/>
      <c r="J23" s="299"/>
      <c r="K23" s="299"/>
      <c r="L23" s="295"/>
      <c r="M23" s="295"/>
      <c r="N23" s="295"/>
      <c r="O23" s="295"/>
      <c r="P23" s="295"/>
      <c r="Q23" s="295"/>
      <c r="R23" s="295"/>
      <c r="S23" s="295"/>
      <c r="T23" s="295"/>
      <c r="U23" s="300"/>
      <c r="V23" s="300"/>
      <c r="W23" s="301"/>
      <c r="X23" s="363"/>
      <c r="Y23" s="310"/>
      <c r="Z23" s="348"/>
    </row>
    <row r="24" spans="1:26" ht="26.25" customHeight="1" x14ac:dyDescent="0.35">
      <c r="A24" s="297"/>
      <c r="B24" s="298"/>
      <c r="C24" s="295"/>
      <c r="D24" s="295"/>
      <c r="E24" s="295"/>
      <c r="F24" s="295"/>
      <c r="G24" s="295"/>
      <c r="H24" s="295"/>
      <c r="I24" s="295"/>
      <c r="J24" s="299"/>
      <c r="K24" s="299"/>
      <c r="L24" s="295"/>
      <c r="M24" s="295"/>
      <c r="N24" s="295"/>
      <c r="O24" s="295"/>
      <c r="P24" s="295"/>
      <c r="Q24" s="295"/>
      <c r="R24" s="295"/>
      <c r="S24" s="295"/>
      <c r="T24" s="295"/>
      <c r="U24" s="300"/>
      <c r="V24" s="300"/>
      <c r="W24" s="301"/>
      <c r="X24" s="363"/>
      <c r="Y24" s="310"/>
      <c r="Z24" s="348"/>
    </row>
    <row r="25" spans="1:26" ht="26.25" customHeight="1" x14ac:dyDescent="0.35">
      <c r="A25" s="297"/>
      <c r="B25" s="298"/>
      <c r="C25" s="295"/>
      <c r="D25" s="295"/>
      <c r="E25" s="295"/>
      <c r="F25" s="295"/>
      <c r="G25" s="295"/>
      <c r="H25" s="295"/>
      <c r="I25" s="295"/>
      <c r="J25" s="299"/>
      <c r="K25" s="299"/>
      <c r="L25" s="295"/>
      <c r="M25" s="295"/>
      <c r="N25" s="295"/>
      <c r="O25" s="295"/>
      <c r="P25" s="295"/>
      <c r="Q25" s="295"/>
      <c r="R25" s="295"/>
      <c r="S25" s="295"/>
      <c r="T25" s="295"/>
      <c r="U25" s="300"/>
      <c r="V25" s="300"/>
      <c r="W25" s="301"/>
      <c r="X25" s="363"/>
      <c r="Y25" s="310"/>
      <c r="Z25" s="348"/>
    </row>
    <row r="26" spans="1:26" ht="26.25" customHeight="1" thickBot="1" x14ac:dyDescent="0.4">
      <c r="A26" s="311"/>
      <c r="B26" s="312"/>
      <c r="C26" s="313"/>
      <c r="D26" s="313"/>
      <c r="E26" s="313"/>
      <c r="F26" s="313"/>
      <c r="G26" s="313"/>
      <c r="H26" s="313"/>
      <c r="I26" s="313"/>
      <c r="J26" s="314"/>
      <c r="K26" s="314"/>
      <c r="L26" s="313"/>
      <c r="M26" s="313"/>
      <c r="N26" s="313"/>
      <c r="O26" s="313"/>
      <c r="P26" s="313"/>
      <c r="Q26" s="313"/>
      <c r="R26" s="313"/>
      <c r="S26" s="313"/>
      <c r="T26" s="313"/>
      <c r="U26" s="315"/>
      <c r="V26" s="315"/>
      <c r="W26" s="316"/>
      <c r="X26" s="347"/>
      <c r="Y26" s="317"/>
      <c r="Z26" s="348"/>
    </row>
    <row r="27" spans="1:26" ht="27" customHeight="1" thickBot="1" x14ac:dyDescent="0.4">
      <c r="A27" s="318" t="s">
        <v>848</v>
      </c>
      <c r="B27" s="319"/>
      <c r="C27" s="319"/>
      <c r="D27" s="319"/>
      <c r="E27" s="319"/>
      <c r="F27" s="319"/>
      <c r="G27" s="319"/>
      <c r="H27" s="319"/>
      <c r="I27" s="319"/>
      <c r="J27" s="320" t="s">
        <v>849</v>
      </c>
      <c r="K27" s="319"/>
      <c r="L27" s="319"/>
      <c r="M27" s="319"/>
      <c r="N27" s="321"/>
      <c r="O27" s="321" t="s">
        <v>830</v>
      </c>
      <c r="P27" s="321"/>
      <c r="Q27" s="347"/>
      <c r="R27" s="321"/>
      <c r="S27" s="321" t="s">
        <v>850</v>
      </c>
      <c r="T27" s="319"/>
      <c r="U27" s="319"/>
      <c r="V27" s="319"/>
      <c r="W27" s="322"/>
      <c r="X27" s="323"/>
      <c r="Y27" s="268"/>
      <c r="Z27" s="348"/>
    </row>
    <row r="28" spans="1:26" ht="27" customHeight="1" x14ac:dyDescent="0.35">
      <c r="A28" s="324" t="s">
        <v>851</v>
      </c>
      <c r="B28" s="319"/>
      <c r="C28" s="319"/>
      <c r="D28" s="325"/>
      <c r="E28" s="326" t="s">
        <v>285</v>
      </c>
      <c r="F28" s="319"/>
      <c r="G28" s="327"/>
      <c r="H28" s="327" t="s">
        <v>852</v>
      </c>
      <c r="I28" s="319"/>
      <c r="J28" s="325"/>
      <c r="K28" s="328" t="s">
        <v>853</v>
      </c>
      <c r="L28" s="319"/>
      <c r="M28" s="319"/>
      <c r="N28" s="319"/>
      <c r="O28" s="319"/>
      <c r="P28" s="269"/>
      <c r="Q28" s="329"/>
      <c r="R28" s="319"/>
      <c r="S28" s="269"/>
      <c r="T28" s="269"/>
      <c r="U28" s="269"/>
      <c r="V28" s="269"/>
      <c r="W28" s="290"/>
      <c r="X28" s="330" t="s">
        <v>854</v>
      </c>
      <c r="Y28" s="331"/>
      <c r="Z28" s="348"/>
    </row>
    <row r="29" spans="1:26" ht="27" customHeight="1" x14ac:dyDescent="0.35">
      <c r="A29" s="324" t="s">
        <v>855</v>
      </c>
      <c r="B29" s="319"/>
      <c r="C29" s="319"/>
      <c r="D29" s="325"/>
      <c r="E29" s="326" t="s">
        <v>285</v>
      </c>
      <c r="F29" s="319"/>
      <c r="G29" s="327"/>
      <c r="H29" s="327" t="s">
        <v>852</v>
      </c>
      <c r="I29" s="319"/>
      <c r="J29" s="325"/>
      <c r="K29" s="328" t="s">
        <v>856</v>
      </c>
      <c r="L29" s="319"/>
      <c r="M29" s="319"/>
      <c r="N29" s="319"/>
      <c r="O29" s="319"/>
      <c r="P29" s="269"/>
      <c r="Q29" s="329"/>
      <c r="R29" s="319"/>
      <c r="S29" s="269"/>
      <c r="T29" s="269"/>
      <c r="U29" s="329"/>
      <c r="V29" s="332"/>
      <c r="W29" s="290"/>
      <c r="X29" s="364"/>
      <c r="Y29" s="333"/>
      <c r="Z29" s="348"/>
    </row>
    <row r="30" spans="1:26" ht="27" customHeight="1" thickBot="1" x14ac:dyDescent="0.4">
      <c r="A30" s="324" t="s">
        <v>855</v>
      </c>
      <c r="B30" s="319"/>
      <c r="C30" s="319"/>
      <c r="D30" s="325"/>
      <c r="E30" s="326" t="s">
        <v>285</v>
      </c>
      <c r="F30" s="319"/>
      <c r="G30" s="327"/>
      <c r="H30" s="327" t="s">
        <v>852</v>
      </c>
      <c r="I30" s="319"/>
      <c r="J30" s="325"/>
      <c r="K30" s="328" t="s">
        <v>856</v>
      </c>
      <c r="L30" s="319"/>
      <c r="M30" s="319"/>
      <c r="N30" s="319"/>
      <c r="O30" s="319"/>
      <c r="P30" s="269"/>
      <c r="Q30" s="329"/>
      <c r="R30" s="319"/>
      <c r="S30" s="269"/>
      <c r="T30" s="269"/>
      <c r="U30" s="329"/>
      <c r="V30" s="332"/>
      <c r="W30" s="290"/>
      <c r="X30" s="334"/>
      <c r="Y30" s="335"/>
      <c r="Z30" s="348"/>
    </row>
    <row r="31" spans="1:26" ht="27" customHeight="1" thickBot="1" x14ac:dyDescent="0.4">
      <c r="A31" s="336" t="s">
        <v>855</v>
      </c>
      <c r="B31" s="337"/>
      <c r="C31" s="337"/>
      <c r="D31" s="338"/>
      <c r="E31" s="339" t="s">
        <v>285</v>
      </c>
      <c r="F31" s="337"/>
      <c r="G31" s="340"/>
      <c r="H31" s="340" t="s">
        <v>852</v>
      </c>
      <c r="I31" s="337"/>
      <c r="J31" s="338"/>
      <c r="K31" s="341" t="s">
        <v>857</v>
      </c>
      <c r="L31" s="337"/>
      <c r="M31" s="337"/>
      <c r="N31" s="337"/>
      <c r="O31" s="337"/>
      <c r="P31" s="342"/>
      <c r="Q31" s="342"/>
      <c r="R31" s="342"/>
      <c r="S31" s="339" t="s">
        <v>285</v>
      </c>
      <c r="T31" s="342"/>
      <c r="U31" s="340" t="s">
        <v>852</v>
      </c>
      <c r="V31" s="343"/>
      <c r="W31" s="344"/>
      <c r="X31" s="345"/>
      <c r="Y31" s="346"/>
      <c r="Z31" s="348"/>
    </row>
  </sheetData>
  <customSheetViews>
    <customSheetView guid="{EC46A81A-6740-4443-959F-D067CA5FDAC0}" scale="70" showPageBreaks="1" fitToPage="1" view="pageLayout">
      <selection activeCell="I19" sqref="I19"/>
      <pageMargins left="0.7" right="0.7" top="0.75" bottom="0.75" header="0.3" footer="0.3"/>
      <pageSetup scale="58" orientation="landscape" r:id="rId1"/>
    </customSheetView>
    <customSheetView guid="{9948DD30-9F63-4779-86EE-8B595680257B}" scale="70" showPageBreaks="1" fitToPage="1" view="pageLayout">
      <selection activeCell="I19" sqref="I19"/>
      <pageMargins left="0.7" right="0.7" top="0.75" bottom="0.75" header="0.3" footer="0.3"/>
      <pageSetup scale="58" orientation="landscape" r:id="rId2"/>
    </customSheetView>
  </customSheetViews>
  <mergeCells count="12">
    <mergeCell ref="A1:A7"/>
    <mergeCell ref="L7:W7"/>
    <mergeCell ref="X6:Y7"/>
    <mergeCell ref="X2:Y2"/>
    <mergeCell ref="X8:Y8"/>
    <mergeCell ref="B4:B5"/>
    <mergeCell ref="C4:K5"/>
    <mergeCell ref="X3:Y5"/>
    <mergeCell ref="S5:W5"/>
    <mergeCell ref="L5:R5"/>
    <mergeCell ref="B6:W6"/>
    <mergeCell ref="L3:W3"/>
  </mergeCells>
  <pageMargins left="0.7" right="0.7" top="0.75" bottom="0.75" header="0.3" footer="0.3"/>
  <pageSetup scale="56" orientation="landscape" r:id="rId3"/>
  <headerFooter>
    <oddHeader xml:space="preserve">&amp;C&amp;"Times New Roman,Regular"Version 1.0 Beta Test (09/13/2021)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sheetPr>
  <dimension ref="A1:I17"/>
  <sheetViews>
    <sheetView zoomScale="70" zoomScaleNormal="70" workbookViewId="0">
      <selection activeCell="B7" sqref="B7"/>
    </sheetView>
  </sheetViews>
  <sheetFormatPr defaultRowHeight="14.5" x14ac:dyDescent="0.35"/>
  <cols>
    <col min="1" max="1" width="79.26953125" customWidth="1"/>
    <col min="2" max="2" width="95.453125" customWidth="1"/>
    <col min="3" max="3" width="5.1796875" customWidth="1"/>
    <col min="4" max="4" width="50" customWidth="1"/>
    <col min="5" max="5" width="175.1796875" customWidth="1"/>
  </cols>
  <sheetData>
    <row r="1" spans="1:9" ht="15" thickBot="1" x14ac:dyDescent="0.4">
      <c r="A1" t="s">
        <v>523</v>
      </c>
    </row>
    <row r="2" spans="1:9" s="65" customFormat="1" ht="16" thickBot="1" x14ac:dyDescent="0.4">
      <c r="A2" s="60" t="s">
        <v>1017</v>
      </c>
      <c r="B2" s="61" t="s">
        <v>1018</v>
      </c>
      <c r="C2" s="62"/>
      <c r="D2" s="60" t="s">
        <v>1017</v>
      </c>
      <c r="E2" s="63" t="s">
        <v>1019</v>
      </c>
      <c r="F2" s="64"/>
      <c r="G2" s="64"/>
      <c r="H2" s="64"/>
      <c r="I2" s="64"/>
    </row>
    <row r="3" spans="1:9" ht="93" x14ac:dyDescent="0.35">
      <c r="A3" s="66" t="s">
        <v>137</v>
      </c>
      <c r="B3" s="67" t="s">
        <v>998</v>
      </c>
      <c r="C3" s="1"/>
      <c r="D3" s="66" t="s">
        <v>137</v>
      </c>
      <c r="E3" s="68" t="s">
        <v>1025</v>
      </c>
      <c r="F3" s="1"/>
      <c r="G3" s="1"/>
      <c r="H3" s="1"/>
      <c r="I3" s="1"/>
    </row>
    <row r="4" spans="1:9" ht="77.5" x14ac:dyDescent="0.35">
      <c r="A4" s="70" t="s">
        <v>527</v>
      </c>
      <c r="B4" s="69" t="s">
        <v>524</v>
      </c>
      <c r="C4" s="64"/>
      <c r="D4" s="70" t="s">
        <v>527</v>
      </c>
      <c r="E4" s="69" t="s">
        <v>1023</v>
      </c>
      <c r="F4" s="64"/>
      <c r="G4" s="64"/>
      <c r="H4" s="64"/>
      <c r="I4" s="64"/>
    </row>
    <row r="5" spans="1:9" ht="99.75" customHeight="1" x14ac:dyDescent="0.35">
      <c r="A5" s="70" t="s">
        <v>526</v>
      </c>
      <c r="B5" s="69" t="s">
        <v>1016</v>
      </c>
      <c r="D5" s="70" t="s">
        <v>526</v>
      </c>
      <c r="E5" s="69" t="s">
        <v>1024</v>
      </c>
    </row>
    <row r="6" spans="1:9" ht="99" customHeight="1" x14ac:dyDescent="0.35">
      <c r="A6" s="70" t="s">
        <v>528</v>
      </c>
      <c r="B6" s="69" t="s">
        <v>525</v>
      </c>
      <c r="D6" s="70" t="s">
        <v>528</v>
      </c>
      <c r="E6" s="69" t="s">
        <v>1022</v>
      </c>
    </row>
    <row r="7" spans="1:9" ht="187.5" customHeight="1" x14ac:dyDescent="0.35">
      <c r="A7" s="70" t="s">
        <v>776</v>
      </c>
      <c r="B7" s="68" t="s">
        <v>997</v>
      </c>
      <c r="D7" s="70" t="s">
        <v>776</v>
      </c>
      <c r="E7" s="68" t="s">
        <v>1021</v>
      </c>
    </row>
    <row r="8" spans="1:9" ht="203.25" customHeight="1" x14ac:dyDescent="0.35">
      <c r="A8" s="70" t="s">
        <v>777</v>
      </c>
      <c r="B8" s="68" t="s">
        <v>1001</v>
      </c>
      <c r="D8" s="394" t="s">
        <v>777</v>
      </c>
      <c r="E8" s="68" t="s">
        <v>1020</v>
      </c>
    </row>
    <row r="9" spans="1:9" ht="215.25" customHeight="1" x14ac:dyDescent="0.35">
      <c r="A9" s="70" t="s">
        <v>995</v>
      </c>
      <c r="B9" s="68" t="s">
        <v>1015</v>
      </c>
      <c r="D9" s="394" t="s">
        <v>995</v>
      </c>
      <c r="E9" s="68" t="s">
        <v>1026</v>
      </c>
    </row>
    <row r="10" spans="1:9" ht="169.5" customHeight="1" x14ac:dyDescent="0.35">
      <c r="A10" s="394" t="s">
        <v>996</v>
      </c>
      <c r="B10" s="68" t="s">
        <v>1008</v>
      </c>
      <c r="D10" t="s">
        <v>996</v>
      </c>
      <c r="E10" s="68" t="s">
        <v>1027</v>
      </c>
    </row>
    <row r="11" spans="1:9" ht="124" x14ac:dyDescent="0.35">
      <c r="A11" s="394" t="s">
        <v>999</v>
      </c>
      <c r="B11" s="68" t="s">
        <v>1014</v>
      </c>
      <c r="D11" t="s">
        <v>999</v>
      </c>
      <c r="E11" s="68" t="s">
        <v>1028</v>
      </c>
    </row>
    <row r="12" spans="1:9" ht="141" customHeight="1" x14ac:dyDescent="0.35">
      <c r="A12" t="s">
        <v>1000</v>
      </c>
      <c r="B12" s="69" t="s">
        <v>1002</v>
      </c>
      <c r="D12" t="s">
        <v>1000</v>
      </c>
      <c r="E12" s="68" t="s">
        <v>1029</v>
      </c>
    </row>
    <row r="13" spans="1:9" ht="139.5" customHeight="1" x14ac:dyDescent="0.35">
      <c r="A13" t="s">
        <v>1003</v>
      </c>
      <c r="B13" s="69" t="s">
        <v>1004</v>
      </c>
      <c r="D13" t="s">
        <v>1003</v>
      </c>
      <c r="E13" s="69" t="s">
        <v>1030</v>
      </c>
    </row>
    <row r="14" spans="1:9" ht="156" customHeight="1" x14ac:dyDescent="0.35">
      <c r="A14" s="94" t="s">
        <v>1005</v>
      </c>
      <c r="B14" s="69" t="s">
        <v>1006</v>
      </c>
      <c r="D14" t="s">
        <v>1005</v>
      </c>
      <c r="E14" s="69" t="s">
        <v>1031</v>
      </c>
    </row>
    <row r="15" spans="1:9" ht="203.25" customHeight="1" x14ac:dyDescent="0.35">
      <c r="A15" t="s">
        <v>1007</v>
      </c>
      <c r="B15" s="69" t="s">
        <v>1009</v>
      </c>
      <c r="D15" t="s">
        <v>1007</v>
      </c>
      <c r="E15" s="68" t="s">
        <v>1032</v>
      </c>
    </row>
    <row r="16" spans="1:9" ht="180.75" customHeight="1" x14ac:dyDescent="0.35">
      <c r="A16" t="s">
        <v>1010</v>
      </c>
      <c r="B16" s="69" t="s">
        <v>1012</v>
      </c>
      <c r="D16" t="s">
        <v>1010</v>
      </c>
      <c r="E16" s="68" t="s">
        <v>1033</v>
      </c>
    </row>
    <row r="17" spans="1:5" ht="219" customHeight="1" x14ac:dyDescent="0.35">
      <c r="A17" t="s">
        <v>1011</v>
      </c>
      <c r="B17" s="69" t="s">
        <v>1013</v>
      </c>
      <c r="D17" t="s">
        <v>1011</v>
      </c>
      <c r="E17" s="68" t="s">
        <v>1034</v>
      </c>
    </row>
  </sheetData>
  <sheetProtection sheet="1" objects="1" scenarios="1"/>
  <customSheetViews>
    <customSheetView guid="{EC46A81A-6740-4443-959F-D067CA5FDAC0}">
      <selection activeCell="A4" sqref="A4"/>
      <pageMargins left="0.7" right="0.7" top="0.75" bottom="0.75" header="0.3" footer="0.3"/>
      <pageSetup orientation="portrait" r:id="rId1"/>
    </customSheetView>
    <customSheetView guid="{9948DD30-9F63-4779-86EE-8B595680257B}">
      <selection activeCell="A4" sqref="A4"/>
      <pageMargins left="0.7" right="0.7" top="0.75" bottom="0.75" header="0.3" footer="0.3"/>
      <pageSetup orientation="portrait" r:id="rId2"/>
    </customSheetView>
  </customSheetViews>
  <pageMargins left="0.7" right="0.7" top="0.75" bottom="0.75" header="0.3" footer="0.3"/>
  <pageSetup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7"/>
  </sheetPr>
  <dimension ref="A1:N43"/>
  <sheetViews>
    <sheetView workbookViewId="0">
      <selection sqref="A1:A7"/>
    </sheetView>
  </sheetViews>
  <sheetFormatPr defaultColWidth="9.1796875" defaultRowHeight="14" x14ac:dyDescent="0.3"/>
  <cols>
    <col min="1" max="3" width="18" style="5" customWidth="1"/>
    <col min="4" max="4" width="22.81640625" style="139" customWidth="1"/>
    <col min="5" max="5" width="9.1796875" style="5"/>
    <col min="6" max="6" width="16.54296875" style="140" bestFit="1" customWidth="1"/>
    <col min="7" max="7" width="13.1796875" style="140" bestFit="1" customWidth="1"/>
    <col min="8" max="8" width="13.81640625" style="140" bestFit="1" customWidth="1"/>
    <col min="9" max="9" width="8" style="140" customWidth="1"/>
    <col min="10" max="16384" width="9.1796875" style="5"/>
  </cols>
  <sheetData>
    <row r="1" spans="1:14" ht="15.5" x14ac:dyDescent="0.35">
      <c r="A1" s="141"/>
      <c r="B1" s="485"/>
      <c r="C1" s="485"/>
      <c r="D1" s="142" t="s">
        <v>139</v>
      </c>
      <c r="E1" s="143"/>
      <c r="F1" s="144" t="s">
        <v>728</v>
      </c>
      <c r="G1" s="144" t="s">
        <v>527</v>
      </c>
      <c r="H1" s="144" t="s">
        <v>526</v>
      </c>
      <c r="I1" s="144" t="s">
        <v>528</v>
      </c>
      <c r="J1" s="145"/>
      <c r="K1" s="146" t="s">
        <v>729</v>
      </c>
      <c r="L1" s="146" t="s">
        <v>730</v>
      </c>
      <c r="M1" s="146" t="s">
        <v>731</v>
      </c>
      <c r="N1" s="147" t="s">
        <v>732</v>
      </c>
    </row>
    <row r="2" spans="1:14" ht="15.5" x14ac:dyDescent="0.35">
      <c r="A2" s="148" t="s">
        <v>728</v>
      </c>
      <c r="B2" s="486" t="s">
        <v>1088</v>
      </c>
      <c r="C2" s="486" t="s">
        <v>79</v>
      </c>
      <c r="D2" s="138">
        <f>Tables!A206</f>
        <v>0</v>
      </c>
      <c r="E2" s="75"/>
      <c r="F2" s="149">
        <f>IF(D2=$F$1,1,0)</f>
        <v>0</v>
      </c>
      <c r="G2" s="149">
        <f>IF(D2=$G$1,1,0)</f>
        <v>0</v>
      </c>
      <c r="H2" s="149">
        <f>IF(D2=$H$1,1,0)</f>
        <v>0</v>
      </c>
      <c r="I2" s="149">
        <f>IF(D2=$I$1,1,0)</f>
        <v>0</v>
      </c>
      <c r="J2" s="9"/>
      <c r="K2" s="150">
        <f>SUM(F2:F148)</f>
        <v>0</v>
      </c>
      <c r="L2" s="150">
        <f>SUM(G2:G148)</f>
        <v>0</v>
      </c>
      <c r="M2" s="150">
        <f>SUM(H2:H148)</f>
        <v>0</v>
      </c>
      <c r="N2" s="151">
        <f>SUM(I2:I148)</f>
        <v>0</v>
      </c>
    </row>
    <row r="3" spans="1:14" ht="15.5" x14ac:dyDescent="0.35">
      <c r="A3" s="148" t="s">
        <v>527</v>
      </c>
      <c r="B3" s="486" t="s">
        <v>1089</v>
      </c>
      <c r="C3" s="486" t="s">
        <v>173</v>
      </c>
      <c r="D3" s="138">
        <f>Tables!A207</f>
        <v>0</v>
      </c>
      <c r="E3" s="75"/>
      <c r="F3" s="149">
        <f t="shared" ref="F3:F43" si="0">IF(D3=$F$1,1,0)</f>
        <v>0</v>
      </c>
      <c r="G3" s="149">
        <f t="shared" ref="G3:G43" si="1">IF(D3=$G$1,1,0)</f>
        <v>0</v>
      </c>
      <c r="H3" s="149">
        <f t="shared" ref="H3:H43" si="2">IF(D3=$H$1,1,0)</f>
        <v>0</v>
      </c>
      <c r="I3" s="149">
        <f t="shared" ref="I3:I43" si="3">IF(D3=$I$1,1,0)</f>
        <v>0</v>
      </c>
      <c r="J3" s="9"/>
      <c r="K3" s="150">
        <f>IF(K2&lt;10,1,K4)</f>
        <v>1</v>
      </c>
      <c r="L3" s="150">
        <f>IF(L2&lt;10,1,L4)</f>
        <v>1</v>
      </c>
      <c r="M3" s="150">
        <f>IF(M2&lt;10,1,M4)</f>
        <v>1</v>
      </c>
      <c r="N3" s="151">
        <f>IF(N2&lt;10,1,N4)</f>
        <v>1</v>
      </c>
    </row>
    <row r="4" spans="1:14" ht="15.5" x14ac:dyDescent="0.35">
      <c r="A4" s="148" t="s">
        <v>526</v>
      </c>
      <c r="B4" s="486"/>
      <c r="C4" s="486" t="s">
        <v>1255</v>
      </c>
      <c r="D4" s="138">
        <f>Tables!A208</f>
        <v>0</v>
      </c>
      <c r="E4" s="75"/>
      <c r="F4" s="149">
        <f t="shared" si="0"/>
        <v>0</v>
      </c>
      <c r="G4" s="149">
        <f t="shared" si="1"/>
        <v>0</v>
      </c>
      <c r="H4" s="149">
        <f t="shared" si="2"/>
        <v>0</v>
      </c>
      <c r="I4" s="149">
        <f t="shared" si="3"/>
        <v>0</v>
      </c>
      <c r="J4" s="9"/>
      <c r="K4" s="150">
        <f>IF(K2=0,0,(K2/10))</f>
        <v>0</v>
      </c>
      <c r="L4" s="150">
        <f>IF(L2=0,0,(L2/10))</f>
        <v>0</v>
      </c>
      <c r="M4" s="150">
        <f>IF(M2=0,0,(M2/10))</f>
        <v>0</v>
      </c>
      <c r="N4" s="151">
        <f>IF(N2=0,0,(N2/10))</f>
        <v>0</v>
      </c>
    </row>
    <row r="5" spans="1:14" ht="15.5" x14ac:dyDescent="0.35">
      <c r="A5" s="148" t="s">
        <v>528</v>
      </c>
      <c r="B5" s="486"/>
      <c r="C5" s="486"/>
      <c r="D5" s="138">
        <f>Tables!A209</f>
        <v>0</v>
      </c>
      <c r="E5" s="75"/>
      <c r="F5" s="149">
        <f t="shared" si="0"/>
        <v>0</v>
      </c>
      <c r="G5" s="149">
        <f t="shared" si="1"/>
        <v>0</v>
      </c>
      <c r="H5" s="149">
        <f t="shared" si="2"/>
        <v>0</v>
      </c>
      <c r="I5" s="149">
        <f t="shared" si="3"/>
        <v>0</v>
      </c>
      <c r="J5" s="9"/>
      <c r="K5" s="150">
        <f>IF(K4&gt;0,1,0)</f>
        <v>0</v>
      </c>
      <c r="L5" s="150">
        <f>IF(L4&gt;0,1,0)</f>
        <v>0</v>
      </c>
      <c r="M5" s="150">
        <f>IF(M4&gt;0,1,0)</f>
        <v>0</v>
      </c>
      <c r="N5" s="151">
        <f>IF(N4&gt;0,1,0)</f>
        <v>0</v>
      </c>
    </row>
    <row r="6" spans="1:14" ht="15.5" x14ac:dyDescent="0.35">
      <c r="A6" s="148"/>
      <c r="B6" s="486"/>
      <c r="C6" s="486"/>
      <c r="D6" s="138">
        <f>Tables!A210</f>
        <v>0</v>
      </c>
      <c r="E6" s="75"/>
      <c r="F6" s="149">
        <f t="shared" si="0"/>
        <v>0</v>
      </c>
      <c r="G6" s="149">
        <f t="shared" si="1"/>
        <v>0</v>
      </c>
      <c r="H6" s="149">
        <f t="shared" si="2"/>
        <v>0</v>
      </c>
      <c r="I6" s="149">
        <f t="shared" si="3"/>
        <v>0</v>
      </c>
      <c r="J6" s="9"/>
      <c r="K6" s="150">
        <f>IF(K4&gt;0.01,K3,0)</f>
        <v>0</v>
      </c>
      <c r="L6" s="150">
        <f>IF(L4&gt;0.01,L3,0)</f>
        <v>0</v>
      </c>
      <c r="M6" s="150">
        <f>IF(M4&gt;0.01,M3,0)</f>
        <v>0</v>
      </c>
      <c r="N6" s="151">
        <f>IF(N4&gt;0.01,N3,0)</f>
        <v>0</v>
      </c>
    </row>
    <row r="7" spans="1:14" ht="15.5" x14ac:dyDescent="0.35">
      <c r="A7" s="148"/>
      <c r="B7" s="486"/>
      <c r="C7" s="486"/>
      <c r="D7" s="138">
        <f>Tables!A211</f>
        <v>0</v>
      </c>
      <c r="E7" s="75"/>
      <c r="F7" s="149">
        <f t="shared" si="0"/>
        <v>0</v>
      </c>
      <c r="G7" s="149">
        <f t="shared" si="1"/>
        <v>0</v>
      </c>
      <c r="H7" s="149">
        <f t="shared" si="2"/>
        <v>0</v>
      </c>
      <c r="I7" s="149">
        <f t="shared" si="3"/>
        <v>0</v>
      </c>
      <c r="J7" s="9"/>
      <c r="K7" s="9"/>
      <c r="L7" s="9"/>
      <c r="M7" s="9"/>
      <c r="N7" s="152"/>
    </row>
    <row r="8" spans="1:14" ht="15.5" x14ac:dyDescent="0.35">
      <c r="A8" s="148"/>
      <c r="B8" s="486"/>
      <c r="C8" s="486"/>
      <c r="D8" s="138">
        <f>Tables!A212</f>
        <v>0</v>
      </c>
      <c r="E8" s="75"/>
      <c r="F8" s="149">
        <f t="shared" si="0"/>
        <v>0</v>
      </c>
      <c r="G8" s="149">
        <f t="shared" si="1"/>
        <v>0</v>
      </c>
      <c r="H8" s="149">
        <f t="shared" si="2"/>
        <v>0</v>
      </c>
      <c r="I8" s="149">
        <f t="shared" si="3"/>
        <v>0</v>
      </c>
      <c r="J8" s="9"/>
      <c r="K8" s="9"/>
      <c r="L8" s="9"/>
      <c r="M8" s="9"/>
      <c r="N8" s="152"/>
    </row>
    <row r="9" spans="1:14" ht="15.5" x14ac:dyDescent="0.35">
      <c r="A9" s="148"/>
      <c r="B9" s="486"/>
      <c r="C9" s="486"/>
      <c r="D9" s="138">
        <f>Tables!A213</f>
        <v>0</v>
      </c>
      <c r="E9" s="75"/>
      <c r="F9" s="149">
        <f t="shared" si="0"/>
        <v>0</v>
      </c>
      <c r="G9" s="149">
        <f t="shared" si="1"/>
        <v>0</v>
      </c>
      <c r="H9" s="149">
        <f t="shared" si="2"/>
        <v>0</v>
      </c>
      <c r="I9" s="149">
        <f t="shared" si="3"/>
        <v>0</v>
      </c>
      <c r="J9" s="9"/>
      <c r="K9" s="153" t="s">
        <v>733</v>
      </c>
      <c r="L9" s="153" t="s">
        <v>733</v>
      </c>
      <c r="M9" s="153" t="s">
        <v>733</v>
      </c>
      <c r="N9" s="154" t="s">
        <v>733</v>
      </c>
    </row>
    <row r="10" spans="1:14" ht="15.5" x14ac:dyDescent="0.35">
      <c r="A10" s="148"/>
      <c r="B10" s="486"/>
      <c r="C10" s="486"/>
      <c r="D10" s="138">
        <f>Tables!A214</f>
        <v>0</v>
      </c>
      <c r="E10" s="75"/>
      <c r="F10" s="149">
        <f t="shared" si="0"/>
        <v>0</v>
      </c>
      <c r="G10" s="149">
        <f t="shared" si="1"/>
        <v>0</v>
      </c>
      <c r="H10" s="149">
        <f t="shared" si="2"/>
        <v>0</v>
      </c>
      <c r="I10" s="149">
        <f t="shared" si="3"/>
        <v>0</v>
      </c>
      <c r="J10" s="9"/>
      <c r="K10" s="153">
        <f>ROUNDUP(K6/1, 0)</f>
        <v>0</v>
      </c>
      <c r="L10" s="153">
        <f>INT(L6)</f>
        <v>0</v>
      </c>
      <c r="M10" s="153">
        <f>INT(M6)</f>
        <v>0</v>
      </c>
      <c r="N10" s="154">
        <f>INT(N6)</f>
        <v>0</v>
      </c>
    </row>
    <row r="11" spans="1:14" ht="15.5" x14ac:dyDescent="0.35">
      <c r="A11" s="148"/>
      <c r="B11" s="486"/>
      <c r="C11" s="486"/>
      <c r="D11" s="138">
        <f>Tables!A215</f>
        <v>0</v>
      </c>
      <c r="E11" s="75"/>
      <c r="F11" s="149">
        <f t="shared" si="0"/>
        <v>0</v>
      </c>
      <c r="G11" s="149">
        <f t="shared" si="1"/>
        <v>0</v>
      </c>
      <c r="H11" s="149">
        <f t="shared" si="2"/>
        <v>0</v>
      </c>
      <c r="I11" s="149">
        <f t="shared" si="3"/>
        <v>0</v>
      </c>
      <c r="J11" s="9"/>
      <c r="K11" s="150"/>
      <c r="L11" s="150"/>
      <c r="M11" s="150"/>
      <c r="N11" s="151"/>
    </row>
    <row r="12" spans="1:14" ht="15.5" x14ac:dyDescent="0.35">
      <c r="A12" s="148"/>
      <c r="B12" s="486"/>
      <c r="C12" s="486"/>
      <c r="D12" s="138">
        <f>Tables!A216</f>
        <v>0</v>
      </c>
      <c r="E12" s="75"/>
      <c r="F12" s="149">
        <f t="shared" si="0"/>
        <v>0</v>
      </c>
      <c r="G12" s="149">
        <f t="shared" si="1"/>
        <v>0</v>
      </c>
      <c r="H12" s="149">
        <f t="shared" si="2"/>
        <v>0</v>
      </c>
      <c r="I12" s="149">
        <f t="shared" si="3"/>
        <v>0</v>
      </c>
      <c r="J12" s="9"/>
      <c r="K12" s="150">
        <f>SUM(F2:F148)</f>
        <v>0</v>
      </c>
      <c r="L12" s="150">
        <f>SUM(G2:G148)</f>
        <v>0</v>
      </c>
      <c r="M12" s="150">
        <f>SUM(H2:H148)</f>
        <v>0</v>
      </c>
      <c r="N12" s="151">
        <f>SUM(I2:I148)</f>
        <v>0</v>
      </c>
    </row>
    <row r="13" spans="1:14" ht="15.5" x14ac:dyDescent="0.35">
      <c r="A13" s="148"/>
      <c r="B13" s="486"/>
      <c r="C13" s="486"/>
      <c r="D13" s="138">
        <f>Tables!A217</f>
        <v>0</v>
      </c>
      <c r="E13" s="75"/>
      <c r="F13" s="149">
        <f t="shared" si="0"/>
        <v>0</v>
      </c>
      <c r="G13" s="149">
        <f t="shared" si="1"/>
        <v>0</v>
      </c>
      <c r="H13" s="149">
        <f t="shared" si="2"/>
        <v>0</v>
      </c>
      <c r="I13" s="149">
        <f t="shared" si="3"/>
        <v>0</v>
      </c>
      <c r="J13" s="9"/>
      <c r="K13" s="150">
        <f>IF(K12&lt;20,1,K14)</f>
        <v>1</v>
      </c>
      <c r="L13" s="150">
        <f>IF(L12&lt;20,1,L14)</f>
        <v>1</v>
      </c>
      <c r="M13" s="150">
        <f>IF(M12&lt;20,1,M14)</f>
        <v>1</v>
      </c>
      <c r="N13" s="151">
        <f>IF(N12&lt;20,1,N14)</f>
        <v>1</v>
      </c>
    </row>
    <row r="14" spans="1:14" ht="15.5" x14ac:dyDescent="0.35">
      <c r="A14" s="148"/>
      <c r="B14" s="486"/>
      <c r="C14" s="486"/>
      <c r="D14" s="138">
        <f>Tables!A218</f>
        <v>0</v>
      </c>
      <c r="E14" s="75"/>
      <c r="F14" s="149">
        <f t="shared" si="0"/>
        <v>0</v>
      </c>
      <c r="G14" s="149">
        <f t="shared" si="1"/>
        <v>0</v>
      </c>
      <c r="H14" s="149">
        <f t="shared" si="2"/>
        <v>0</v>
      </c>
      <c r="I14" s="149">
        <f t="shared" si="3"/>
        <v>0</v>
      </c>
      <c r="J14" s="9"/>
      <c r="K14" s="150">
        <f>IF(K12=0,0,(K12/20))</f>
        <v>0</v>
      </c>
      <c r="L14" s="150">
        <f>IF(L12=0,0,(L12/20))</f>
        <v>0</v>
      </c>
      <c r="M14" s="150">
        <f>IF(M12=0,0,(M12/20))</f>
        <v>0</v>
      </c>
      <c r="N14" s="151">
        <f>IF(N12=0,0,(N12/20))</f>
        <v>0</v>
      </c>
    </row>
    <row r="15" spans="1:14" ht="15.5" x14ac:dyDescent="0.35">
      <c r="A15" s="148"/>
      <c r="B15" s="486"/>
      <c r="C15" s="486"/>
      <c r="D15" s="138">
        <f>Tables!A219</f>
        <v>0</v>
      </c>
      <c r="E15" s="75"/>
      <c r="F15" s="149">
        <f t="shared" si="0"/>
        <v>0</v>
      </c>
      <c r="G15" s="149">
        <f t="shared" si="1"/>
        <v>0</v>
      </c>
      <c r="H15" s="149">
        <f t="shared" si="2"/>
        <v>0</v>
      </c>
      <c r="I15" s="149">
        <f t="shared" si="3"/>
        <v>0</v>
      </c>
      <c r="J15" s="9"/>
      <c r="K15" s="150"/>
      <c r="L15" s="150"/>
      <c r="M15" s="150"/>
      <c r="N15" s="151"/>
    </row>
    <row r="16" spans="1:14" ht="15.5" x14ac:dyDescent="0.35">
      <c r="A16" s="148"/>
      <c r="B16" s="486"/>
      <c r="C16" s="486"/>
      <c r="D16" s="138">
        <f>Tables!A220</f>
        <v>0</v>
      </c>
      <c r="E16" s="75"/>
      <c r="F16" s="149">
        <f t="shared" si="0"/>
        <v>0</v>
      </c>
      <c r="G16" s="149">
        <f t="shared" si="1"/>
        <v>0</v>
      </c>
      <c r="H16" s="149">
        <f>IF(D16=$H$1,1,0)</f>
        <v>0</v>
      </c>
      <c r="I16" s="149">
        <f t="shared" si="3"/>
        <v>0</v>
      </c>
      <c r="J16" s="9"/>
      <c r="K16" s="150"/>
      <c r="L16" s="150"/>
      <c r="M16" s="150"/>
      <c r="N16" s="151"/>
    </row>
    <row r="17" spans="1:14" ht="15.5" x14ac:dyDescent="0.35">
      <c r="A17" s="148"/>
      <c r="B17" s="486"/>
      <c r="C17" s="486"/>
      <c r="D17" s="138">
        <f>Tables!A221</f>
        <v>0</v>
      </c>
      <c r="E17" s="75"/>
      <c r="F17" s="149">
        <f t="shared" si="0"/>
        <v>0</v>
      </c>
      <c r="G17" s="149">
        <f t="shared" si="1"/>
        <v>0</v>
      </c>
      <c r="H17" s="149">
        <f t="shared" si="2"/>
        <v>0</v>
      </c>
      <c r="I17" s="149">
        <f t="shared" si="3"/>
        <v>0</v>
      </c>
      <c r="J17" s="9"/>
      <c r="K17" s="153" t="s">
        <v>734</v>
      </c>
      <c r="L17" s="153" t="s">
        <v>734</v>
      </c>
      <c r="M17" s="153" t="s">
        <v>734</v>
      </c>
      <c r="N17" s="154" t="s">
        <v>734</v>
      </c>
    </row>
    <row r="18" spans="1:14" ht="15.5" x14ac:dyDescent="0.35">
      <c r="A18" s="148"/>
      <c r="B18" s="486"/>
      <c r="C18" s="486"/>
      <c r="D18" s="138">
        <f>Tables!A222</f>
        <v>0</v>
      </c>
      <c r="E18" s="75"/>
      <c r="F18" s="149">
        <f t="shared" si="0"/>
        <v>0</v>
      </c>
      <c r="G18" s="149">
        <f t="shared" si="1"/>
        <v>0</v>
      </c>
      <c r="H18" s="149">
        <f t="shared" si="2"/>
        <v>0</v>
      </c>
      <c r="I18" s="149">
        <f t="shared" si="3"/>
        <v>0</v>
      </c>
      <c r="J18" s="9"/>
      <c r="K18" s="153">
        <f>ROUNDUP(K14/1,0)</f>
        <v>0</v>
      </c>
      <c r="L18" s="153">
        <f>ROUNDUP(L14/1,0)</f>
        <v>0</v>
      </c>
      <c r="M18" s="153">
        <f>ROUNDUP(M14/1,0)</f>
        <v>0</v>
      </c>
      <c r="N18" s="154">
        <f>ROUNDUP(N14/1,0)</f>
        <v>0</v>
      </c>
    </row>
    <row r="19" spans="1:14" ht="15.5" x14ac:dyDescent="0.35">
      <c r="A19" s="148"/>
      <c r="B19" s="486"/>
      <c r="C19" s="486"/>
      <c r="D19" s="138">
        <f>Tables!A223</f>
        <v>0</v>
      </c>
      <c r="E19" s="75"/>
      <c r="F19" s="149">
        <f t="shared" si="0"/>
        <v>0</v>
      </c>
      <c r="G19" s="149">
        <f t="shared" si="1"/>
        <v>0</v>
      </c>
      <c r="H19" s="149">
        <f t="shared" si="2"/>
        <v>0</v>
      </c>
      <c r="I19" s="149">
        <f t="shared" si="3"/>
        <v>0</v>
      </c>
      <c r="J19" s="9"/>
      <c r="K19" s="9"/>
      <c r="L19" s="9"/>
      <c r="M19" s="9"/>
      <c r="N19" s="152"/>
    </row>
    <row r="20" spans="1:14" ht="15.5" x14ac:dyDescent="0.35">
      <c r="A20" s="148"/>
      <c r="B20" s="486"/>
      <c r="C20" s="486"/>
      <c r="D20" s="138">
        <f>Tables!A224</f>
        <v>0</v>
      </c>
      <c r="E20" s="75"/>
      <c r="F20" s="149">
        <f t="shared" si="0"/>
        <v>0</v>
      </c>
      <c r="G20" s="149">
        <f t="shared" si="1"/>
        <v>0</v>
      </c>
      <c r="H20" s="149">
        <f t="shared" si="2"/>
        <v>0</v>
      </c>
      <c r="I20" s="149">
        <f t="shared" si="3"/>
        <v>0</v>
      </c>
      <c r="J20" s="9"/>
      <c r="K20" s="9"/>
      <c r="L20" s="9"/>
      <c r="M20" s="9"/>
      <c r="N20" s="152"/>
    </row>
    <row r="21" spans="1:14" ht="15.5" x14ac:dyDescent="0.35">
      <c r="A21" s="148"/>
      <c r="B21" s="486"/>
      <c r="C21" s="486"/>
      <c r="D21" s="138">
        <f>Tables!A225</f>
        <v>0</v>
      </c>
      <c r="E21" s="75"/>
      <c r="F21" s="149">
        <f t="shared" si="0"/>
        <v>0</v>
      </c>
      <c r="G21" s="149">
        <f t="shared" si="1"/>
        <v>0</v>
      </c>
      <c r="H21" s="149">
        <f t="shared" si="2"/>
        <v>0</v>
      </c>
      <c r="I21" s="149">
        <f t="shared" si="3"/>
        <v>0</v>
      </c>
      <c r="J21" s="9"/>
      <c r="K21" s="9"/>
      <c r="L21" s="9"/>
      <c r="M21" s="9"/>
      <c r="N21" s="152"/>
    </row>
    <row r="22" spans="1:14" ht="15.5" x14ac:dyDescent="0.35">
      <c r="A22" s="148"/>
      <c r="B22" s="486"/>
      <c r="C22" s="486"/>
      <c r="D22" s="138">
        <f>Tables!A226</f>
        <v>0</v>
      </c>
      <c r="E22" s="75"/>
      <c r="F22" s="149">
        <f t="shared" si="0"/>
        <v>0</v>
      </c>
      <c r="G22" s="149">
        <f t="shared" si="1"/>
        <v>0</v>
      </c>
      <c r="H22" s="149">
        <f t="shared" si="2"/>
        <v>0</v>
      </c>
      <c r="I22" s="149">
        <f t="shared" si="3"/>
        <v>0</v>
      </c>
      <c r="J22" s="9"/>
      <c r="K22" s="9"/>
      <c r="L22" s="9"/>
      <c r="M22" s="9"/>
      <c r="N22" s="152"/>
    </row>
    <row r="23" spans="1:14" ht="15.5" x14ac:dyDescent="0.35">
      <c r="A23" s="148"/>
      <c r="B23" s="486"/>
      <c r="C23" s="486"/>
      <c r="D23" s="138">
        <f>Tables!A227</f>
        <v>0</v>
      </c>
      <c r="E23" s="75"/>
      <c r="F23" s="149">
        <f t="shared" si="0"/>
        <v>0</v>
      </c>
      <c r="G23" s="149">
        <f t="shared" si="1"/>
        <v>0</v>
      </c>
      <c r="H23" s="149">
        <f t="shared" si="2"/>
        <v>0</v>
      </c>
      <c r="I23" s="149">
        <f t="shared" si="3"/>
        <v>0</v>
      </c>
      <c r="J23" s="9"/>
      <c r="K23" s="9"/>
      <c r="L23" s="9"/>
      <c r="M23" s="9"/>
      <c r="N23" s="152"/>
    </row>
    <row r="24" spans="1:14" ht="15.5" x14ac:dyDescent="0.35">
      <c r="A24" s="148"/>
      <c r="B24" s="486"/>
      <c r="C24" s="486"/>
      <c r="D24" s="138">
        <f>Tables!A228</f>
        <v>0</v>
      </c>
      <c r="E24" s="75"/>
      <c r="F24" s="149">
        <f t="shared" si="0"/>
        <v>0</v>
      </c>
      <c r="G24" s="149">
        <f t="shared" si="1"/>
        <v>0</v>
      </c>
      <c r="H24" s="149">
        <f t="shared" si="2"/>
        <v>0</v>
      </c>
      <c r="I24" s="149">
        <f t="shared" si="3"/>
        <v>0</v>
      </c>
      <c r="J24" s="9"/>
      <c r="K24" s="9"/>
      <c r="L24" s="9"/>
      <c r="M24" s="9"/>
      <c r="N24" s="152"/>
    </row>
    <row r="25" spans="1:14" ht="15.5" x14ac:dyDescent="0.35">
      <c r="A25" s="148"/>
      <c r="B25" s="486"/>
      <c r="C25" s="486"/>
      <c r="D25" s="138">
        <f>Tables!A229</f>
        <v>0</v>
      </c>
      <c r="E25" s="75"/>
      <c r="F25" s="149">
        <f t="shared" si="0"/>
        <v>0</v>
      </c>
      <c r="G25" s="149">
        <f t="shared" si="1"/>
        <v>0</v>
      </c>
      <c r="H25" s="149">
        <f t="shared" si="2"/>
        <v>0</v>
      </c>
      <c r="I25" s="149">
        <f t="shared" si="3"/>
        <v>0</v>
      </c>
      <c r="J25" s="9"/>
      <c r="K25" s="9"/>
      <c r="L25" s="9"/>
      <c r="M25" s="9"/>
      <c r="N25" s="152"/>
    </row>
    <row r="26" spans="1:14" ht="15.5" x14ac:dyDescent="0.35">
      <c r="A26" s="148"/>
      <c r="B26" s="486"/>
      <c r="C26" s="486"/>
      <c r="D26" s="138">
        <f>Tables!A230</f>
        <v>0</v>
      </c>
      <c r="E26" s="75"/>
      <c r="F26" s="149">
        <f t="shared" si="0"/>
        <v>0</v>
      </c>
      <c r="G26" s="149">
        <f t="shared" si="1"/>
        <v>0</v>
      </c>
      <c r="H26" s="149">
        <f t="shared" si="2"/>
        <v>0</v>
      </c>
      <c r="I26" s="149">
        <f t="shared" si="3"/>
        <v>0</v>
      </c>
      <c r="J26" s="9"/>
      <c r="K26" s="9"/>
      <c r="L26" s="9"/>
      <c r="M26" s="9"/>
      <c r="N26" s="152"/>
    </row>
    <row r="27" spans="1:14" ht="15.5" x14ac:dyDescent="0.35">
      <c r="A27" s="148"/>
      <c r="B27" s="486"/>
      <c r="C27" s="486"/>
      <c r="D27" s="138">
        <f>Tables!A231</f>
        <v>0</v>
      </c>
      <c r="E27" s="75"/>
      <c r="F27" s="149">
        <f t="shared" si="0"/>
        <v>0</v>
      </c>
      <c r="G27" s="149">
        <f t="shared" si="1"/>
        <v>0</v>
      </c>
      <c r="H27" s="149">
        <f t="shared" si="2"/>
        <v>0</v>
      </c>
      <c r="I27" s="149">
        <f t="shared" si="3"/>
        <v>0</v>
      </c>
      <c r="J27" s="9"/>
      <c r="K27" s="9"/>
      <c r="L27" s="9"/>
      <c r="M27" s="9"/>
      <c r="N27" s="152"/>
    </row>
    <row r="28" spans="1:14" ht="15.5" x14ac:dyDescent="0.35">
      <c r="A28" s="148"/>
      <c r="B28" s="486"/>
      <c r="C28" s="486"/>
      <c r="D28" s="138">
        <f>Tables!A232</f>
        <v>0</v>
      </c>
      <c r="E28" s="75"/>
      <c r="F28" s="149">
        <f t="shared" si="0"/>
        <v>0</v>
      </c>
      <c r="G28" s="149">
        <f t="shared" si="1"/>
        <v>0</v>
      </c>
      <c r="H28" s="149">
        <f t="shared" si="2"/>
        <v>0</v>
      </c>
      <c r="I28" s="149">
        <f t="shared" si="3"/>
        <v>0</v>
      </c>
      <c r="J28" s="9"/>
      <c r="K28" s="9"/>
      <c r="L28" s="9"/>
      <c r="M28" s="9"/>
      <c r="N28" s="152"/>
    </row>
    <row r="29" spans="1:14" ht="15.5" x14ac:dyDescent="0.35">
      <c r="A29" s="148"/>
      <c r="B29" s="486"/>
      <c r="C29" s="486"/>
      <c r="D29" s="138">
        <f>Tables!A233</f>
        <v>0</v>
      </c>
      <c r="E29" s="75"/>
      <c r="F29" s="149">
        <f t="shared" si="0"/>
        <v>0</v>
      </c>
      <c r="G29" s="149">
        <f t="shared" si="1"/>
        <v>0</v>
      </c>
      <c r="H29" s="149">
        <f t="shared" si="2"/>
        <v>0</v>
      </c>
      <c r="I29" s="149">
        <f t="shared" si="3"/>
        <v>0</v>
      </c>
      <c r="J29" s="9"/>
      <c r="K29" s="9"/>
      <c r="L29" s="9"/>
      <c r="M29" s="9"/>
      <c r="N29" s="152"/>
    </row>
    <row r="30" spans="1:14" ht="15.5" x14ac:dyDescent="0.35">
      <c r="A30" s="148"/>
      <c r="B30" s="486"/>
      <c r="C30" s="486"/>
      <c r="D30" s="138">
        <f>Tables!A234</f>
        <v>0</v>
      </c>
      <c r="E30" s="75"/>
      <c r="F30" s="149">
        <f t="shared" si="0"/>
        <v>0</v>
      </c>
      <c r="G30" s="149">
        <f t="shared" si="1"/>
        <v>0</v>
      </c>
      <c r="H30" s="149">
        <f t="shared" si="2"/>
        <v>0</v>
      </c>
      <c r="I30" s="149">
        <f t="shared" si="3"/>
        <v>0</v>
      </c>
      <c r="J30" s="9"/>
      <c r="K30" s="9"/>
      <c r="L30" s="9"/>
      <c r="M30" s="9"/>
      <c r="N30" s="152"/>
    </row>
    <row r="31" spans="1:14" ht="15.5" x14ac:dyDescent="0.35">
      <c r="A31" s="148"/>
      <c r="B31" s="486"/>
      <c r="C31" s="486"/>
      <c r="D31" s="138">
        <f>Tables!A235</f>
        <v>0</v>
      </c>
      <c r="E31" s="75"/>
      <c r="F31" s="149">
        <f t="shared" si="0"/>
        <v>0</v>
      </c>
      <c r="G31" s="149">
        <f t="shared" si="1"/>
        <v>0</v>
      </c>
      <c r="H31" s="149">
        <f t="shared" si="2"/>
        <v>0</v>
      </c>
      <c r="I31" s="149">
        <f t="shared" si="3"/>
        <v>0</v>
      </c>
      <c r="J31" s="9"/>
      <c r="K31" s="9"/>
      <c r="L31" s="9"/>
      <c r="M31" s="9"/>
      <c r="N31" s="152"/>
    </row>
    <row r="32" spans="1:14" ht="15.5" x14ac:dyDescent="0.35">
      <c r="A32" s="148"/>
      <c r="B32" s="486"/>
      <c r="C32" s="486"/>
      <c r="D32" s="138">
        <f>Tables!A236</f>
        <v>0</v>
      </c>
      <c r="E32" s="75"/>
      <c r="F32" s="149">
        <f t="shared" si="0"/>
        <v>0</v>
      </c>
      <c r="G32" s="149">
        <f t="shared" si="1"/>
        <v>0</v>
      </c>
      <c r="H32" s="149">
        <f t="shared" si="2"/>
        <v>0</v>
      </c>
      <c r="I32" s="149">
        <f t="shared" si="3"/>
        <v>0</v>
      </c>
      <c r="J32" s="9"/>
      <c r="K32" s="9"/>
      <c r="L32" s="9"/>
      <c r="M32" s="9"/>
      <c r="N32" s="152"/>
    </row>
    <row r="33" spans="1:14" ht="15.5" x14ac:dyDescent="0.35">
      <c r="A33" s="148"/>
      <c r="B33" s="486"/>
      <c r="C33" s="486"/>
      <c r="D33" s="138">
        <f>Tables!A237</f>
        <v>0</v>
      </c>
      <c r="E33" s="75"/>
      <c r="F33" s="149">
        <f t="shared" si="0"/>
        <v>0</v>
      </c>
      <c r="G33" s="149">
        <f t="shared" si="1"/>
        <v>0</v>
      </c>
      <c r="H33" s="149">
        <f t="shared" si="2"/>
        <v>0</v>
      </c>
      <c r="I33" s="149">
        <f t="shared" si="3"/>
        <v>0</v>
      </c>
      <c r="J33" s="9"/>
      <c r="K33" s="9"/>
      <c r="L33" s="9"/>
      <c r="M33" s="9"/>
      <c r="N33" s="152"/>
    </row>
    <row r="34" spans="1:14" ht="15.5" x14ac:dyDescent="0.35">
      <c r="A34" s="148"/>
      <c r="B34" s="486"/>
      <c r="C34" s="486"/>
      <c r="D34" s="138">
        <f>Tables!A238</f>
        <v>0</v>
      </c>
      <c r="E34" s="75"/>
      <c r="F34" s="149">
        <f t="shared" si="0"/>
        <v>0</v>
      </c>
      <c r="G34" s="149">
        <f t="shared" si="1"/>
        <v>0</v>
      </c>
      <c r="H34" s="149">
        <f t="shared" si="2"/>
        <v>0</v>
      </c>
      <c r="I34" s="149">
        <f t="shared" si="3"/>
        <v>0</v>
      </c>
      <c r="J34" s="9"/>
      <c r="K34" s="9"/>
      <c r="L34" s="9"/>
      <c r="M34" s="9"/>
      <c r="N34" s="152"/>
    </row>
    <row r="35" spans="1:14" ht="15.5" x14ac:dyDescent="0.35">
      <c r="A35" s="148"/>
      <c r="B35" s="486"/>
      <c r="C35" s="486"/>
      <c r="D35" s="138">
        <f>Tables!A239</f>
        <v>0</v>
      </c>
      <c r="E35" s="75"/>
      <c r="F35" s="149">
        <f t="shared" si="0"/>
        <v>0</v>
      </c>
      <c r="G35" s="149">
        <f t="shared" si="1"/>
        <v>0</v>
      </c>
      <c r="H35" s="149">
        <f t="shared" si="2"/>
        <v>0</v>
      </c>
      <c r="I35" s="149">
        <f t="shared" si="3"/>
        <v>0</v>
      </c>
      <c r="J35" s="9"/>
      <c r="K35" s="9"/>
      <c r="L35" s="9"/>
      <c r="M35" s="9"/>
      <c r="N35" s="152"/>
    </row>
    <row r="36" spans="1:14" ht="15.5" x14ac:dyDescent="0.35">
      <c r="A36" s="148"/>
      <c r="B36" s="486"/>
      <c r="C36" s="486"/>
      <c r="D36" s="138">
        <f>Tables!A240</f>
        <v>0</v>
      </c>
      <c r="E36" s="75"/>
      <c r="F36" s="149">
        <f t="shared" si="0"/>
        <v>0</v>
      </c>
      <c r="G36" s="149">
        <f t="shared" si="1"/>
        <v>0</v>
      </c>
      <c r="H36" s="149">
        <f t="shared" si="2"/>
        <v>0</v>
      </c>
      <c r="I36" s="149">
        <f t="shared" si="3"/>
        <v>0</v>
      </c>
      <c r="J36" s="9"/>
      <c r="K36" s="9"/>
      <c r="L36" s="9"/>
      <c r="M36" s="9"/>
      <c r="N36" s="152"/>
    </row>
    <row r="37" spans="1:14" ht="15.5" x14ac:dyDescent="0.35">
      <c r="A37" s="148"/>
      <c r="B37" s="486"/>
      <c r="C37" s="486"/>
      <c r="D37" s="138">
        <f>Tables!A241</f>
        <v>0</v>
      </c>
      <c r="E37" s="75"/>
      <c r="F37" s="149">
        <f t="shared" si="0"/>
        <v>0</v>
      </c>
      <c r="G37" s="149">
        <f t="shared" si="1"/>
        <v>0</v>
      </c>
      <c r="H37" s="149">
        <f t="shared" si="2"/>
        <v>0</v>
      </c>
      <c r="I37" s="149">
        <f t="shared" si="3"/>
        <v>0</v>
      </c>
      <c r="J37" s="9"/>
      <c r="K37" s="9"/>
      <c r="L37" s="9"/>
      <c r="M37" s="9"/>
      <c r="N37" s="152"/>
    </row>
    <row r="38" spans="1:14" ht="15.5" x14ac:dyDescent="0.35">
      <c r="A38" s="148"/>
      <c r="B38" s="486"/>
      <c r="C38" s="486"/>
      <c r="D38" s="138">
        <f>Tables!A242</f>
        <v>0</v>
      </c>
      <c r="E38" s="75"/>
      <c r="F38" s="149">
        <f t="shared" si="0"/>
        <v>0</v>
      </c>
      <c r="G38" s="149">
        <f t="shared" si="1"/>
        <v>0</v>
      </c>
      <c r="H38" s="149">
        <f t="shared" si="2"/>
        <v>0</v>
      </c>
      <c r="I38" s="149">
        <f t="shared" si="3"/>
        <v>0</v>
      </c>
      <c r="J38" s="9"/>
      <c r="K38" s="9"/>
      <c r="L38" s="9"/>
      <c r="M38" s="9"/>
      <c r="N38" s="152"/>
    </row>
    <row r="39" spans="1:14" ht="15.5" x14ac:dyDescent="0.35">
      <c r="A39" s="148"/>
      <c r="B39" s="486"/>
      <c r="C39" s="486"/>
      <c r="D39" s="138">
        <f>Tables!A243</f>
        <v>0</v>
      </c>
      <c r="E39" s="75"/>
      <c r="F39" s="149">
        <f t="shared" si="0"/>
        <v>0</v>
      </c>
      <c r="G39" s="149">
        <f t="shared" si="1"/>
        <v>0</v>
      </c>
      <c r="H39" s="149">
        <f t="shared" si="2"/>
        <v>0</v>
      </c>
      <c r="I39" s="149">
        <f t="shared" si="3"/>
        <v>0</v>
      </c>
      <c r="J39" s="9"/>
      <c r="K39" s="9"/>
      <c r="L39" s="9"/>
      <c r="M39" s="9"/>
      <c r="N39" s="152"/>
    </row>
    <row r="40" spans="1:14" ht="15.5" x14ac:dyDescent="0.35">
      <c r="A40" s="148"/>
      <c r="B40" s="486"/>
      <c r="C40" s="486"/>
      <c r="D40" s="138">
        <f>Tables!A244</f>
        <v>0</v>
      </c>
      <c r="E40" s="75"/>
      <c r="F40" s="149">
        <f t="shared" si="0"/>
        <v>0</v>
      </c>
      <c r="G40" s="149">
        <f t="shared" si="1"/>
        <v>0</v>
      </c>
      <c r="H40" s="149">
        <f t="shared" si="2"/>
        <v>0</v>
      </c>
      <c r="I40" s="149">
        <f t="shared" si="3"/>
        <v>0</v>
      </c>
      <c r="J40" s="9"/>
      <c r="K40" s="9"/>
      <c r="L40" s="9"/>
      <c r="M40" s="9"/>
      <c r="N40" s="152"/>
    </row>
    <row r="41" spans="1:14" ht="15.5" x14ac:dyDescent="0.35">
      <c r="A41" s="148"/>
      <c r="B41" s="486"/>
      <c r="C41" s="486"/>
      <c r="D41" s="138">
        <f>Tables!A245</f>
        <v>0</v>
      </c>
      <c r="E41" s="75"/>
      <c r="F41" s="149">
        <f t="shared" si="0"/>
        <v>0</v>
      </c>
      <c r="G41" s="149">
        <f t="shared" si="1"/>
        <v>0</v>
      </c>
      <c r="H41" s="149">
        <f t="shared" si="2"/>
        <v>0</v>
      </c>
      <c r="I41" s="149">
        <f t="shared" si="3"/>
        <v>0</v>
      </c>
      <c r="J41" s="9"/>
      <c r="K41" s="9"/>
      <c r="L41" s="9"/>
      <c r="M41" s="9"/>
      <c r="N41" s="152"/>
    </row>
    <row r="42" spans="1:14" ht="15.5" x14ac:dyDescent="0.35">
      <c r="A42" s="148"/>
      <c r="B42" s="486"/>
      <c r="C42" s="486"/>
      <c r="D42" s="138" t="str">
        <f>Tables!A246</f>
        <v>1 = The preferred coordinates system is North American Datum of 1983 (NAD 83) and format for entering latitude is decimal degrees to a minimum of four significant figures.</v>
      </c>
      <c r="E42" s="75"/>
      <c r="F42" s="149">
        <f t="shared" si="0"/>
        <v>0</v>
      </c>
      <c r="G42" s="149">
        <f t="shared" si="1"/>
        <v>0</v>
      </c>
      <c r="H42" s="149">
        <f t="shared" si="2"/>
        <v>0</v>
      </c>
      <c r="I42" s="149">
        <f t="shared" si="3"/>
        <v>0</v>
      </c>
      <c r="J42" s="9"/>
      <c r="K42" s="9"/>
      <c r="L42" s="9"/>
      <c r="M42" s="9"/>
      <c r="N42" s="152"/>
    </row>
    <row r="43" spans="1:14" ht="16" thickBot="1" x14ac:dyDescent="0.4">
      <c r="A43" s="155"/>
      <c r="B43" s="487"/>
      <c r="C43" s="487"/>
      <c r="D43" s="156">
        <f>Tables!A247</f>
        <v>0</v>
      </c>
      <c r="E43" s="157"/>
      <c r="F43" s="158">
        <f t="shared" si="0"/>
        <v>0</v>
      </c>
      <c r="G43" s="158">
        <f t="shared" si="1"/>
        <v>0</v>
      </c>
      <c r="H43" s="158">
        <f t="shared" si="2"/>
        <v>0</v>
      </c>
      <c r="I43" s="158">
        <f t="shared" si="3"/>
        <v>0</v>
      </c>
      <c r="J43" s="159"/>
      <c r="K43" s="159"/>
      <c r="L43" s="159"/>
      <c r="M43" s="159"/>
      <c r="N43" s="160"/>
    </row>
  </sheetData>
  <sheetProtection sheet="1" objects="1" scenarios="1"/>
  <customSheetViews>
    <customSheetView guid="{EC46A81A-6740-4443-959F-D067CA5FDAC0}">
      <selection activeCell="H30" sqref="H30"/>
      <pageMargins left="0.7" right="0.7" top="0.75" bottom="0.75" header="0.3" footer="0.3"/>
      <pageSetup orientation="portrait" r:id="rId1"/>
    </customSheetView>
    <customSheetView guid="{9948DD30-9F63-4779-86EE-8B595680257B}">
      <selection activeCell="H30" sqref="H30"/>
      <pageMargins left="0.7" right="0.7" top="0.75" bottom="0.75" header="0.3" footer="0.3"/>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N82"/>
  <sheetViews>
    <sheetView view="pageLayout" zoomScaleNormal="100" workbookViewId="0">
      <selection activeCell="B2" sqref="B2"/>
    </sheetView>
  </sheetViews>
  <sheetFormatPr defaultColWidth="8.81640625" defaultRowHeight="15.5" x14ac:dyDescent="0.35"/>
  <cols>
    <col min="1" max="1" width="7.26953125" style="451" customWidth="1"/>
    <col min="2" max="2" width="79.453125" style="3" customWidth="1"/>
    <col min="3" max="16384" width="8.81640625" style="3"/>
  </cols>
  <sheetData>
    <row r="1" spans="1:10" x14ac:dyDescent="0.35">
      <c r="A1" s="518"/>
    </row>
    <row r="2" spans="1:10" ht="62" x14ac:dyDescent="0.35">
      <c r="A2" s="1" t="s">
        <v>1362</v>
      </c>
      <c r="B2" s="64" t="s">
        <v>1280</v>
      </c>
    </row>
    <row r="3" spans="1:10" x14ac:dyDescent="0.35">
      <c r="A3" s="518"/>
    </row>
    <row r="4" spans="1:10" x14ac:dyDescent="0.35">
      <c r="A4" s="481" t="s">
        <v>1110</v>
      </c>
      <c r="B4" s="495"/>
    </row>
    <row r="5" spans="1:10" ht="30.5" x14ac:dyDescent="0.35">
      <c r="A5" s="521">
        <v>1</v>
      </c>
      <c r="B5" s="496" t="s">
        <v>1271</v>
      </c>
    </row>
    <row r="6" spans="1:10" ht="108.5" x14ac:dyDescent="0.35">
      <c r="A6" s="521"/>
      <c r="B6" s="519" t="s">
        <v>1348</v>
      </c>
    </row>
    <row r="7" spans="1:10" x14ac:dyDescent="0.35">
      <c r="A7" s="521"/>
      <c r="B7" s="527" t="s">
        <v>1272</v>
      </c>
    </row>
    <row r="8" spans="1:10" x14ac:dyDescent="0.35">
      <c r="A8" s="521"/>
      <c r="B8" s="9"/>
    </row>
    <row r="9" spans="1:10" x14ac:dyDescent="0.35">
      <c r="A9" s="481">
        <v>2</v>
      </c>
      <c r="B9" s="495" t="s">
        <v>1273</v>
      </c>
    </row>
    <row r="10" spans="1:10" ht="46.5" x14ac:dyDescent="0.35">
      <c r="A10" s="481"/>
      <c r="B10" s="482" t="s">
        <v>1405</v>
      </c>
      <c r="C10" s="64"/>
      <c r="D10" s="64"/>
      <c r="E10" s="64"/>
      <c r="F10" s="64"/>
      <c r="G10" s="64"/>
      <c r="H10" s="64"/>
      <c r="I10" s="64"/>
      <c r="J10" s="64"/>
    </row>
    <row r="11" spans="1:10" x14ac:dyDescent="0.35">
      <c r="A11" s="481"/>
      <c r="B11" s="9"/>
    </row>
    <row r="12" spans="1:10" ht="30.5" x14ac:dyDescent="0.35">
      <c r="A12" s="481">
        <v>3</v>
      </c>
      <c r="B12" s="496" t="s">
        <v>1274</v>
      </c>
    </row>
    <row r="13" spans="1:10" ht="124" x14ac:dyDescent="0.35">
      <c r="A13" s="481"/>
      <c r="B13" s="482" t="s">
        <v>1406</v>
      </c>
    </row>
    <row r="14" spans="1:10" x14ac:dyDescent="0.35">
      <c r="A14" s="481"/>
      <c r="B14" s="9"/>
    </row>
    <row r="15" spans="1:10" ht="30.5" x14ac:dyDescent="0.35">
      <c r="A15" s="481">
        <v>4</v>
      </c>
      <c r="B15" s="496" t="s">
        <v>1102</v>
      </c>
    </row>
    <row r="16" spans="1:10" ht="108.5" x14ac:dyDescent="0.35">
      <c r="A16" s="481"/>
      <c r="B16" s="506" t="s">
        <v>1349</v>
      </c>
    </row>
    <row r="17" spans="1:2" ht="5.25" customHeight="1" x14ac:dyDescent="0.35">
      <c r="A17" s="559"/>
      <c r="B17" s="554"/>
    </row>
    <row r="18" spans="1:2" ht="108.5" x14ac:dyDescent="0.35">
      <c r="A18" s="481"/>
      <c r="B18" s="506" t="s">
        <v>1350</v>
      </c>
    </row>
    <row r="19" spans="1:2" ht="6.75" customHeight="1" x14ac:dyDescent="0.35">
      <c r="A19" s="559"/>
      <c r="B19" s="554"/>
    </row>
    <row r="20" spans="1:2" ht="155" x14ac:dyDescent="0.35">
      <c r="A20" s="481"/>
      <c r="B20" s="516" t="s">
        <v>1351</v>
      </c>
    </row>
    <row r="21" spans="1:2" ht="5.25" customHeight="1" x14ac:dyDescent="0.35">
      <c r="A21" s="559"/>
      <c r="B21" s="560"/>
    </row>
    <row r="22" spans="1:2" ht="263.5" x14ac:dyDescent="0.35">
      <c r="A22" s="521"/>
      <c r="B22" s="581" t="s">
        <v>1407</v>
      </c>
    </row>
    <row r="23" spans="1:2" ht="6.75" customHeight="1" x14ac:dyDescent="0.35">
      <c r="A23" s="559"/>
      <c r="B23" s="560"/>
    </row>
    <row r="24" spans="1:2" ht="325.5" x14ac:dyDescent="0.35">
      <c r="A24" s="481"/>
      <c r="B24" s="477" t="s">
        <v>1352</v>
      </c>
    </row>
    <row r="25" spans="1:2" ht="77.5" x14ac:dyDescent="0.35">
      <c r="A25" s="481"/>
      <c r="B25" s="478" t="s">
        <v>1103</v>
      </c>
    </row>
    <row r="26" spans="1:2" ht="108.5" x14ac:dyDescent="0.35">
      <c r="A26" s="481"/>
      <c r="B26" s="483" t="s">
        <v>1498</v>
      </c>
    </row>
    <row r="27" spans="1:2" ht="4.5" customHeight="1" x14ac:dyDescent="0.35">
      <c r="A27" s="559"/>
      <c r="B27" s="557"/>
    </row>
    <row r="28" spans="1:2" ht="46.5" x14ac:dyDescent="0.35">
      <c r="A28" s="481"/>
      <c r="B28" s="477" t="s">
        <v>1353</v>
      </c>
    </row>
    <row r="29" spans="1:2" s="64" customFormat="1" ht="17.25" customHeight="1" x14ac:dyDescent="0.35">
      <c r="A29" s="484"/>
      <c r="B29" s="477"/>
    </row>
    <row r="30" spans="1:2" s="64" customFormat="1" ht="34.5" customHeight="1" x14ac:dyDescent="0.35">
      <c r="A30" s="476">
        <v>5</v>
      </c>
      <c r="B30" s="484" t="s">
        <v>1275</v>
      </c>
    </row>
    <row r="31" spans="1:2" s="64" customFormat="1" ht="310" x14ac:dyDescent="0.35">
      <c r="A31" s="484"/>
      <c r="B31" s="482" t="s">
        <v>1454</v>
      </c>
    </row>
    <row r="32" spans="1:2" ht="6.75" customHeight="1" x14ac:dyDescent="0.35">
      <c r="A32" s="559"/>
      <c r="B32" s="560"/>
    </row>
    <row r="33" spans="1:14" s="64" customFormat="1" ht="186" x14ac:dyDescent="0.35">
      <c r="A33" s="484"/>
      <c r="B33" s="515" t="s">
        <v>1354</v>
      </c>
    </row>
    <row r="34" spans="1:14" s="64" customFormat="1" x14ac:dyDescent="0.35">
      <c r="A34" s="484"/>
      <c r="B34" s="477"/>
    </row>
    <row r="35" spans="1:14" s="64" customFormat="1" x14ac:dyDescent="0.35">
      <c r="A35" s="484">
        <v>6</v>
      </c>
      <c r="B35" s="484" t="s">
        <v>1281</v>
      </c>
    </row>
    <row r="36" spans="1:14" s="64" customFormat="1" ht="3.75" customHeight="1" x14ac:dyDescent="0.35">
      <c r="A36" s="561"/>
      <c r="B36" s="561"/>
    </row>
    <row r="37" spans="1:14" ht="46.5" x14ac:dyDescent="0.35">
      <c r="A37" s="481"/>
      <c r="B37" s="475" t="s">
        <v>1355</v>
      </c>
      <c r="C37" s="107"/>
      <c r="D37" s="107"/>
      <c r="E37" s="107"/>
      <c r="F37" s="107"/>
      <c r="G37" s="107"/>
      <c r="H37" s="107"/>
      <c r="I37" s="107"/>
      <c r="J37" s="107"/>
      <c r="K37" s="111"/>
      <c r="L37" s="111"/>
      <c r="M37" s="111"/>
      <c r="N37" s="111"/>
    </row>
    <row r="38" spans="1:14" ht="3.75" customHeight="1" x14ac:dyDescent="0.35">
      <c r="A38" s="559"/>
      <c r="B38" s="554"/>
      <c r="C38" s="107"/>
      <c r="D38" s="107"/>
      <c r="E38" s="107"/>
      <c r="F38" s="107"/>
      <c r="G38" s="107"/>
      <c r="H38" s="107"/>
      <c r="I38" s="107"/>
      <c r="J38" s="107"/>
      <c r="K38" s="111"/>
      <c r="L38" s="111"/>
      <c r="M38" s="111"/>
      <c r="N38" s="111"/>
    </row>
    <row r="39" spans="1:14" ht="108.5" x14ac:dyDescent="0.35">
      <c r="A39" s="481"/>
      <c r="B39" s="515" t="s">
        <v>1356</v>
      </c>
      <c r="C39" s="107"/>
      <c r="D39" s="107"/>
      <c r="E39" s="107"/>
      <c r="F39" s="107"/>
      <c r="G39" s="107"/>
      <c r="H39" s="107"/>
      <c r="I39" s="107"/>
      <c r="J39" s="107"/>
      <c r="K39" s="107"/>
      <c r="L39" s="107"/>
      <c r="M39" s="107"/>
      <c r="N39" s="107"/>
    </row>
    <row r="40" spans="1:14" ht="3.75" customHeight="1" x14ac:dyDescent="0.35">
      <c r="A40" s="559"/>
      <c r="B40" s="554"/>
      <c r="C40" s="107"/>
      <c r="D40" s="107"/>
      <c r="E40" s="107"/>
      <c r="F40" s="107"/>
      <c r="G40" s="107"/>
      <c r="H40" s="107"/>
      <c r="I40" s="107"/>
      <c r="J40" s="107"/>
      <c r="K40" s="107"/>
      <c r="L40" s="107"/>
      <c r="M40" s="107"/>
      <c r="N40" s="107"/>
    </row>
    <row r="41" spans="1:14" s="1" customFormat="1" ht="31" x14ac:dyDescent="0.35">
      <c r="A41" s="480"/>
      <c r="B41" s="497" t="s">
        <v>1060</v>
      </c>
    </row>
    <row r="42" spans="1:14" s="1" customFormat="1" ht="3.75" customHeight="1" x14ac:dyDescent="0.35">
      <c r="A42" s="558"/>
      <c r="B42" s="497"/>
    </row>
    <row r="43" spans="1:14" ht="93" x14ac:dyDescent="0.35">
      <c r="A43" s="481"/>
      <c r="B43" s="483" t="s">
        <v>1357</v>
      </c>
      <c r="C43" s="107"/>
      <c r="D43" s="107"/>
      <c r="E43" s="107"/>
      <c r="F43" s="107"/>
      <c r="G43" s="107"/>
      <c r="H43" s="107"/>
      <c r="I43" s="107"/>
      <c r="J43" s="107"/>
    </row>
    <row r="44" spans="1:14" ht="4.5" customHeight="1" x14ac:dyDescent="0.35">
      <c r="A44" s="559"/>
      <c r="B44" s="483"/>
      <c r="C44" s="107"/>
      <c r="D44" s="107"/>
      <c r="E44" s="107"/>
      <c r="F44" s="107"/>
      <c r="G44" s="107"/>
      <c r="H44" s="107"/>
      <c r="I44" s="107"/>
      <c r="J44" s="107"/>
    </row>
    <row r="45" spans="1:14" ht="186" x14ac:dyDescent="0.35">
      <c r="A45" s="481"/>
      <c r="B45" s="482" t="s">
        <v>1408</v>
      </c>
    </row>
    <row r="46" spans="1:14" ht="4.5" customHeight="1" x14ac:dyDescent="0.35">
      <c r="A46" s="559"/>
      <c r="B46" s="554"/>
    </row>
    <row r="47" spans="1:14" ht="62" x14ac:dyDescent="0.35">
      <c r="A47" s="481"/>
      <c r="B47" s="477" t="s">
        <v>1358</v>
      </c>
      <c r="C47" s="107"/>
      <c r="D47" s="107"/>
      <c r="E47" s="107"/>
      <c r="F47" s="107"/>
      <c r="G47" s="107"/>
      <c r="H47" s="107"/>
      <c r="I47" s="107"/>
      <c r="J47" s="107"/>
    </row>
    <row r="48" spans="1:14" x14ac:dyDescent="0.35">
      <c r="A48" s="481"/>
      <c r="B48" s="9"/>
    </row>
    <row r="49" spans="1:10" x14ac:dyDescent="0.35">
      <c r="A49" s="481">
        <v>7</v>
      </c>
      <c r="B49" s="498" t="s">
        <v>1276</v>
      </c>
      <c r="C49" s="107"/>
      <c r="D49" s="107"/>
      <c r="E49" s="107"/>
      <c r="F49" s="107"/>
      <c r="G49" s="107"/>
      <c r="H49" s="107"/>
      <c r="I49" s="107"/>
      <c r="J49" s="107"/>
    </row>
    <row r="50" spans="1:10" ht="6" customHeight="1" x14ac:dyDescent="0.35">
      <c r="A50" s="559"/>
      <c r="B50" s="498"/>
      <c r="C50" s="107"/>
      <c r="D50" s="107"/>
      <c r="E50" s="107"/>
      <c r="F50" s="107"/>
      <c r="G50" s="107"/>
      <c r="H50" s="107"/>
      <c r="I50" s="107"/>
      <c r="J50" s="107"/>
    </row>
    <row r="51" spans="1:10" ht="155" x14ac:dyDescent="0.35">
      <c r="A51" s="481"/>
      <c r="B51" s="482" t="s">
        <v>1409</v>
      </c>
      <c r="C51" s="448"/>
      <c r="D51" s="448"/>
      <c r="E51" s="448"/>
      <c r="F51" s="448"/>
      <c r="G51" s="448"/>
      <c r="H51" s="448"/>
      <c r="I51" s="448"/>
      <c r="J51" s="448"/>
    </row>
    <row r="52" spans="1:10" ht="16.5" customHeight="1" x14ac:dyDescent="0.35">
      <c r="A52" s="481"/>
      <c r="B52" s="9"/>
    </row>
    <row r="53" spans="1:10" x14ac:dyDescent="0.35">
      <c r="A53" s="481">
        <v>8</v>
      </c>
      <c r="B53" s="495" t="s">
        <v>1277</v>
      </c>
    </row>
    <row r="54" spans="1:10" ht="3.75" customHeight="1" x14ac:dyDescent="0.35">
      <c r="A54" s="559"/>
      <c r="B54" s="495"/>
    </row>
    <row r="55" spans="1:10" ht="170.5" x14ac:dyDescent="0.35">
      <c r="A55" s="481"/>
      <c r="B55" s="475" t="s">
        <v>1499</v>
      </c>
      <c r="C55" s="107"/>
      <c r="D55" s="107"/>
      <c r="E55" s="107"/>
      <c r="F55" s="107"/>
      <c r="G55" s="107"/>
      <c r="H55" s="107"/>
      <c r="I55" s="107"/>
      <c r="J55" s="107"/>
    </row>
    <row r="56" spans="1:10" ht="5.25" customHeight="1" x14ac:dyDescent="0.35">
      <c r="A56" s="559"/>
      <c r="B56" s="554"/>
      <c r="C56" s="107"/>
      <c r="D56" s="107"/>
      <c r="E56" s="107"/>
      <c r="F56" s="107"/>
      <c r="G56" s="107"/>
      <c r="H56" s="107"/>
      <c r="I56" s="107"/>
      <c r="J56" s="107"/>
    </row>
    <row r="57" spans="1:10" x14ac:dyDescent="0.35">
      <c r="A57" s="481"/>
      <c r="B57" s="499" t="s">
        <v>1257</v>
      </c>
      <c r="C57" s="4"/>
      <c r="D57" s="4"/>
      <c r="E57" s="4"/>
      <c r="F57" s="4"/>
      <c r="G57" s="4"/>
      <c r="H57" s="4"/>
      <c r="I57" s="4"/>
      <c r="J57" s="4"/>
    </row>
    <row r="58" spans="1:10" ht="31" x14ac:dyDescent="0.35">
      <c r="A58" s="481"/>
      <c r="B58" s="500" t="s">
        <v>1105</v>
      </c>
      <c r="C58" s="71"/>
      <c r="D58" s="71"/>
      <c r="E58" s="71"/>
      <c r="F58" s="71"/>
      <c r="G58" s="71"/>
      <c r="H58" s="71"/>
      <c r="I58" s="71"/>
      <c r="J58" s="71"/>
    </row>
    <row r="59" spans="1:10" ht="31" x14ac:dyDescent="0.35">
      <c r="A59" s="481"/>
      <c r="B59" s="500" t="s">
        <v>1278</v>
      </c>
      <c r="C59" s="107"/>
      <c r="D59" s="107"/>
      <c r="E59" s="107"/>
      <c r="F59" s="107"/>
      <c r="G59" s="107"/>
      <c r="H59" s="107"/>
      <c r="I59" s="107"/>
      <c r="J59" s="107"/>
    </row>
    <row r="60" spans="1:10" x14ac:dyDescent="0.35">
      <c r="A60" s="481"/>
      <c r="B60" s="499" t="s">
        <v>1106</v>
      </c>
      <c r="C60" s="4"/>
      <c r="D60" s="4"/>
      <c r="E60" s="4"/>
      <c r="F60" s="4"/>
      <c r="G60" s="4"/>
      <c r="H60" s="4"/>
      <c r="I60" s="4"/>
      <c r="J60" s="4"/>
    </row>
    <row r="61" spans="1:10" ht="31" x14ac:dyDescent="0.35">
      <c r="A61" s="481"/>
      <c r="B61" s="501" t="s">
        <v>1111</v>
      </c>
      <c r="C61" s="4"/>
      <c r="D61" s="4"/>
      <c r="E61" s="4"/>
      <c r="F61" s="4"/>
      <c r="G61" s="4"/>
      <c r="H61" s="4"/>
      <c r="I61" s="4"/>
      <c r="J61" s="4"/>
    </row>
    <row r="62" spans="1:10" x14ac:dyDescent="0.35">
      <c r="A62" s="481"/>
      <c r="B62" s="502" t="s">
        <v>1107</v>
      </c>
      <c r="C62" s="4"/>
      <c r="D62" s="4"/>
      <c r="E62" s="4"/>
      <c r="F62" s="4"/>
      <c r="G62" s="4"/>
      <c r="H62" s="4"/>
      <c r="I62" s="4"/>
      <c r="J62" s="4"/>
    </row>
    <row r="63" spans="1:10" x14ac:dyDescent="0.35">
      <c r="A63" s="481"/>
      <c r="B63" s="502" t="s">
        <v>1279</v>
      </c>
      <c r="C63" s="4"/>
      <c r="D63" s="4"/>
      <c r="E63" s="4"/>
      <c r="F63" s="4"/>
      <c r="G63" s="4"/>
      <c r="H63" s="4"/>
      <c r="I63" s="4"/>
      <c r="J63" s="4"/>
    </row>
    <row r="64" spans="1:10" ht="3" customHeight="1" x14ac:dyDescent="0.35">
      <c r="A64" s="559"/>
      <c r="B64" s="502"/>
      <c r="C64" s="4"/>
      <c r="D64" s="4"/>
      <c r="E64" s="4"/>
      <c r="F64" s="4"/>
      <c r="G64" s="4"/>
      <c r="H64" s="4"/>
      <c r="I64" s="4"/>
      <c r="J64" s="4"/>
    </row>
    <row r="65" spans="1:10" ht="31" x14ac:dyDescent="0.35">
      <c r="A65" s="481"/>
      <c r="B65" s="515" t="s">
        <v>1359</v>
      </c>
      <c r="C65" s="452"/>
      <c r="D65" s="452"/>
      <c r="E65" s="452"/>
      <c r="F65" s="452"/>
      <c r="G65" s="452"/>
      <c r="H65" s="452"/>
      <c r="I65" s="452"/>
      <c r="J65" s="452"/>
    </row>
    <row r="66" spans="1:10" ht="6.75" customHeight="1" x14ac:dyDescent="0.35">
      <c r="A66" s="559"/>
      <c r="B66" s="554"/>
      <c r="C66" s="452"/>
      <c r="D66" s="452"/>
      <c r="E66" s="452"/>
      <c r="F66" s="452"/>
      <c r="G66" s="452"/>
      <c r="H66" s="452"/>
      <c r="I66" s="452"/>
      <c r="J66" s="452"/>
    </row>
    <row r="67" spans="1:10" ht="46.5" x14ac:dyDescent="0.35">
      <c r="A67" s="481"/>
      <c r="B67" s="515" t="s">
        <v>1360</v>
      </c>
      <c r="C67" s="452"/>
      <c r="D67" s="452"/>
      <c r="E67" s="452"/>
      <c r="F67" s="452"/>
      <c r="G67" s="452"/>
      <c r="H67" s="452"/>
      <c r="I67" s="452"/>
      <c r="J67" s="452"/>
    </row>
    <row r="68" spans="1:10" ht="6" customHeight="1" x14ac:dyDescent="0.35">
      <c r="A68" s="559"/>
      <c r="B68" s="554"/>
      <c r="C68" s="452"/>
      <c r="D68" s="452"/>
      <c r="E68" s="452"/>
      <c r="F68" s="452"/>
      <c r="G68" s="452"/>
      <c r="H68" s="452"/>
      <c r="I68" s="452"/>
      <c r="J68" s="452"/>
    </row>
    <row r="69" spans="1:10" ht="124" x14ac:dyDescent="0.35">
      <c r="A69" s="481"/>
      <c r="B69" s="582" t="s">
        <v>1410</v>
      </c>
      <c r="C69" s="107"/>
      <c r="D69" s="107"/>
      <c r="E69" s="107"/>
      <c r="F69" s="107"/>
      <c r="G69" s="107"/>
      <c r="H69" s="107"/>
      <c r="I69" s="107"/>
      <c r="J69" s="107"/>
    </row>
    <row r="70" spans="1:10" x14ac:dyDescent="0.35">
      <c r="A70" s="481"/>
      <c r="B70" s="9"/>
    </row>
    <row r="71" spans="1:10" x14ac:dyDescent="0.35">
      <c r="A71" s="481">
        <v>9</v>
      </c>
      <c r="B71" s="495" t="s">
        <v>1108</v>
      </c>
    </row>
    <row r="72" spans="1:10" x14ac:dyDescent="0.35">
      <c r="A72" s="559"/>
      <c r="B72" s="495"/>
    </row>
    <row r="73" spans="1:10" ht="77.5" x14ac:dyDescent="0.35">
      <c r="A73" s="9"/>
      <c r="B73" s="515" t="s">
        <v>1361</v>
      </c>
      <c r="C73" s="107"/>
      <c r="D73" s="107"/>
      <c r="E73" s="107"/>
      <c r="F73" s="107"/>
      <c r="G73" s="107"/>
      <c r="H73" s="107"/>
      <c r="I73" s="107"/>
      <c r="J73" s="107"/>
    </row>
    <row r="74" spans="1:10" ht="15" customHeight="1" x14ac:dyDescent="0.35">
      <c r="A74" s="481"/>
      <c r="B74" s="475"/>
      <c r="C74" s="448"/>
      <c r="D74" s="448"/>
      <c r="E74" s="448"/>
      <c r="F74" s="448"/>
      <c r="G74" s="448"/>
      <c r="H74" s="448"/>
      <c r="I74" s="448"/>
      <c r="J74" s="448"/>
    </row>
    <row r="75" spans="1:10" x14ac:dyDescent="0.35">
      <c r="A75" s="591" t="s">
        <v>1306</v>
      </c>
      <c r="B75" s="591"/>
      <c r="C75" s="107"/>
      <c r="D75" s="107"/>
      <c r="E75" s="107"/>
      <c r="F75" s="107"/>
      <c r="G75" s="107"/>
      <c r="H75" s="107"/>
      <c r="I75" s="107"/>
      <c r="J75" s="107"/>
    </row>
    <row r="76" spans="1:10" x14ac:dyDescent="0.35">
      <c r="A76" s="524" t="s">
        <v>1307</v>
      </c>
      <c r="B76" s="9"/>
    </row>
    <row r="77" spans="1:10" x14ac:dyDescent="0.35">
      <c r="B77" s="503" t="s">
        <v>519</v>
      </c>
    </row>
    <row r="78" spans="1:10" x14ac:dyDescent="0.35">
      <c r="A78" s="524" t="s">
        <v>1308</v>
      </c>
      <c r="B78" s="9"/>
    </row>
    <row r="79" spans="1:10" x14ac:dyDescent="0.35">
      <c r="A79" s="481"/>
      <c r="B79" s="503" t="s">
        <v>520</v>
      </c>
    </row>
    <row r="80" spans="1:10" x14ac:dyDescent="0.35">
      <c r="A80" s="524" t="s">
        <v>1309</v>
      </c>
      <c r="B80" s="9"/>
    </row>
    <row r="81" spans="1:2" x14ac:dyDescent="0.35">
      <c r="A81" s="481"/>
      <c r="B81" s="503" t="s">
        <v>518</v>
      </c>
    </row>
    <row r="82" spans="1:2" x14ac:dyDescent="0.35">
      <c r="A82" s="481"/>
      <c r="B82" s="9"/>
    </row>
  </sheetData>
  <customSheetViews>
    <customSheetView guid="{EC46A81A-6740-4443-959F-D067CA5FDAC0}" showPageBreaks="1" printArea="1" view="pageLayout" topLeftCell="A4">
      <selection activeCell="E55" sqref="E55"/>
      <pageMargins left="0.7" right="0.7" top="0.75" bottom="0.75" header="0.3" footer="0.3"/>
      <pageSetup orientation="portrait" r:id="rId1"/>
    </customSheetView>
    <customSheetView guid="{9948DD30-9F63-4779-86EE-8B595680257B}" showPageBreaks="1" printArea="1" view="pageLayout" topLeftCell="A2">
      <selection activeCell="B34" sqref="B34:J34"/>
      <pageMargins left="0.7" right="0.7" top="0.75" bottom="0.75" header="0.3" footer="0.3"/>
      <pageSetup orientation="portrait" r:id="rId2"/>
    </customSheetView>
  </customSheetViews>
  <mergeCells count="1">
    <mergeCell ref="A75:B75"/>
  </mergeCells>
  <hyperlinks>
    <hyperlink ref="B81" r:id="rId3" xr:uid="{00000000-0004-0000-0100-000000000000}"/>
    <hyperlink ref="B77" r:id="rId4" xr:uid="{00000000-0004-0000-0100-000001000000}"/>
    <hyperlink ref="B79" r:id="rId5" xr:uid="{00000000-0004-0000-0100-000002000000}"/>
    <hyperlink ref="B41" r:id="rId6" xr:uid="{00000000-0004-0000-0100-000003000000}"/>
    <hyperlink ref="B25" r:id="rId7" location=":~:text=Method%20533%20measures%20a%20total%20of%2025%20PFAS.&amp;text=EPA%20develops%20methods%20for%20aqueous,and%20Recovery%20Act%20(RCRA) " xr:uid="{00000000-0004-0000-0100-000004000000}"/>
    <hyperlink ref="B7" r:id="rId8" xr:uid="{00000000-0004-0000-0100-000005000000}"/>
  </hyperlinks>
  <pageMargins left="0.63541666666666663" right="0.25" top="0.75" bottom="0.75" header="0.3" footer="0.3"/>
  <pageSetup fitToHeight="0" orientation="portrait" r:id="rId9"/>
  <headerFooter differentFirst="1">
    <oddFooter>&amp;RPage &amp;P</oddFooter>
    <firstHeader>&amp;C&amp;"Times New Roman,Bold"&amp;16Instructions for Using this PFAS SAP/QAPP Template
Version 1.0 Beta Test (09/13/2021)</firstHeader>
    <firstFooter>&amp;RPage &amp;P</first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sheetPr>
  <dimension ref="C2:F9"/>
  <sheetViews>
    <sheetView zoomScale="85" zoomScaleNormal="85" workbookViewId="0">
      <selection sqref="A1:A7"/>
    </sheetView>
  </sheetViews>
  <sheetFormatPr defaultColWidth="9.1796875" defaultRowHeight="15.5" x14ac:dyDescent="0.35"/>
  <cols>
    <col min="1" max="2" width="9.1796875" style="3"/>
    <col min="3" max="3" width="18.81640625" style="3" customWidth="1"/>
    <col min="4" max="4" width="35.54296875" style="3" customWidth="1"/>
    <col min="5" max="16384" width="9.1796875" style="3"/>
  </cols>
  <sheetData>
    <row r="2" spans="3:6" ht="297" customHeight="1" x14ac:dyDescent="0.35">
      <c r="C2" s="3" t="s">
        <v>137</v>
      </c>
      <c r="D2" s="71" t="s">
        <v>530</v>
      </c>
      <c r="E2" s="3" t="s">
        <v>531</v>
      </c>
      <c r="F2" s="72" t="s">
        <v>532</v>
      </c>
    </row>
    <row r="3" spans="3:6" ht="409.5" customHeight="1" x14ac:dyDescent="0.35">
      <c r="C3" s="3" t="s">
        <v>527</v>
      </c>
      <c r="D3" s="71" t="s">
        <v>533</v>
      </c>
      <c r="E3" s="3" t="s">
        <v>531</v>
      </c>
      <c r="F3" s="72" t="s">
        <v>532</v>
      </c>
    </row>
    <row r="4" spans="3:6" ht="120" customHeight="1" x14ac:dyDescent="0.35">
      <c r="C4" s="3" t="s">
        <v>526</v>
      </c>
      <c r="D4" s="71" t="s">
        <v>534</v>
      </c>
      <c r="E4" s="3" t="s">
        <v>531</v>
      </c>
      <c r="F4" s="72" t="s">
        <v>532</v>
      </c>
    </row>
    <row r="5" spans="3:6" ht="381" customHeight="1" x14ac:dyDescent="0.35">
      <c r="C5" s="3" t="s">
        <v>528</v>
      </c>
      <c r="D5" s="71" t="s">
        <v>535</v>
      </c>
      <c r="E5" s="3" t="s">
        <v>531</v>
      </c>
      <c r="F5" s="72" t="s">
        <v>532</v>
      </c>
    </row>
    <row r="6" spans="3:6" ht="267" customHeight="1" x14ac:dyDescent="0.35"/>
    <row r="7" spans="3:6" ht="98.25" customHeight="1" x14ac:dyDescent="0.35"/>
    <row r="8" spans="3:6" ht="345" customHeight="1" x14ac:dyDescent="0.35"/>
    <row r="9" spans="3:6" ht="97.5" customHeight="1" x14ac:dyDescent="0.35"/>
  </sheetData>
  <sheetProtection sheet="1" objects="1" scenarios="1"/>
  <customSheetViews>
    <customSheetView guid="{EC46A81A-6740-4443-959F-D067CA5FDAC0}" scale="85" topLeftCell="A4">
      <selection activeCell="A4" sqref="A1:XFD1048576"/>
      <pageMargins left="0.7" right="0.7" top="0.75" bottom="0.75" header="0.3" footer="0.3"/>
      <pageSetup orientation="portrait" r:id="rId1"/>
    </customSheetView>
    <customSheetView guid="{9948DD30-9F63-4779-86EE-8B595680257B}" scale="85" topLeftCell="A4">
      <selection activeCell="A4" sqref="A1:XFD1048576"/>
      <pageMargins left="0.7" right="0.7" top="0.75" bottom="0.75" header="0.3" footer="0.3"/>
      <pageSetup orientation="portrait" r:id="rId2"/>
    </customSheetView>
  </customSheetViews>
  <pageMargins left="0.7" right="0.7" top="0.75" bottom="0.75" header="0.3" footer="0.3"/>
  <pageSetup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sheetPr>
  <dimension ref="A3:B21"/>
  <sheetViews>
    <sheetView workbookViewId="0">
      <selection activeCell="B6" sqref="B6"/>
    </sheetView>
  </sheetViews>
  <sheetFormatPr defaultRowHeight="14.5" x14ac:dyDescent="0.35"/>
  <cols>
    <col min="1" max="1" width="16" customWidth="1"/>
    <col min="2" max="2" width="120.7265625" customWidth="1"/>
    <col min="4" max="4" width="30.453125" customWidth="1"/>
  </cols>
  <sheetData>
    <row r="3" spans="1:2" ht="159.5" x14ac:dyDescent="0.35">
      <c r="A3" t="s">
        <v>536</v>
      </c>
      <c r="B3" s="73" t="s">
        <v>1481</v>
      </c>
    </row>
    <row r="4" spans="1:2" ht="145" x14ac:dyDescent="0.35">
      <c r="A4" t="s">
        <v>537</v>
      </c>
      <c r="B4" s="73" t="s">
        <v>1482</v>
      </c>
    </row>
    <row r="5" spans="1:2" ht="116" x14ac:dyDescent="0.35">
      <c r="A5" t="s">
        <v>538</v>
      </c>
      <c r="B5" s="73" t="s">
        <v>1483</v>
      </c>
    </row>
    <row r="6" spans="1:2" ht="116" x14ac:dyDescent="0.35">
      <c r="A6" t="s">
        <v>539</v>
      </c>
      <c r="B6" s="73" t="s">
        <v>1484</v>
      </c>
    </row>
    <row r="10" spans="1:2" x14ac:dyDescent="0.35">
      <c r="B10" s="73"/>
    </row>
    <row r="11" spans="1:2" x14ac:dyDescent="0.35">
      <c r="B11" s="73"/>
    </row>
    <row r="12" spans="1:2" x14ac:dyDescent="0.35">
      <c r="B12" s="73"/>
    </row>
    <row r="13" spans="1:2" x14ac:dyDescent="0.35">
      <c r="B13" s="73"/>
    </row>
    <row r="14" spans="1:2" x14ac:dyDescent="0.35">
      <c r="B14" s="73"/>
    </row>
    <row r="15" spans="1:2" x14ac:dyDescent="0.35">
      <c r="B15" s="73"/>
    </row>
    <row r="16" spans="1:2" x14ac:dyDescent="0.35">
      <c r="B16" s="73"/>
    </row>
    <row r="17" spans="2:2" x14ac:dyDescent="0.35">
      <c r="B17" s="73"/>
    </row>
    <row r="18" spans="2:2" x14ac:dyDescent="0.35">
      <c r="B18" s="73"/>
    </row>
    <row r="19" spans="2:2" x14ac:dyDescent="0.35">
      <c r="B19" s="73"/>
    </row>
    <row r="20" spans="2:2" x14ac:dyDescent="0.35">
      <c r="B20" s="73"/>
    </row>
    <row r="21" spans="2:2" x14ac:dyDescent="0.35">
      <c r="B21" s="73"/>
    </row>
  </sheetData>
  <sheetProtection sheet="1" objects="1" scenarios="1"/>
  <customSheetViews>
    <customSheetView guid="{EC46A81A-6740-4443-959F-D067CA5FDAC0}">
      <selection activeCell="B9" sqref="B9"/>
      <pageMargins left="0.7" right="0.7" top="0.75" bottom="0.75" header="0.3" footer="0.3"/>
      <pageSetup orientation="portrait" r:id="rId1"/>
    </customSheetView>
    <customSheetView guid="{9948DD30-9F63-4779-86EE-8B595680257B}">
      <selection activeCell="B9" sqref="B9"/>
      <pageMargins left="0.7" right="0.7" top="0.75" bottom="0.75" header="0.3" footer="0.3"/>
      <pageSetup orientation="portrait" r:id="rId2"/>
    </customSheetView>
  </customSheetView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rgb="FFFF0000"/>
    <pageSetUpPr fitToPage="1"/>
  </sheetPr>
  <dimension ref="A1:B58"/>
  <sheetViews>
    <sheetView zoomScaleNormal="100" workbookViewId="0">
      <selection sqref="A1:B1"/>
    </sheetView>
  </sheetViews>
  <sheetFormatPr defaultColWidth="8.81640625" defaultRowHeight="15.5" x14ac:dyDescent="0.35"/>
  <cols>
    <col min="1" max="1" width="29.26953125" style="3" bestFit="1" customWidth="1"/>
    <col min="2" max="2" width="150.7265625" style="3" customWidth="1"/>
    <col min="3" max="16384" width="8.81640625" style="3"/>
  </cols>
  <sheetData>
    <row r="1" spans="1:2" ht="22.5" x14ac:dyDescent="0.35">
      <c r="A1" s="592"/>
      <c r="B1" s="592"/>
    </row>
    <row r="3" spans="1:2" ht="31" x14ac:dyDescent="0.35">
      <c r="A3" s="10" t="s">
        <v>302</v>
      </c>
      <c r="B3" s="11" t="s">
        <v>349</v>
      </c>
    </row>
    <row r="4" spans="1:2" ht="46.5" x14ac:dyDescent="0.35">
      <c r="A4" s="10" t="s">
        <v>297</v>
      </c>
      <c r="B4" s="11" t="s">
        <v>939</v>
      </c>
    </row>
    <row r="5" spans="1:2" x14ac:dyDescent="0.35">
      <c r="A5" s="10" t="s">
        <v>303</v>
      </c>
      <c r="B5" s="11" t="s">
        <v>350</v>
      </c>
    </row>
    <row r="6" spans="1:2" ht="31" x14ac:dyDescent="0.35">
      <c r="A6" s="10" t="s">
        <v>304</v>
      </c>
      <c r="B6" s="11" t="s">
        <v>351</v>
      </c>
    </row>
    <row r="7" spans="1:2" ht="31" x14ac:dyDescent="0.35">
      <c r="A7" s="10" t="s">
        <v>296</v>
      </c>
      <c r="B7" s="11" t="s">
        <v>352</v>
      </c>
    </row>
    <row r="8" spans="1:2" ht="46.5" x14ac:dyDescent="0.35">
      <c r="A8" s="10" t="s">
        <v>306</v>
      </c>
      <c r="B8" s="11" t="s">
        <v>353</v>
      </c>
    </row>
    <row r="9" spans="1:2" x14ac:dyDescent="0.35">
      <c r="A9" s="10" t="s">
        <v>307</v>
      </c>
      <c r="B9" s="11" t="s">
        <v>354</v>
      </c>
    </row>
    <row r="10" spans="1:2" x14ac:dyDescent="0.35">
      <c r="A10" s="10" t="s">
        <v>298</v>
      </c>
      <c r="B10" s="11" t="s">
        <v>355</v>
      </c>
    </row>
    <row r="11" spans="1:2" x14ac:dyDescent="0.35">
      <c r="A11" s="10" t="s">
        <v>299</v>
      </c>
      <c r="B11" s="11" t="s">
        <v>356</v>
      </c>
    </row>
    <row r="12" spans="1:2" x14ac:dyDescent="0.35">
      <c r="A12" s="10" t="s">
        <v>305</v>
      </c>
      <c r="B12" s="11" t="s">
        <v>357</v>
      </c>
    </row>
    <row r="13" spans="1:2" x14ac:dyDescent="0.35">
      <c r="A13" s="10" t="s">
        <v>308</v>
      </c>
      <c r="B13" s="11" t="s">
        <v>358</v>
      </c>
    </row>
    <row r="14" spans="1:2" x14ac:dyDescent="0.35">
      <c r="A14" s="10" t="s">
        <v>310</v>
      </c>
      <c r="B14" s="11" t="s">
        <v>359</v>
      </c>
    </row>
    <row r="15" spans="1:2" ht="31" x14ac:dyDescent="0.35">
      <c r="A15" s="10" t="s">
        <v>309</v>
      </c>
      <c r="B15" s="11" t="s">
        <v>360</v>
      </c>
    </row>
    <row r="16" spans="1:2" ht="31" x14ac:dyDescent="0.35">
      <c r="A16" s="10" t="s">
        <v>311</v>
      </c>
      <c r="B16" s="11" t="s">
        <v>361</v>
      </c>
    </row>
    <row r="17" spans="1:2" ht="31" x14ac:dyDescent="0.35">
      <c r="A17" s="10" t="s">
        <v>312</v>
      </c>
      <c r="B17" s="11" t="s">
        <v>362</v>
      </c>
    </row>
    <row r="18" spans="1:2" ht="31" x14ac:dyDescent="0.35">
      <c r="A18" s="10" t="s">
        <v>313</v>
      </c>
      <c r="B18" s="11" t="s">
        <v>363</v>
      </c>
    </row>
    <row r="19" spans="1:2" ht="31" x14ac:dyDescent="0.35">
      <c r="A19" s="10" t="s">
        <v>314</v>
      </c>
      <c r="B19" s="11" t="s">
        <v>364</v>
      </c>
    </row>
    <row r="20" spans="1:2" ht="31" x14ac:dyDescent="0.35">
      <c r="A20" s="10" t="s">
        <v>315</v>
      </c>
      <c r="B20" s="11" t="s">
        <v>365</v>
      </c>
    </row>
    <row r="21" spans="1:2" ht="31" x14ac:dyDescent="0.35">
      <c r="A21" s="10" t="s">
        <v>316</v>
      </c>
      <c r="B21" s="11" t="s">
        <v>366</v>
      </c>
    </row>
    <row r="22" spans="1:2" ht="46.5" x14ac:dyDescent="0.35">
      <c r="A22" s="10" t="s">
        <v>317</v>
      </c>
      <c r="B22" s="11" t="s">
        <v>367</v>
      </c>
    </row>
    <row r="23" spans="1:2" ht="31" x14ac:dyDescent="0.35">
      <c r="A23" s="10" t="s">
        <v>318</v>
      </c>
      <c r="B23" s="11" t="s">
        <v>368</v>
      </c>
    </row>
    <row r="24" spans="1:2" ht="31" x14ac:dyDescent="0.35">
      <c r="A24" s="10" t="s">
        <v>319</v>
      </c>
      <c r="B24" s="11" t="s">
        <v>369</v>
      </c>
    </row>
    <row r="25" spans="1:2" ht="46.5" x14ac:dyDescent="0.35">
      <c r="A25" s="10" t="s">
        <v>320</v>
      </c>
      <c r="B25" s="11" t="s">
        <v>370</v>
      </c>
    </row>
    <row r="26" spans="1:2" ht="31" x14ac:dyDescent="0.35">
      <c r="A26" s="10" t="s">
        <v>321</v>
      </c>
      <c r="B26" s="11" t="s">
        <v>371</v>
      </c>
    </row>
    <row r="27" spans="1:2" x14ac:dyDescent="0.35">
      <c r="A27" s="10" t="s">
        <v>322</v>
      </c>
      <c r="B27" s="11" t="s">
        <v>372</v>
      </c>
    </row>
    <row r="28" spans="1:2" ht="31" x14ac:dyDescent="0.35">
      <c r="A28" s="10" t="s">
        <v>323</v>
      </c>
      <c r="B28" s="11" t="s">
        <v>373</v>
      </c>
    </row>
    <row r="29" spans="1:2" ht="31" x14ac:dyDescent="0.35">
      <c r="A29" s="10" t="s">
        <v>324</v>
      </c>
      <c r="B29" s="11" t="s">
        <v>374</v>
      </c>
    </row>
    <row r="30" spans="1:2" x14ac:dyDescent="0.35">
      <c r="A30" s="10" t="s">
        <v>325</v>
      </c>
      <c r="B30" s="11" t="s">
        <v>375</v>
      </c>
    </row>
    <row r="31" spans="1:2" ht="31" x14ac:dyDescent="0.35">
      <c r="A31" s="10" t="s">
        <v>326</v>
      </c>
      <c r="B31" s="11" t="s">
        <v>376</v>
      </c>
    </row>
    <row r="32" spans="1:2" x14ac:dyDescent="0.35">
      <c r="A32" s="10" t="s">
        <v>327</v>
      </c>
      <c r="B32" s="11" t="s">
        <v>377</v>
      </c>
    </row>
    <row r="33" spans="1:2" ht="31" x14ac:dyDescent="0.35">
      <c r="A33" s="10" t="s">
        <v>249</v>
      </c>
      <c r="B33" s="11" t="s">
        <v>378</v>
      </c>
    </row>
    <row r="34" spans="1:2" ht="31" x14ac:dyDescent="0.35">
      <c r="A34" s="10" t="s">
        <v>328</v>
      </c>
      <c r="B34" s="11" t="s">
        <v>379</v>
      </c>
    </row>
    <row r="35" spans="1:2" x14ac:dyDescent="0.35">
      <c r="A35" s="10" t="s">
        <v>329</v>
      </c>
      <c r="B35" s="11" t="s">
        <v>380</v>
      </c>
    </row>
    <row r="36" spans="1:2" x14ac:dyDescent="0.35">
      <c r="A36" s="10" t="s">
        <v>330</v>
      </c>
      <c r="B36" s="11" t="s">
        <v>381</v>
      </c>
    </row>
    <row r="37" spans="1:2" x14ac:dyDescent="0.35">
      <c r="A37" s="10" t="s">
        <v>331</v>
      </c>
      <c r="B37" s="11" t="s">
        <v>382</v>
      </c>
    </row>
    <row r="38" spans="1:2" ht="31" x14ac:dyDescent="0.35">
      <c r="A38" s="10" t="s">
        <v>295</v>
      </c>
      <c r="B38" s="11" t="s">
        <v>383</v>
      </c>
    </row>
    <row r="39" spans="1:2" ht="31" x14ac:dyDescent="0.35">
      <c r="A39" s="10" t="s">
        <v>332</v>
      </c>
      <c r="B39" s="11" t="s">
        <v>384</v>
      </c>
    </row>
    <row r="40" spans="1:2" ht="31" x14ac:dyDescent="0.35">
      <c r="A40" s="10" t="s">
        <v>333</v>
      </c>
      <c r="B40" s="11" t="s">
        <v>385</v>
      </c>
    </row>
    <row r="41" spans="1:2" x14ac:dyDescent="0.35">
      <c r="A41" s="10" t="s">
        <v>334</v>
      </c>
      <c r="B41" s="11" t="s">
        <v>386</v>
      </c>
    </row>
    <row r="42" spans="1:2" ht="31" x14ac:dyDescent="0.35">
      <c r="A42" s="10" t="s">
        <v>335</v>
      </c>
      <c r="B42" s="11" t="s">
        <v>387</v>
      </c>
    </row>
    <row r="43" spans="1:2" ht="31" x14ac:dyDescent="0.35">
      <c r="A43" s="10" t="s">
        <v>336</v>
      </c>
      <c r="B43" s="11" t="s">
        <v>388</v>
      </c>
    </row>
    <row r="44" spans="1:2" ht="31" x14ac:dyDescent="0.35">
      <c r="A44" s="10" t="s">
        <v>337</v>
      </c>
      <c r="B44" s="11" t="s">
        <v>389</v>
      </c>
    </row>
    <row r="45" spans="1:2" ht="31" x14ac:dyDescent="0.35">
      <c r="A45" s="10" t="s">
        <v>338</v>
      </c>
      <c r="B45" s="11" t="s">
        <v>390</v>
      </c>
    </row>
    <row r="46" spans="1:2" ht="31" x14ac:dyDescent="0.35">
      <c r="A46" s="10" t="s">
        <v>339</v>
      </c>
      <c r="B46" s="11" t="s">
        <v>391</v>
      </c>
    </row>
    <row r="47" spans="1:2" ht="46.5" x14ac:dyDescent="0.35">
      <c r="A47" s="10" t="s">
        <v>340</v>
      </c>
      <c r="B47" s="11" t="s">
        <v>392</v>
      </c>
    </row>
    <row r="48" spans="1:2" ht="31" x14ac:dyDescent="0.35">
      <c r="A48" s="10" t="s">
        <v>341</v>
      </c>
      <c r="B48" s="11" t="s">
        <v>393</v>
      </c>
    </row>
    <row r="49" spans="1:2" ht="31" x14ac:dyDescent="0.35">
      <c r="A49" s="10" t="s">
        <v>342</v>
      </c>
      <c r="B49" s="11" t="s">
        <v>394</v>
      </c>
    </row>
    <row r="50" spans="1:2" x14ac:dyDescent="0.35">
      <c r="A50" s="10" t="s">
        <v>343</v>
      </c>
      <c r="B50" s="11" t="s">
        <v>395</v>
      </c>
    </row>
    <row r="51" spans="1:2" ht="31" x14ac:dyDescent="0.35">
      <c r="A51" s="10" t="s">
        <v>300</v>
      </c>
      <c r="B51" s="11" t="s">
        <v>396</v>
      </c>
    </row>
    <row r="52" spans="1:2" x14ac:dyDescent="0.35">
      <c r="A52" s="10" t="s">
        <v>344</v>
      </c>
      <c r="B52" s="11" t="s">
        <v>397</v>
      </c>
    </row>
    <row r="53" spans="1:2" x14ac:dyDescent="0.35">
      <c r="A53" s="10" t="s">
        <v>301</v>
      </c>
      <c r="B53" s="11" t="s">
        <v>398</v>
      </c>
    </row>
    <row r="54" spans="1:2" ht="31" x14ac:dyDescent="0.35">
      <c r="A54" s="10" t="s">
        <v>345</v>
      </c>
      <c r="B54" s="11" t="s">
        <v>399</v>
      </c>
    </row>
    <row r="55" spans="1:2" ht="31" x14ac:dyDescent="0.35">
      <c r="A55" s="10" t="s">
        <v>346</v>
      </c>
      <c r="B55" s="11" t="s">
        <v>400</v>
      </c>
    </row>
    <row r="56" spans="1:2" ht="31" x14ac:dyDescent="0.35">
      <c r="A56" s="10" t="s">
        <v>347</v>
      </c>
      <c r="B56" s="11" t="s">
        <v>401</v>
      </c>
    </row>
    <row r="57" spans="1:2" x14ac:dyDescent="0.35">
      <c r="A57" s="10" t="s">
        <v>1265</v>
      </c>
      <c r="B57" s="11" t="s">
        <v>402</v>
      </c>
    </row>
    <row r="58" spans="1:2" ht="31" x14ac:dyDescent="0.35">
      <c r="A58" s="10" t="s">
        <v>348</v>
      </c>
      <c r="B58" s="11" t="s">
        <v>403</v>
      </c>
    </row>
  </sheetData>
  <customSheetViews>
    <customSheetView guid="{EC46A81A-6740-4443-959F-D067CA5FDAC0}">
      <selection sqref="A1:B1"/>
      <pageMargins left="0.7" right="0.7" top="0.75" bottom="0.75" header="0.3" footer="0.3"/>
      <pageSetup orientation="portrait" r:id="rId1"/>
    </customSheetView>
    <customSheetView guid="{9948DD30-9F63-4779-86EE-8B595680257B}">
      <selection activeCell="B13" sqref="B13"/>
      <pageMargins left="0.7" right="0.7" top="0.75" bottom="0.75" header="0.3" footer="0.3"/>
      <pageSetup orientation="portrait" r:id="rId2"/>
    </customSheetView>
  </customSheetViews>
  <mergeCells count="1">
    <mergeCell ref="A1:B1"/>
  </mergeCells>
  <pageMargins left="0.7" right="0.7" top="0.75" bottom="0.75" header="0.3" footer="0.3"/>
  <pageSetup scale="50" fitToHeight="0" orientation="portrait" r:id="rId3"/>
  <headerFooter differentFirst="1">
    <firstHeader>&amp;C&amp;"Times New Roman,Bold"&amp;16GLOSSARY</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4"/>
    <pageSetUpPr fitToPage="1"/>
  </sheetPr>
  <dimension ref="A1:N398"/>
  <sheetViews>
    <sheetView view="pageLayout" zoomScaleNormal="100" zoomScaleSheetLayoutView="90" workbookViewId="0">
      <selection activeCell="G2" sqref="G2"/>
    </sheetView>
  </sheetViews>
  <sheetFormatPr defaultColWidth="8.81640625" defaultRowHeight="15.5" x14ac:dyDescent="0.35"/>
  <cols>
    <col min="1" max="1" width="10.1796875" style="3" customWidth="1"/>
    <col min="2" max="5" width="8.81640625" style="3"/>
    <col min="6" max="6" width="8.81640625" style="3" customWidth="1"/>
    <col min="7" max="7" width="8.81640625" style="3"/>
    <col min="8" max="8" width="9.453125" style="3" customWidth="1"/>
    <col min="9" max="13" width="8.81640625" style="3"/>
    <col min="14" max="14" width="8.81640625" style="3" customWidth="1"/>
    <col min="15" max="16384" width="8.81640625" style="3"/>
  </cols>
  <sheetData>
    <row r="1" spans="1:14" ht="22.5" x14ac:dyDescent="0.35">
      <c r="A1" s="592" t="s">
        <v>633</v>
      </c>
      <c r="B1" s="592"/>
      <c r="C1" s="592"/>
      <c r="D1" s="592"/>
      <c r="E1" s="592"/>
      <c r="F1" s="592"/>
      <c r="G1" s="592"/>
      <c r="H1" s="592"/>
      <c r="I1" s="592"/>
      <c r="J1" s="592"/>
    </row>
    <row r="2" spans="1:14" ht="22.5" x14ac:dyDescent="0.35">
      <c r="A2" s="115"/>
      <c r="B2" s="115"/>
      <c r="C2" s="115"/>
      <c r="D2" s="115"/>
      <c r="E2" s="115"/>
      <c r="F2" s="115"/>
      <c r="G2" s="115"/>
      <c r="H2" s="115"/>
      <c r="I2" s="115"/>
      <c r="J2" s="115"/>
    </row>
    <row r="3" spans="1:14" customFormat="1" ht="20" x14ac:dyDescent="0.35">
      <c r="A3" s="690" t="s">
        <v>1061</v>
      </c>
      <c r="B3" s="690"/>
      <c r="C3" s="690"/>
      <c r="D3" s="690"/>
      <c r="E3" s="690"/>
      <c r="F3" s="690"/>
      <c r="G3" s="690"/>
      <c r="H3" s="690"/>
      <c r="I3" s="690"/>
      <c r="J3" s="690"/>
    </row>
    <row r="4" spans="1:14" customFormat="1" ht="20" x14ac:dyDescent="0.35">
      <c r="A4" s="690" t="s">
        <v>290</v>
      </c>
      <c r="B4" s="690"/>
      <c r="C4" s="690"/>
      <c r="D4" s="690"/>
      <c r="E4" s="690"/>
      <c r="F4" s="690"/>
      <c r="G4" s="690"/>
      <c r="H4" s="690"/>
      <c r="I4" s="690"/>
      <c r="J4" s="690"/>
    </row>
    <row r="5" spans="1:14" ht="18.75" customHeight="1" x14ac:dyDescent="0.35">
      <c r="A5" s="455"/>
      <c r="B5" s="455"/>
      <c r="C5" s="455"/>
      <c r="D5" s="455"/>
      <c r="E5" s="455"/>
      <c r="F5" s="455"/>
      <c r="G5" s="455"/>
      <c r="H5" s="455"/>
      <c r="I5" s="455"/>
      <c r="J5" s="455"/>
    </row>
    <row r="6" spans="1:14" x14ac:dyDescent="0.35">
      <c r="A6" s="2" t="s">
        <v>284</v>
      </c>
    </row>
    <row r="7" spans="1:14" ht="51.75" customHeight="1" x14ac:dyDescent="0.35">
      <c r="A7" s="688"/>
      <c r="B7" s="688"/>
      <c r="C7" s="688"/>
      <c r="D7" s="688"/>
      <c r="E7" s="688"/>
      <c r="F7" s="688"/>
      <c r="G7" s="688"/>
      <c r="H7" s="688"/>
      <c r="I7" s="688"/>
      <c r="J7" s="688"/>
      <c r="N7" s="568"/>
    </row>
    <row r="8" spans="1:14" ht="18" customHeight="1" x14ac:dyDescent="0.35">
      <c r="A8" s="595" t="s">
        <v>1253</v>
      </c>
      <c r="B8" s="595"/>
      <c r="C8" s="595"/>
      <c r="D8" s="595"/>
      <c r="E8" s="593"/>
      <c r="F8" s="593"/>
      <c r="G8" s="593"/>
      <c r="H8" s="593"/>
      <c r="I8" s="593"/>
      <c r="J8" s="593"/>
    </row>
    <row r="10" spans="1:14" x14ac:dyDescent="0.35">
      <c r="A10" s="612" t="s">
        <v>770</v>
      </c>
      <c r="B10" s="612"/>
    </row>
    <row r="11" spans="1:14" ht="17.25" customHeight="1" x14ac:dyDescent="0.35">
      <c r="A11" s="689"/>
      <c r="B11" s="689"/>
      <c r="C11" s="689"/>
      <c r="D11" s="689"/>
      <c r="E11" s="689"/>
      <c r="F11" s="689"/>
      <c r="G11" s="689"/>
      <c r="H11" s="689"/>
      <c r="I11" s="689"/>
      <c r="J11" s="689"/>
    </row>
    <row r="12" spans="1:14" ht="17.25" customHeight="1" x14ac:dyDescent="0.35">
      <c r="A12" s="2" t="s">
        <v>771</v>
      </c>
      <c r="B12" s="119"/>
      <c r="D12" s="120"/>
      <c r="E12" s="121"/>
      <c r="F12" s="120"/>
      <c r="G12" s="120"/>
      <c r="H12" s="120"/>
      <c r="I12" s="120"/>
      <c r="J12" s="119"/>
    </row>
    <row r="13" spans="1:14" ht="17.25" customHeight="1" x14ac:dyDescent="0.35">
      <c r="A13" s="705"/>
      <c r="B13" s="705"/>
      <c r="C13" s="705"/>
      <c r="D13" s="705"/>
      <c r="E13" s="705"/>
      <c r="F13" s="705"/>
      <c r="G13" s="705"/>
      <c r="H13" s="705"/>
      <c r="I13" s="705"/>
      <c r="J13" s="705"/>
    </row>
    <row r="14" spans="1:14" x14ac:dyDescent="0.35">
      <c r="A14" s="7"/>
      <c r="B14" s="7"/>
      <c r="C14" s="7"/>
      <c r="D14" s="7"/>
      <c r="E14" s="7"/>
      <c r="F14" s="7"/>
      <c r="G14" s="7"/>
      <c r="H14" s="7"/>
      <c r="I14" s="7"/>
      <c r="J14" s="7"/>
    </row>
    <row r="15" spans="1:14" x14ac:dyDescent="0.35">
      <c r="A15" s="612" t="s">
        <v>287</v>
      </c>
      <c r="B15" s="612"/>
      <c r="C15" s="612"/>
      <c r="D15" s="612"/>
      <c r="E15" s="683"/>
      <c r="F15" s="683"/>
      <c r="G15" s="683"/>
      <c r="H15" s="683"/>
      <c r="I15" s="683"/>
      <c r="J15" s="683"/>
    </row>
    <row r="16" spans="1:14" ht="12" customHeight="1" x14ac:dyDescent="0.35">
      <c r="A16" s="12"/>
      <c r="B16" s="12"/>
      <c r="C16" s="12"/>
      <c r="D16" s="12"/>
      <c r="E16" s="7"/>
      <c r="F16" s="7"/>
      <c r="G16" s="7"/>
      <c r="H16" s="7"/>
      <c r="I16" s="7"/>
      <c r="J16" s="7"/>
    </row>
    <row r="17" spans="1:10" x14ac:dyDescent="0.35">
      <c r="A17" s="612" t="s">
        <v>282</v>
      </c>
      <c r="B17" s="612"/>
    </row>
    <row r="18" spans="1:10" x14ac:dyDescent="0.35">
      <c r="A18" s="1" t="s">
        <v>283</v>
      </c>
      <c r="B18" s="707"/>
      <c r="C18" s="707"/>
      <c r="D18" s="707"/>
      <c r="E18" s="707"/>
      <c r="F18" s="1"/>
      <c r="G18" s="1"/>
      <c r="H18" s="1"/>
      <c r="I18" s="1"/>
      <c r="J18" s="1"/>
    </row>
    <row r="19" spans="1:10" x14ac:dyDescent="0.35">
      <c r="A19" s="1" t="s">
        <v>804</v>
      </c>
      <c r="B19" s="683"/>
      <c r="C19" s="683"/>
      <c r="D19" s="683"/>
      <c r="E19" s="683"/>
      <c r="F19" s="1"/>
      <c r="G19" s="1"/>
      <c r="H19" s="1"/>
      <c r="I19" s="1"/>
      <c r="J19" s="1"/>
    </row>
    <row r="20" spans="1:10" x14ac:dyDescent="0.35">
      <c r="A20" s="83"/>
      <c r="B20" s="83"/>
      <c r="C20" s="83"/>
      <c r="D20" s="83"/>
      <c r="E20" s="83"/>
      <c r="F20" s="83"/>
      <c r="G20" s="83"/>
      <c r="H20" s="83"/>
      <c r="I20" s="83"/>
      <c r="J20" s="83"/>
    </row>
    <row r="21" spans="1:10" x14ac:dyDescent="0.35">
      <c r="A21" s="612" t="s">
        <v>772</v>
      </c>
      <c r="B21" s="612"/>
      <c r="C21" s="683"/>
      <c r="D21" s="683"/>
      <c r="E21" s="683"/>
      <c r="F21" s="683"/>
      <c r="G21" s="683"/>
      <c r="H21" s="683"/>
      <c r="I21" s="683"/>
      <c r="J21" s="683"/>
    </row>
    <row r="22" spans="1:10" x14ac:dyDescent="0.35">
      <c r="A22" s="113"/>
      <c r="B22" s="116"/>
      <c r="C22" s="116"/>
      <c r="D22" s="116"/>
      <c r="E22" s="116"/>
      <c r="F22" s="116"/>
      <c r="G22" s="116"/>
      <c r="H22" s="116"/>
      <c r="I22" s="116"/>
      <c r="J22" s="116"/>
    </row>
    <row r="23" spans="1:10" x14ac:dyDescent="0.35">
      <c r="A23" s="612" t="s">
        <v>656</v>
      </c>
      <c r="B23" s="612"/>
      <c r="C23" s="612"/>
    </row>
    <row r="24" spans="1:10" ht="15" customHeight="1" x14ac:dyDescent="0.35">
      <c r="A24" s="703"/>
      <c r="B24" s="703"/>
      <c r="C24" s="703"/>
      <c r="D24" s="703"/>
      <c r="E24" s="703"/>
      <c r="G24" s="597"/>
      <c r="H24" s="597"/>
    </row>
    <row r="25" spans="1:10" x14ac:dyDescent="0.35">
      <c r="A25" s="704"/>
      <c r="B25" s="704"/>
      <c r="C25" s="704"/>
      <c r="D25" s="704"/>
      <c r="E25" s="704"/>
      <c r="G25" s="598"/>
      <c r="H25" s="598"/>
    </row>
    <row r="26" spans="1:10" ht="15.75" customHeight="1" x14ac:dyDescent="0.35">
      <c r="A26" s="1" t="s">
        <v>283</v>
      </c>
      <c r="B26" s="659" t="str">
        <f>IF(ISBLANK(A251), 0, A251)</f>
        <v>Joe Money</v>
      </c>
      <c r="C26" s="659"/>
      <c r="D26" s="659"/>
      <c r="E26" s="659"/>
      <c r="F26" s="1"/>
      <c r="G26" s="663" t="s">
        <v>285</v>
      </c>
      <c r="H26" s="663"/>
    </row>
    <row r="27" spans="1:10" x14ac:dyDescent="0.35">
      <c r="A27" s="1" t="s">
        <v>284</v>
      </c>
      <c r="B27" s="1" t="s">
        <v>7</v>
      </c>
      <c r="C27" s="1"/>
      <c r="D27" s="1"/>
      <c r="E27" s="1"/>
      <c r="F27" s="1"/>
      <c r="G27" s="1"/>
      <c r="H27" s="1"/>
    </row>
    <row r="28" spans="1:10" ht="15" customHeight="1" x14ac:dyDescent="0.35">
      <c r="A28" s="599"/>
      <c r="B28" s="599"/>
      <c r="C28" s="599"/>
      <c r="D28" s="599"/>
      <c r="E28" s="599"/>
      <c r="G28" s="597"/>
      <c r="H28" s="597"/>
    </row>
    <row r="29" spans="1:10" x14ac:dyDescent="0.35">
      <c r="A29" s="600"/>
      <c r="B29" s="600"/>
      <c r="C29" s="600"/>
      <c r="D29" s="600"/>
      <c r="E29" s="600"/>
      <c r="G29" s="598"/>
      <c r="H29" s="598"/>
    </row>
    <row r="30" spans="1:10" ht="15.75" customHeight="1" x14ac:dyDescent="0.35">
      <c r="A30" s="1" t="s">
        <v>283</v>
      </c>
      <c r="B30" s="659" t="str">
        <f>IF(ISBLANK(A253), 0, A253)</f>
        <v>Mike Tyson</v>
      </c>
      <c r="C30" s="659"/>
      <c r="D30" s="659"/>
      <c r="E30" s="659"/>
      <c r="F30" s="1"/>
      <c r="G30" s="663" t="s">
        <v>285</v>
      </c>
      <c r="H30" s="663"/>
    </row>
    <row r="31" spans="1:10" x14ac:dyDescent="0.35">
      <c r="A31" s="1" t="s">
        <v>284</v>
      </c>
      <c r="B31" s="93" t="s">
        <v>286</v>
      </c>
      <c r="C31" s="93"/>
      <c r="D31" s="93"/>
      <c r="E31" s="93"/>
      <c r="F31" s="93"/>
      <c r="G31" s="93"/>
      <c r="H31" s="93"/>
    </row>
    <row r="32" spans="1:10" ht="13.5" customHeight="1" x14ac:dyDescent="0.35">
      <c r="A32" s="599"/>
      <c r="B32" s="599"/>
      <c r="C32" s="599"/>
      <c r="D32" s="599"/>
      <c r="E32" s="599"/>
      <c r="G32" s="597"/>
      <c r="H32" s="597"/>
    </row>
    <row r="33" spans="1:10" x14ac:dyDescent="0.35">
      <c r="A33" s="600"/>
      <c r="B33" s="600"/>
      <c r="C33" s="600"/>
      <c r="D33" s="600"/>
      <c r="E33" s="600"/>
      <c r="G33" s="598"/>
      <c r="H33" s="598"/>
    </row>
    <row r="34" spans="1:10" x14ac:dyDescent="0.35">
      <c r="A34" s="1" t="s">
        <v>283</v>
      </c>
      <c r="B34" s="609"/>
      <c r="C34" s="609"/>
      <c r="D34" s="609"/>
      <c r="E34" s="609"/>
      <c r="F34" s="1"/>
      <c r="G34" s="663" t="s">
        <v>285</v>
      </c>
      <c r="H34" s="663"/>
    </row>
    <row r="35" spans="1:10" x14ac:dyDescent="0.35">
      <c r="A35" s="1" t="s">
        <v>284</v>
      </c>
      <c r="B35" s="574"/>
      <c r="C35" s="574"/>
      <c r="D35" s="574"/>
      <c r="E35" s="574"/>
      <c r="F35" s="93"/>
      <c r="G35" s="93"/>
      <c r="H35" s="93"/>
    </row>
    <row r="36" spans="1:10" ht="9" customHeight="1" x14ac:dyDescent="0.35">
      <c r="A36" s="601"/>
      <c r="B36" s="601"/>
      <c r="C36" s="601"/>
      <c r="D36" s="601"/>
      <c r="E36" s="601"/>
      <c r="F36" s="93"/>
      <c r="G36" s="603"/>
      <c r="H36" s="603"/>
    </row>
    <row r="37" spans="1:10" x14ac:dyDescent="0.35">
      <c r="A37" s="602"/>
      <c r="B37" s="602"/>
      <c r="C37" s="602"/>
      <c r="D37" s="602"/>
      <c r="E37" s="602"/>
      <c r="G37" s="604"/>
      <c r="H37" s="604"/>
    </row>
    <row r="38" spans="1:10" x14ac:dyDescent="0.35">
      <c r="A38" s="1" t="s">
        <v>283</v>
      </c>
      <c r="B38" s="609"/>
      <c r="C38" s="609"/>
      <c r="D38" s="609"/>
      <c r="E38" s="609"/>
      <c r="F38" s="1"/>
      <c r="G38" s="663" t="s">
        <v>285</v>
      </c>
      <c r="H38" s="663"/>
    </row>
    <row r="39" spans="1:10" x14ac:dyDescent="0.35">
      <c r="A39" s="1" t="s">
        <v>284</v>
      </c>
      <c r="B39" s="610"/>
      <c r="C39" s="610"/>
      <c r="D39" s="610"/>
      <c r="E39" s="610"/>
      <c r="F39" s="93"/>
      <c r="G39" s="93"/>
      <c r="H39" s="93"/>
    </row>
    <row r="40" spans="1:10" ht="11.25" customHeight="1" x14ac:dyDescent="0.35">
      <c r="A40" s="1"/>
      <c r="B40" s="75"/>
      <c r="C40" s="75"/>
      <c r="D40" s="75"/>
      <c r="E40" s="75"/>
      <c r="F40" s="93"/>
      <c r="G40" s="93"/>
      <c r="H40" s="93"/>
    </row>
    <row r="41" spans="1:10" ht="65.25" customHeight="1" x14ac:dyDescent="0.35">
      <c r="A41" s="692" t="s">
        <v>1455</v>
      </c>
      <c r="B41" s="692"/>
      <c r="C41" s="692"/>
      <c r="D41" s="692"/>
      <c r="E41" s="692"/>
      <c r="F41" s="692"/>
      <c r="G41" s="692"/>
      <c r="H41" s="692"/>
      <c r="I41" s="692"/>
      <c r="J41" s="692"/>
    </row>
    <row r="42" spans="1:10" x14ac:dyDescent="0.35">
      <c r="I42" s="684"/>
      <c r="J42" s="599"/>
    </row>
    <row r="43" spans="1:10" x14ac:dyDescent="0.35">
      <c r="A43" s="2" t="s">
        <v>1062</v>
      </c>
    </row>
    <row r="44" spans="1:10" ht="16" thickBot="1" x14ac:dyDescent="0.4"/>
    <row r="45" spans="1:10" ht="16" thickBot="1" x14ac:dyDescent="0.4">
      <c r="A45" s="693" t="s">
        <v>278</v>
      </c>
      <c r="B45" s="694"/>
      <c r="C45" s="694"/>
      <c r="D45" s="694"/>
      <c r="E45" s="694"/>
      <c r="F45" s="694"/>
      <c r="G45" s="694"/>
      <c r="H45" s="395"/>
      <c r="I45" s="699" t="s">
        <v>279</v>
      </c>
      <c r="J45" s="700"/>
    </row>
    <row r="46" spans="1:10" x14ac:dyDescent="0.35">
      <c r="A46" s="695"/>
      <c r="B46" s="696"/>
      <c r="C46" s="696"/>
      <c r="D46" s="696"/>
      <c r="E46" s="696"/>
      <c r="F46" s="696"/>
      <c r="G46" s="696"/>
      <c r="H46" s="575"/>
      <c r="I46" s="701"/>
      <c r="J46" s="702"/>
    </row>
    <row r="47" spans="1:10" x14ac:dyDescent="0.35">
      <c r="A47" s="607"/>
      <c r="B47" s="608"/>
      <c r="C47" s="608"/>
      <c r="D47" s="608"/>
      <c r="E47" s="608"/>
      <c r="F47" s="608"/>
      <c r="G47" s="608"/>
      <c r="H47" s="576"/>
      <c r="I47" s="655"/>
      <c r="J47" s="656"/>
    </row>
    <row r="48" spans="1:10" x14ac:dyDescent="0.35">
      <c r="A48" s="607"/>
      <c r="B48" s="608"/>
      <c r="C48" s="608"/>
      <c r="D48" s="608"/>
      <c r="E48" s="608"/>
      <c r="F48" s="608"/>
      <c r="G48" s="608"/>
      <c r="H48" s="576"/>
      <c r="I48" s="655"/>
      <c r="J48" s="656"/>
    </row>
    <row r="49" spans="1:10" x14ac:dyDescent="0.35">
      <c r="A49" s="607"/>
      <c r="B49" s="608"/>
      <c r="C49" s="608"/>
      <c r="D49" s="608"/>
      <c r="E49" s="608"/>
      <c r="F49" s="608"/>
      <c r="G49" s="608"/>
      <c r="H49" s="576"/>
      <c r="I49" s="655"/>
      <c r="J49" s="656"/>
    </row>
    <row r="50" spans="1:10" x14ac:dyDescent="0.35">
      <c r="A50" s="607"/>
      <c r="B50" s="608"/>
      <c r="C50" s="608"/>
      <c r="D50" s="608"/>
      <c r="E50" s="608"/>
      <c r="F50" s="608"/>
      <c r="G50" s="608"/>
      <c r="H50" s="576"/>
      <c r="I50" s="614"/>
      <c r="J50" s="657"/>
    </row>
    <row r="51" spans="1:10" x14ac:dyDescent="0.35">
      <c r="A51" s="607"/>
      <c r="B51" s="608"/>
      <c r="C51" s="608"/>
      <c r="D51" s="608"/>
      <c r="E51" s="608"/>
      <c r="F51" s="608"/>
      <c r="G51" s="608"/>
      <c r="H51" s="576"/>
      <c r="I51" s="614"/>
      <c r="J51" s="657"/>
    </row>
    <row r="52" spans="1:10" x14ac:dyDescent="0.35">
      <c r="A52" s="607"/>
      <c r="B52" s="608"/>
      <c r="C52" s="608"/>
      <c r="D52" s="608"/>
      <c r="E52" s="608"/>
      <c r="F52" s="608"/>
      <c r="G52" s="608"/>
      <c r="H52" s="576"/>
      <c r="I52" s="614"/>
      <c r="J52" s="657"/>
    </row>
    <row r="53" spans="1:10" x14ac:dyDescent="0.35">
      <c r="A53" s="607"/>
      <c r="B53" s="608"/>
      <c r="C53" s="608"/>
      <c r="D53" s="608"/>
      <c r="E53" s="608"/>
      <c r="F53" s="608"/>
      <c r="G53" s="608"/>
      <c r="H53" s="576"/>
      <c r="I53" s="614"/>
      <c r="J53" s="657"/>
    </row>
    <row r="54" spans="1:10" ht="16" thickBot="1" x14ac:dyDescent="0.4">
      <c r="A54" s="697"/>
      <c r="B54" s="698"/>
      <c r="C54" s="698"/>
      <c r="D54" s="698"/>
      <c r="E54" s="698"/>
      <c r="F54" s="698"/>
      <c r="G54" s="698"/>
      <c r="H54" s="577"/>
      <c r="I54" s="616"/>
      <c r="J54" s="658"/>
    </row>
    <row r="55" spans="1:10" x14ac:dyDescent="0.35">
      <c r="A55" s="85"/>
      <c r="B55" s="86"/>
      <c r="C55" s="86"/>
      <c r="D55" s="86"/>
      <c r="E55" s="86"/>
      <c r="F55" s="86"/>
      <c r="G55" s="86"/>
      <c r="H55" s="20"/>
      <c r="I55" s="88"/>
      <c r="J55" s="89"/>
    </row>
    <row r="56" spans="1:10" x14ac:dyDescent="0.35">
      <c r="A56" s="85"/>
      <c r="B56" s="86"/>
      <c r="C56" s="86"/>
      <c r="D56" s="86"/>
      <c r="E56" s="86"/>
      <c r="F56" s="86"/>
      <c r="G56" s="86"/>
      <c r="H56" s="20"/>
      <c r="I56" s="88"/>
      <c r="J56" s="89"/>
    </row>
    <row r="57" spans="1:10" x14ac:dyDescent="0.35">
      <c r="A57" s="85"/>
      <c r="B57" s="86"/>
      <c r="C57" s="86"/>
      <c r="D57" s="86"/>
      <c r="E57" s="86"/>
      <c r="F57" s="86"/>
      <c r="G57" s="86"/>
      <c r="H57" s="20"/>
      <c r="I57" s="88"/>
      <c r="J57" s="89"/>
    </row>
    <row r="58" spans="1:10" x14ac:dyDescent="0.35">
      <c r="A58" s="85"/>
      <c r="B58" s="86"/>
      <c r="C58" s="86"/>
      <c r="D58" s="86"/>
      <c r="E58" s="86"/>
      <c r="F58" s="86"/>
      <c r="G58" s="86"/>
      <c r="H58" s="20"/>
      <c r="I58" s="88"/>
      <c r="J58" s="89"/>
    </row>
    <row r="59" spans="1:10" x14ac:dyDescent="0.35">
      <c r="A59" s="85"/>
      <c r="B59" s="86"/>
      <c r="C59" s="86"/>
      <c r="D59" s="86"/>
      <c r="E59" s="86"/>
      <c r="F59" s="86"/>
      <c r="G59" s="86"/>
      <c r="H59" s="20"/>
      <c r="I59" s="88"/>
      <c r="J59" s="89"/>
    </row>
    <row r="60" spans="1:10" x14ac:dyDescent="0.35">
      <c r="A60" s="85"/>
      <c r="B60" s="86"/>
      <c r="C60" s="86"/>
      <c r="D60" s="86"/>
      <c r="E60" s="86"/>
      <c r="F60" s="86"/>
      <c r="G60" s="86"/>
      <c r="H60" s="20"/>
      <c r="I60" s="88"/>
      <c r="J60" s="89"/>
    </row>
    <row r="61" spans="1:10" x14ac:dyDescent="0.35">
      <c r="A61" s="85"/>
      <c r="B61" s="86"/>
      <c r="C61" s="86"/>
      <c r="D61" s="86"/>
      <c r="E61" s="86"/>
      <c r="F61" s="86"/>
      <c r="G61" s="86"/>
      <c r="H61" s="20"/>
      <c r="I61" s="88"/>
      <c r="J61" s="89"/>
    </row>
    <row r="62" spans="1:10" x14ac:dyDescent="0.35">
      <c r="A62" s="85"/>
      <c r="B62" s="86"/>
      <c r="C62" s="86"/>
      <c r="D62" s="86"/>
      <c r="E62" s="86"/>
      <c r="F62" s="86"/>
      <c r="G62" s="86"/>
      <c r="H62" s="20"/>
      <c r="I62" s="88"/>
      <c r="J62" s="89"/>
    </row>
    <row r="63" spans="1:10" x14ac:dyDescent="0.35">
      <c r="A63" s="85"/>
      <c r="B63" s="86"/>
      <c r="C63" s="86"/>
      <c r="D63" s="86"/>
      <c r="E63" s="86"/>
      <c r="F63" s="86"/>
      <c r="G63" s="86"/>
      <c r="H63" s="20"/>
      <c r="I63" s="88"/>
      <c r="J63" s="89"/>
    </row>
    <row r="64" spans="1:10" x14ac:dyDescent="0.35">
      <c r="A64" s="85"/>
      <c r="B64" s="86"/>
      <c r="C64" s="86"/>
      <c r="D64" s="86"/>
      <c r="E64" s="86"/>
      <c r="F64" s="86"/>
      <c r="G64" s="86"/>
      <c r="H64" s="20"/>
      <c r="I64" s="88"/>
      <c r="J64" s="89"/>
    </row>
    <row r="65" spans="1:10" x14ac:dyDescent="0.35">
      <c r="A65" s="85"/>
      <c r="B65" s="86"/>
      <c r="C65" s="86"/>
      <c r="D65" s="86"/>
      <c r="E65" s="86"/>
      <c r="F65" s="86"/>
      <c r="G65" s="86"/>
      <c r="H65" s="20"/>
      <c r="I65" s="88"/>
      <c r="J65" s="89"/>
    </row>
    <row r="66" spans="1:10" x14ac:dyDescent="0.35">
      <c r="A66" s="85"/>
      <c r="B66" s="86"/>
      <c r="C66" s="86"/>
      <c r="D66" s="86"/>
      <c r="E66" s="86"/>
      <c r="F66" s="86"/>
      <c r="G66" s="86"/>
      <c r="H66" s="20"/>
      <c r="I66" s="88"/>
      <c r="J66" s="89"/>
    </row>
    <row r="67" spans="1:10" x14ac:dyDescent="0.35">
      <c r="A67" s="85"/>
      <c r="B67" s="86"/>
      <c r="C67" s="86"/>
      <c r="D67" s="86"/>
      <c r="E67" s="86"/>
      <c r="F67" s="86"/>
      <c r="G67" s="86"/>
      <c r="H67" s="20"/>
      <c r="I67" s="88"/>
      <c r="J67" s="89"/>
    </row>
    <row r="68" spans="1:10" x14ac:dyDescent="0.35">
      <c r="A68" s="85"/>
      <c r="B68" s="86"/>
      <c r="C68" s="86"/>
      <c r="D68" s="86"/>
      <c r="E68" s="86"/>
      <c r="F68" s="86"/>
      <c r="G68" s="86"/>
      <c r="H68" s="20"/>
      <c r="I68" s="88"/>
      <c r="J68" s="89"/>
    </row>
    <row r="69" spans="1:10" x14ac:dyDescent="0.35">
      <c r="A69" s="85"/>
      <c r="B69" s="86"/>
      <c r="C69" s="86"/>
      <c r="D69" s="86"/>
      <c r="E69" s="86"/>
      <c r="F69" s="86"/>
      <c r="G69" s="86"/>
      <c r="H69" s="20"/>
      <c r="I69" s="88"/>
      <c r="J69" s="89"/>
    </row>
    <row r="70" spans="1:10" x14ac:dyDescent="0.35">
      <c r="A70" s="85"/>
      <c r="B70" s="86"/>
      <c r="C70" s="86"/>
      <c r="D70" s="86"/>
      <c r="E70" s="86"/>
      <c r="F70" s="86"/>
      <c r="G70" s="86"/>
      <c r="H70" s="20"/>
      <c r="I70" s="88"/>
      <c r="J70" s="89"/>
    </row>
    <row r="71" spans="1:10" x14ac:dyDescent="0.35">
      <c r="A71" s="85"/>
      <c r="B71" s="86"/>
      <c r="C71" s="86"/>
      <c r="D71" s="86"/>
      <c r="E71" s="86"/>
      <c r="F71" s="86"/>
      <c r="G71" s="86"/>
      <c r="H71" s="20"/>
      <c r="I71" s="88"/>
      <c r="J71" s="89"/>
    </row>
    <row r="72" spans="1:10" x14ac:dyDescent="0.35">
      <c r="A72" s="85"/>
      <c r="B72" s="86"/>
      <c r="C72" s="86"/>
      <c r="D72" s="86"/>
      <c r="E72" s="86"/>
      <c r="F72" s="86"/>
      <c r="G72" s="86"/>
      <c r="H72" s="20"/>
      <c r="I72" s="88"/>
      <c r="J72" s="89"/>
    </row>
    <row r="73" spans="1:10" x14ac:dyDescent="0.35">
      <c r="A73" s="85"/>
      <c r="B73" s="86"/>
      <c r="C73" s="86"/>
      <c r="D73" s="86"/>
      <c r="E73" s="86"/>
      <c r="F73" s="86"/>
      <c r="G73" s="86"/>
      <c r="H73" s="20"/>
      <c r="I73" s="88"/>
      <c r="J73" s="89"/>
    </row>
    <row r="74" spans="1:10" x14ac:dyDescent="0.35">
      <c r="A74" s="85"/>
      <c r="B74" s="86"/>
      <c r="C74" s="86"/>
      <c r="D74" s="86"/>
      <c r="E74" s="86"/>
      <c r="F74" s="86"/>
      <c r="G74" s="86"/>
      <c r="H74" s="20"/>
      <c r="I74" s="88"/>
      <c r="J74" s="89"/>
    </row>
    <row r="75" spans="1:10" x14ac:dyDescent="0.35">
      <c r="A75" s="85"/>
      <c r="B75" s="86"/>
      <c r="C75" s="86"/>
      <c r="D75" s="86"/>
      <c r="E75" s="86"/>
      <c r="F75" s="86"/>
      <c r="G75" s="86"/>
      <c r="H75" s="20"/>
      <c r="I75" s="88"/>
      <c r="J75" s="89"/>
    </row>
    <row r="76" spans="1:10" x14ac:dyDescent="0.35">
      <c r="A76" s="85"/>
      <c r="B76" s="86"/>
      <c r="C76" s="86"/>
      <c r="D76" s="86"/>
      <c r="E76" s="86"/>
      <c r="F76" s="86"/>
      <c r="G76" s="86"/>
      <c r="H76" s="20"/>
      <c r="I76" s="88"/>
      <c r="J76" s="89"/>
    </row>
    <row r="77" spans="1:10" x14ac:dyDescent="0.35">
      <c r="A77" s="85"/>
      <c r="B77" s="86"/>
      <c r="C77" s="86"/>
      <c r="D77" s="86"/>
      <c r="E77" s="86"/>
      <c r="F77" s="86"/>
      <c r="G77" s="86"/>
      <c r="H77" s="20"/>
      <c r="I77" s="88"/>
      <c r="J77" s="89"/>
    </row>
    <row r="78" spans="1:10" x14ac:dyDescent="0.35">
      <c r="A78" s="85"/>
      <c r="B78" s="86"/>
      <c r="C78" s="86"/>
      <c r="D78" s="86"/>
      <c r="E78" s="86"/>
      <c r="F78" s="86"/>
      <c r="G78" s="86"/>
      <c r="H78" s="20"/>
      <c r="I78" s="88"/>
      <c r="J78" s="89"/>
    </row>
    <row r="79" spans="1:10" x14ac:dyDescent="0.35">
      <c r="A79" s="85"/>
      <c r="B79" s="86"/>
      <c r="C79" s="86"/>
      <c r="D79" s="86"/>
      <c r="E79" s="86"/>
      <c r="F79" s="86"/>
      <c r="G79" s="86"/>
      <c r="H79" s="20"/>
      <c r="I79" s="88"/>
      <c r="J79" s="89"/>
    </row>
    <row r="80" spans="1:10" x14ac:dyDescent="0.35">
      <c r="A80" s="85"/>
      <c r="B80" s="86"/>
      <c r="C80" s="86"/>
      <c r="D80" s="86"/>
      <c r="E80" s="86"/>
      <c r="F80" s="86"/>
      <c r="G80" s="86"/>
      <c r="H80" s="20"/>
      <c r="I80" s="88"/>
      <c r="J80" s="89"/>
    </row>
    <row r="81" spans="1:11" x14ac:dyDescent="0.35">
      <c r="A81" s="691" t="s">
        <v>655</v>
      </c>
      <c r="B81" s="691"/>
      <c r="C81" s="691"/>
      <c r="D81" s="691"/>
      <c r="E81" s="691"/>
      <c r="F81" s="691"/>
      <c r="G81" s="691"/>
      <c r="H81" s="691"/>
      <c r="I81" s="691"/>
      <c r="J81" s="691"/>
    </row>
    <row r="82" spans="1:11" x14ac:dyDescent="0.35">
      <c r="A82" s="21"/>
      <c r="B82" s="21"/>
      <c r="C82" s="21"/>
      <c r="D82" s="21"/>
      <c r="E82" s="21"/>
      <c r="F82" s="21"/>
      <c r="G82" s="21"/>
      <c r="H82" s="21"/>
      <c r="I82" s="569" t="s">
        <v>1497</v>
      </c>
      <c r="J82" s="569"/>
    </row>
    <row r="83" spans="1:11" x14ac:dyDescent="0.35">
      <c r="A83" s="579" t="s">
        <v>864</v>
      </c>
      <c r="B83" s="21"/>
      <c r="C83" s="21"/>
      <c r="D83" s="21"/>
      <c r="E83" s="21"/>
      <c r="F83" s="21"/>
      <c r="G83" s="21"/>
      <c r="H83" s="21"/>
      <c r="I83" s="21"/>
      <c r="J83" s="21"/>
    </row>
    <row r="84" spans="1:11" x14ac:dyDescent="0.35">
      <c r="B84" s="579" t="s">
        <v>865</v>
      </c>
      <c r="C84" s="21"/>
      <c r="D84" s="21"/>
      <c r="E84" s="21"/>
      <c r="F84" s="21"/>
      <c r="G84" s="21"/>
      <c r="H84" s="21"/>
      <c r="I84" s="588" t="s">
        <v>1485</v>
      </c>
      <c r="J84"/>
      <c r="K84" s="563"/>
    </row>
    <row r="85" spans="1:11" x14ac:dyDescent="0.35">
      <c r="B85" s="579" t="s">
        <v>655</v>
      </c>
      <c r="C85" s="21"/>
      <c r="D85" s="21"/>
      <c r="E85" s="21"/>
      <c r="F85" s="21"/>
      <c r="G85" s="21"/>
      <c r="H85" s="21"/>
      <c r="I85" s="588" t="s">
        <v>1486</v>
      </c>
      <c r="J85"/>
      <c r="K85" s="563"/>
    </row>
    <row r="86" spans="1:11" x14ac:dyDescent="0.35">
      <c r="B86" s="579" t="s">
        <v>657</v>
      </c>
      <c r="C86" s="21"/>
      <c r="D86" s="21"/>
      <c r="E86" s="21"/>
      <c r="F86" s="21"/>
      <c r="G86" s="21"/>
      <c r="H86" s="21"/>
      <c r="I86" s="588">
        <v>7</v>
      </c>
      <c r="J86" s="570"/>
    </row>
    <row r="87" spans="1:11" x14ac:dyDescent="0.35">
      <c r="B87" s="579" t="s">
        <v>866</v>
      </c>
      <c r="C87" s="21"/>
      <c r="D87" s="21"/>
      <c r="E87" s="21"/>
      <c r="F87" s="21"/>
      <c r="G87" s="21"/>
      <c r="H87" s="21"/>
      <c r="I87" s="588" t="s">
        <v>1487</v>
      </c>
      <c r="J87" s="570"/>
    </row>
    <row r="88" spans="1:11" x14ac:dyDescent="0.35">
      <c r="B88" s="579" t="s">
        <v>867</v>
      </c>
      <c r="C88" s="21"/>
      <c r="D88" s="21"/>
      <c r="E88" s="21"/>
      <c r="F88" s="21"/>
      <c r="G88" s="21"/>
      <c r="H88" s="21"/>
      <c r="I88" s="588" t="s">
        <v>1488</v>
      </c>
      <c r="J88" s="570"/>
    </row>
    <row r="89" spans="1:11" x14ac:dyDescent="0.35">
      <c r="B89" s="579" t="s">
        <v>868</v>
      </c>
      <c r="C89" s="21"/>
      <c r="D89" s="21"/>
      <c r="E89" s="21"/>
      <c r="F89" s="21"/>
      <c r="G89" s="21"/>
      <c r="H89" s="21"/>
      <c r="I89" s="588" t="s">
        <v>1489</v>
      </c>
      <c r="J89" s="570"/>
    </row>
    <row r="90" spans="1:11" x14ac:dyDescent="0.35">
      <c r="B90" s="579" t="s">
        <v>869</v>
      </c>
      <c r="C90" s="21"/>
      <c r="D90" s="21"/>
      <c r="E90" s="21"/>
      <c r="F90" s="21"/>
      <c r="G90" s="21"/>
      <c r="H90" s="21"/>
      <c r="I90" s="588">
        <v>17</v>
      </c>
      <c r="J90" s="570"/>
    </row>
    <row r="91" spans="1:11" x14ac:dyDescent="0.35">
      <c r="B91" s="21"/>
      <c r="C91" s="579" t="s">
        <v>790</v>
      </c>
      <c r="D91" s="21"/>
      <c r="E91" s="21"/>
      <c r="F91" s="21"/>
      <c r="G91" s="21"/>
      <c r="H91" s="21"/>
      <c r="I91" s="588">
        <v>18</v>
      </c>
      <c r="J91" s="571"/>
    </row>
    <row r="92" spans="1:11" x14ac:dyDescent="0.35">
      <c r="B92" s="21"/>
      <c r="C92" s="579" t="s">
        <v>791</v>
      </c>
      <c r="D92" s="21"/>
      <c r="E92" s="21"/>
      <c r="F92" s="21"/>
      <c r="G92" s="21"/>
      <c r="H92" s="21"/>
      <c r="I92" s="588">
        <v>19</v>
      </c>
      <c r="J92" s="571"/>
    </row>
    <row r="93" spans="1:11" x14ac:dyDescent="0.35">
      <c r="B93" s="8"/>
      <c r="C93" s="579" t="s">
        <v>792</v>
      </c>
      <c r="D93" s="8"/>
      <c r="E93" s="8"/>
      <c r="F93" s="8"/>
      <c r="G93" s="8"/>
      <c r="H93" s="8"/>
      <c r="I93" s="588">
        <v>20</v>
      </c>
      <c r="J93" s="571"/>
    </row>
    <row r="94" spans="1:11" x14ac:dyDescent="0.35">
      <c r="B94" s="579" t="s">
        <v>870</v>
      </c>
      <c r="C94" s="8"/>
      <c r="D94" s="8"/>
      <c r="E94" s="8"/>
      <c r="F94" s="8"/>
      <c r="G94" s="8"/>
      <c r="H94" s="8"/>
      <c r="I94" s="588">
        <v>21</v>
      </c>
      <c r="J94" s="571"/>
    </row>
    <row r="95" spans="1:11" x14ac:dyDescent="0.35">
      <c r="B95" s="579" t="s">
        <v>871</v>
      </c>
      <c r="C95" s="8"/>
      <c r="D95" s="8"/>
      <c r="E95" s="8"/>
      <c r="F95" s="8"/>
      <c r="G95" s="8"/>
      <c r="H95" s="8"/>
      <c r="I95" s="588">
        <v>22</v>
      </c>
      <c r="J95" s="571"/>
    </row>
    <row r="96" spans="1:11" x14ac:dyDescent="0.35">
      <c r="C96" s="579" t="s">
        <v>946</v>
      </c>
      <c r="D96" s="8"/>
      <c r="E96" s="8"/>
      <c r="F96" s="8"/>
      <c r="G96" s="8"/>
      <c r="H96" s="8"/>
      <c r="I96" s="588">
        <v>23</v>
      </c>
      <c r="J96" s="571"/>
    </row>
    <row r="97" spans="1:10" x14ac:dyDescent="0.35">
      <c r="A97" s="579" t="s">
        <v>872</v>
      </c>
      <c r="B97" s="8"/>
      <c r="C97" s="8"/>
      <c r="D97" s="8"/>
      <c r="E97" s="8"/>
      <c r="F97" s="8"/>
      <c r="G97" s="8"/>
      <c r="H97" s="8"/>
      <c r="I97" s="588"/>
      <c r="J97" s="571"/>
    </row>
    <row r="98" spans="1:10" x14ac:dyDescent="0.35">
      <c r="B98" s="579" t="s">
        <v>780</v>
      </c>
      <c r="C98" s="8"/>
      <c r="D98" s="8"/>
      <c r="E98" s="8"/>
      <c r="F98" s="8"/>
      <c r="G98" s="8"/>
      <c r="H98" s="8"/>
      <c r="I98" s="588" t="s">
        <v>1490</v>
      </c>
      <c r="J98" s="571"/>
    </row>
    <row r="99" spans="1:10" x14ac:dyDescent="0.35">
      <c r="B99" s="8"/>
      <c r="C99" s="579" t="s">
        <v>802</v>
      </c>
      <c r="D99" s="8"/>
      <c r="E99" s="8"/>
      <c r="F99" s="8"/>
      <c r="G99" s="8"/>
      <c r="H99" s="8"/>
      <c r="I99" s="588">
        <v>35</v>
      </c>
      <c r="J99" s="571"/>
    </row>
    <row r="100" spans="1:10" x14ac:dyDescent="0.35">
      <c r="B100" s="8"/>
      <c r="C100" s="579" t="s">
        <v>803</v>
      </c>
      <c r="D100" s="8"/>
      <c r="E100" s="8"/>
      <c r="F100" s="8"/>
      <c r="G100" s="8"/>
      <c r="H100" s="8"/>
      <c r="I100" s="588">
        <v>36</v>
      </c>
      <c r="J100" s="571"/>
    </row>
    <row r="101" spans="1:10" x14ac:dyDescent="0.35">
      <c r="B101" s="579" t="s">
        <v>778</v>
      </c>
      <c r="C101" s="8"/>
      <c r="D101" s="8"/>
      <c r="E101" s="8"/>
      <c r="F101" s="8"/>
      <c r="G101" s="8"/>
      <c r="H101" s="8"/>
      <c r="I101" s="588" t="s">
        <v>1491</v>
      </c>
      <c r="J101" s="571"/>
    </row>
    <row r="102" spans="1:10" x14ac:dyDescent="0.35">
      <c r="C102" s="579" t="s">
        <v>801</v>
      </c>
      <c r="D102" s="8"/>
      <c r="E102" s="8"/>
      <c r="F102" s="8"/>
      <c r="G102" s="8"/>
      <c r="H102" s="8"/>
      <c r="I102" s="588">
        <v>39</v>
      </c>
      <c r="J102" s="571"/>
    </row>
    <row r="103" spans="1:10" x14ac:dyDescent="0.35">
      <c r="C103" s="579" t="s">
        <v>1248</v>
      </c>
      <c r="D103" s="8"/>
      <c r="E103" s="8"/>
      <c r="F103" s="8"/>
      <c r="G103" s="8"/>
      <c r="H103" s="8"/>
      <c r="I103" s="588">
        <v>39</v>
      </c>
      <c r="J103" s="571"/>
    </row>
    <row r="104" spans="1:10" x14ac:dyDescent="0.35">
      <c r="B104" s="579" t="s">
        <v>751</v>
      </c>
      <c r="C104" s="8"/>
      <c r="D104" s="8"/>
      <c r="E104" s="8"/>
      <c r="F104" s="8"/>
      <c r="G104" s="8"/>
      <c r="H104" s="8"/>
      <c r="I104" s="588">
        <v>39</v>
      </c>
      <c r="J104" s="571"/>
    </row>
    <row r="105" spans="1:10" x14ac:dyDescent="0.35">
      <c r="C105" s="579" t="s">
        <v>798</v>
      </c>
      <c r="D105" s="8"/>
      <c r="E105" s="8"/>
      <c r="F105" s="8"/>
      <c r="G105" s="8"/>
      <c r="H105" s="8"/>
      <c r="I105" s="588">
        <v>40</v>
      </c>
      <c r="J105" s="571"/>
    </row>
    <row r="106" spans="1:10" x14ac:dyDescent="0.35">
      <c r="C106" s="579" t="s">
        <v>799</v>
      </c>
      <c r="D106" s="8"/>
      <c r="E106" s="8"/>
      <c r="F106" s="8"/>
      <c r="G106" s="8"/>
      <c r="H106" s="8"/>
      <c r="I106" s="588">
        <v>41</v>
      </c>
      <c r="J106" s="571"/>
    </row>
    <row r="107" spans="1:10" x14ac:dyDescent="0.35">
      <c r="C107" s="579" t="s">
        <v>800</v>
      </c>
      <c r="D107" s="8"/>
      <c r="E107" s="8"/>
      <c r="F107" s="8"/>
      <c r="G107" s="8"/>
      <c r="H107" s="8"/>
      <c r="I107" s="588">
        <v>42</v>
      </c>
      <c r="J107" s="571"/>
    </row>
    <row r="108" spans="1:10" x14ac:dyDescent="0.35">
      <c r="B108" s="579" t="s">
        <v>873</v>
      </c>
      <c r="C108" s="8"/>
      <c r="D108" s="8"/>
      <c r="E108" s="8"/>
      <c r="F108" s="8"/>
      <c r="G108" s="8"/>
      <c r="H108" s="8"/>
      <c r="I108" s="588">
        <v>43</v>
      </c>
      <c r="J108" s="571"/>
    </row>
    <row r="109" spans="1:10" x14ac:dyDescent="0.35">
      <c r="C109" s="579" t="s">
        <v>797</v>
      </c>
      <c r="D109" s="8"/>
      <c r="E109" s="8"/>
      <c r="F109" s="8"/>
      <c r="G109" s="8"/>
      <c r="H109" s="8"/>
      <c r="I109" s="588">
        <v>44</v>
      </c>
      <c r="J109" s="571"/>
    </row>
    <row r="110" spans="1:10" x14ac:dyDescent="0.35">
      <c r="B110" s="579" t="s">
        <v>874</v>
      </c>
      <c r="C110" s="8"/>
      <c r="D110" s="8"/>
      <c r="E110" s="8"/>
      <c r="F110" s="8"/>
      <c r="G110" s="8"/>
      <c r="H110" s="8"/>
      <c r="I110" s="588">
        <v>45</v>
      </c>
      <c r="J110" s="571"/>
    </row>
    <row r="111" spans="1:10" x14ac:dyDescent="0.35">
      <c r="B111" s="579" t="s">
        <v>875</v>
      </c>
      <c r="C111" s="8"/>
      <c r="D111" s="8"/>
      <c r="E111" s="8"/>
      <c r="F111" s="8"/>
      <c r="G111" s="8"/>
      <c r="H111" s="8"/>
      <c r="I111" s="588" t="s">
        <v>1492</v>
      </c>
      <c r="J111" s="571"/>
    </row>
    <row r="112" spans="1:10" x14ac:dyDescent="0.35">
      <c r="B112" s="579" t="s">
        <v>876</v>
      </c>
      <c r="C112" s="8"/>
      <c r="D112" s="8"/>
      <c r="E112" s="8"/>
      <c r="F112" s="8"/>
      <c r="G112" s="8"/>
      <c r="H112" s="8"/>
      <c r="I112" s="588">
        <v>47</v>
      </c>
      <c r="J112" s="571"/>
    </row>
    <row r="113" spans="1:10" x14ac:dyDescent="0.35">
      <c r="B113" s="579" t="s">
        <v>615</v>
      </c>
      <c r="C113" s="8"/>
      <c r="D113" s="8"/>
      <c r="E113" s="8"/>
      <c r="F113" s="8"/>
      <c r="G113" s="8"/>
      <c r="H113" s="8"/>
      <c r="I113" s="588">
        <v>48</v>
      </c>
      <c r="J113" s="571"/>
    </row>
    <row r="114" spans="1:10" x14ac:dyDescent="0.35">
      <c r="B114" s="579" t="s">
        <v>616</v>
      </c>
      <c r="C114" s="8"/>
      <c r="D114" s="8"/>
      <c r="E114" s="8"/>
      <c r="F114" s="8"/>
      <c r="G114" s="8"/>
      <c r="H114" s="8"/>
      <c r="I114" s="588">
        <v>49</v>
      </c>
      <c r="J114" s="571"/>
    </row>
    <row r="115" spans="1:10" x14ac:dyDescent="0.35">
      <c r="B115" s="579" t="s">
        <v>617</v>
      </c>
      <c r="C115" s="8"/>
      <c r="D115" s="8"/>
      <c r="E115" s="8"/>
      <c r="F115" s="8"/>
      <c r="G115" s="8"/>
      <c r="H115" s="8"/>
      <c r="I115" s="588" t="s">
        <v>1493</v>
      </c>
      <c r="J115" s="571"/>
    </row>
    <row r="116" spans="1:10" x14ac:dyDescent="0.35">
      <c r="C116" s="579" t="s">
        <v>796</v>
      </c>
      <c r="D116" s="8"/>
      <c r="E116" s="8"/>
      <c r="F116" s="8"/>
      <c r="G116" s="8"/>
      <c r="H116" s="8"/>
      <c r="I116" s="588">
        <v>52</v>
      </c>
      <c r="J116" s="571"/>
    </row>
    <row r="117" spans="1:10" x14ac:dyDescent="0.35">
      <c r="A117" s="579" t="s">
        <v>877</v>
      </c>
      <c r="B117" s="21"/>
      <c r="C117" s="8"/>
      <c r="D117" s="8"/>
      <c r="E117" s="8"/>
      <c r="F117" s="8"/>
      <c r="G117" s="8"/>
      <c r="H117" s="8"/>
      <c r="I117" s="588"/>
      <c r="J117" s="571"/>
    </row>
    <row r="118" spans="1:10" x14ac:dyDescent="0.35">
      <c r="B118" s="579" t="s">
        <v>878</v>
      </c>
      <c r="C118" s="8"/>
      <c r="D118" s="8"/>
      <c r="E118" s="8"/>
      <c r="F118" s="8"/>
      <c r="G118" s="8"/>
      <c r="H118" s="8"/>
      <c r="I118" s="588">
        <v>53</v>
      </c>
      <c r="J118" s="571"/>
    </row>
    <row r="119" spans="1:10" x14ac:dyDescent="0.35">
      <c r="C119" s="579" t="s">
        <v>807</v>
      </c>
      <c r="D119" s="8"/>
      <c r="E119" s="8"/>
      <c r="F119" s="8"/>
      <c r="G119" s="8"/>
      <c r="H119" s="8"/>
      <c r="I119" s="588">
        <v>53</v>
      </c>
      <c r="J119" s="571"/>
    </row>
    <row r="120" spans="1:10" x14ac:dyDescent="0.35">
      <c r="C120" s="579" t="s">
        <v>806</v>
      </c>
      <c r="D120" s="8"/>
      <c r="E120" s="8"/>
      <c r="F120" s="8"/>
      <c r="G120" s="8"/>
      <c r="H120" s="8"/>
      <c r="I120" s="588">
        <v>54</v>
      </c>
      <c r="J120" s="571"/>
    </row>
    <row r="121" spans="1:10" x14ac:dyDescent="0.35">
      <c r="C121" s="579" t="s">
        <v>809</v>
      </c>
      <c r="D121" s="8"/>
      <c r="E121" s="8"/>
      <c r="F121" s="8"/>
      <c r="G121" s="8"/>
      <c r="H121" s="8"/>
      <c r="I121" s="588">
        <v>54</v>
      </c>
      <c r="J121" s="571"/>
    </row>
    <row r="122" spans="1:10" x14ac:dyDescent="0.35">
      <c r="C122" s="579" t="s">
        <v>810</v>
      </c>
      <c r="D122" s="8"/>
      <c r="E122" s="8"/>
      <c r="F122" s="8"/>
      <c r="G122" s="8"/>
      <c r="H122" s="8"/>
      <c r="I122" s="588">
        <v>54</v>
      </c>
      <c r="J122" s="571"/>
    </row>
    <row r="123" spans="1:10" x14ac:dyDescent="0.35">
      <c r="B123" s="579" t="s">
        <v>879</v>
      </c>
      <c r="C123" s="21"/>
      <c r="D123" s="21"/>
      <c r="E123" s="21"/>
      <c r="F123" s="21"/>
      <c r="G123" s="21"/>
      <c r="H123" s="21"/>
      <c r="I123" s="588">
        <v>55</v>
      </c>
      <c r="J123" s="572"/>
    </row>
    <row r="124" spans="1:10" x14ac:dyDescent="0.35">
      <c r="A124" s="579" t="s">
        <v>880</v>
      </c>
      <c r="B124" s="21"/>
      <c r="C124" s="21"/>
      <c r="D124" s="21"/>
      <c r="E124" s="21"/>
      <c r="F124" s="21"/>
      <c r="G124" s="21"/>
      <c r="H124" s="21"/>
      <c r="I124" s="588"/>
      <c r="J124" s="572"/>
    </row>
    <row r="125" spans="1:10" x14ac:dyDescent="0.35">
      <c r="B125" s="579" t="s">
        <v>881</v>
      </c>
      <c r="C125" s="29"/>
      <c r="D125" s="29"/>
      <c r="E125" s="29"/>
      <c r="F125" s="29"/>
      <c r="G125" s="29"/>
      <c r="H125" s="29"/>
      <c r="I125" s="589" t="s">
        <v>1494</v>
      </c>
      <c r="J125" s="573"/>
    </row>
    <row r="126" spans="1:10" x14ac:dyDescent="0.35">
      <c r="B126" s="579" t="s">
        <v>882</v>
      </c>
      <c r="C126" s="29"/>
      <c r="D126" s="29"/>
      <c r="E126" s="29"/>
      <c r="F126" s="29"/>
      <c r="G126" s="29"/>
      <c r="H126" s="29"/>
      <c r="I126" s="589" t="s">
        <v>1495</v>
      </c>
      <c r="J126" s="573"/>
    </row>
    <row r="127" spans="1:10" x14ac:dyDescent="0.35">
      <c r="B127" s="579" t="s">
        <v>817</v>
      </c>
      <c r="C127" s="29"/>
      <c r="D127" s="29"/>
      <c r="E127" s="29"/>
      <c r="F127" s="29"/>
      <c r="G127" s="29"/>
      <c r="H127" s="29"/>
      <c r="I127" s="589" t="s">
        <v>1496</v>
      </c>
      <c r="J127" s="573"/>
    </row>
    <row r="128" spans="1:10" x14ac:dyDescent="0.35">
      <c r="A128" s="579" t="s">
        <v>883</v>
      </c>
      <c r="B128" s="21"/>
      <c r="C128" s="24"/>
      <c r="D128" s="24"/>
      <c r="E128" s="24"/>
      <c r="F128" s="24"/>
      <c r="G128" s="24"/>
      <c r="H128" s="24"/>
      <c r="I128" s="24"/>
      <c r="J128" s="572"/>
    </row>
    <row r="129" spans="1:10" x14ac:dyDescent="0.35">
      <c r="A129" s="26"/>
      <c r="B129" s="26"/>
      <c r="C129" s="578"/>
      <c r="D129" s="578"/>
      <c r="E129" s="578"/>
      <c r="F129" s="578"/>
      <c r="G129" s="578"/>
      <c r="H129" s="13"/>
      <c r="I129" s="13"/>
      <c r="J129" s="13"/>
    </row>
    <row r="130" spans="1:10" x14ac:dyDescent="0.35">
      <c r="A130" s="378" t="s">
        <v>884</v>
      </c>
      <c r="B130" s="30"/>
      <c r="C130" s="30"/>
      <c r="D130" s="30"/>
      <c r="E130" s="30"/>
      <c r="F130" s="30"/>
      <c r="G130" s="30"/>
      <c r="H130" s="30"/>
      <c r="I130" s="30"/>
      <c r="J130" s="30"/>
    </row>
    <row r="131" spans="1:10" ht="6" customHeight="1" x14ac:dyDescent="0.35">
      <c r="A131" s="378"/>
      <c r="B131" s="30"/>
      <c r="C131" s="30"/>
      <c r="D131" s="30"/>
      <c r="E131" s="30"/>
      <c r="F131" s="30"/>
      <c r="G131" s="30"/>
      <c r="H131" s="30"/>
      <c r="I131" s="30"/>
      <c r="J131" s="30"/>
    </row>
    <row r="132" spans="1:10" ht="32.25" customHeight="1" x14ac:dyDescent="0.35">
      <c r="A132" s="377" t="s">
        <v>889</v>
      </c>
      <c r="B132" s="606" t="s">
        <v>1077</v>
      </c>
      <c r="C132" s="606"/>
      <c r="D132" s="606"/>
      <c r="E132" s="606"/>
      <c r="F132" s="606"/>
      <c r="G132" s="606"/>
      <c r="H132" s="606"/>
      <c r="I132" s="606"/>
      <c r="J132" s="606"/>
    </row>
    <row r="133" spans="1:10" x14ac:dyDescent="0.35">
      <c r="A133" s="377" t="s">
        <v>885</v>
      </c>
      <c r="B133" s="605" t="s">
        <v>1085</v>
      </c>
      <c r="C133" s="605"/>
      <c r="D133" s="605"/>
      <c r="E133" s="605"/>
      <c r="F133" s="605"/>
      <c r="G133" s="605"/>
      <c r="H133" s="605"/>
      <c r="I133" s="605"/>
      <c r="J133" s="605"/>
    </row>
    <row r="134" spans="1:10" x14ac:dyDescent="0.35">
      <c r="A134" s="377" t="s">
        <v>886</v>
      </c>
      <c r="B134" s="605" t="s">
        <v>902</v>
      </c>
      <c r="C134" s="605"/>
      <c r="D134" s="605"/>
      <c r="E134" s="605"/>
      <c r="F134" s="605"/>
      <c r="G134" s="605"/>
      <c r="H134" s="605"/>
      <c r="I134" s="605"/>
      <c r="J134" s="605"/>
    </row>
    <row r="135" spans="1:10" ht="32.25" customHeight="1" x14ac:dyDescent="0.35">
      <c r="A135" s="377" t="s">
        <v>828</v>
      </c>
      <c r="B135" s="606" t="s">
        <v>903</v>
      </c>
      <c r="C135" s="606"/>
      <c r="D135" s="606"/>
      <c r="E135" s="606"/>
      <c r="F135" s="606"/>
      <c r="G135" s="606"/>
      <c r="H135" s="606"/>
      <c r="I135" s="606"/>
      <c r="J135" s="606"/>
    </row>
    <row r="136" spans="1:10" ht="31.5" customHeight="1" x14ac:dyDescent="0.35">
      <c r="A136" s="377" t="s">
        <v>887</v>
      </c>
      <c r="B136" s="606" t="s">
        <v>905</v>
      </c>
      <c r="C136" s="606"/>
      <c r="D136" s="606"/>
      <c r="E136" s="606"/>
      <c r="F136" s="606"/>
      <c r="G136" s="606"/>
      <c r="H136" s="606"/>
      <c r="I136" s="606"/>
      <c r="J136" s="606"/>
    </row>
    <row r="137" spans="1:10" ht="33.75" customHeight="1" x14ac:dyDescent="0.35">
      <c r="A137" s="377" t="s">
        <v>888</v>
      </c>
      <c r="B137" s="606" t="s">
        <v>953</v>
      </c>
      <c r="C137" s="606"/>
      <c r="D137" s="606"/>
      <c r="E137" s="606"/>
      <c r="F137" s="606"/>
      <c r="G137" s="606"/>
      <c r="H137" s="606"/>
      <c r="I137" s="606"/>
      <c r="J137" s="606"/>
    </row>
    <row r="138" spans="1:10" ht="32.25" customHeight="1" x14ac:dyDescent="0.35">
      <c r="A138" s="377" t="s">
        <v>890</v>
      </c>
      <c r="B138" s="606" t="s">
        <v>954</v>
      </c>
      <c r="C138" s="606"/>
      <c r="D138" s="606"/>
      <c r="E138" s="606"/>
      <c r="F138" s="606"/>
      <c r="G138" s="606"/>
      <c r="H138" s="606"/>
      <c r="I138" s="606"/>
      <c r="J138" s="606"/>
    </row>
    <row r="139" spans="1:10" ht="30.75" customHeight="1" x14ac:dyDescent="0.35">
      <c r="A139" s="377" t="s">
        <v>1297</v>
      </c>
      <c r="B139" s="606" t="s">
        <v>904</v>
      </c>
      <c r="C139" s="606"/>
      <c r="D139" s="606"/>
      <c r="E139" s="606"/>
      <c r="F139" s="606"/>
      <c r="G139" s="606"/>
      <c r="H139" s="606"/>
      <c r="I139" s="606"/>
      <c r="J139" s="606"/>
    </row>
    <row r="140" spans="1:10" x14ac:dyDescent="0.35">
      <c r="A140" s="18"/>
      <c r="B140" s="8"/>
      <c r="C140" s="25"/>
      <c r="D140" s="25"/>
      <c r="E140" s="25"/>
      <c r="F140" s="25"/>
      <c r="G140" s="25"/>
      <c r="H140" s="25"/>
      <c r="I140" s="25"/>
      <c r="J140" s="25"/>
    </row>
    <row r="141" spans="1:10" x14ac:dyDescent="0.35">
      <c r="A141" s="378" t="s">
        <v>891</v>
      </c>
      <c r="B141" s="30"/>
      <c r="C141" s="30"/>
      <c r="D141" s="30"/>
      <c r="E141" s="30"/>
      <c r="F141" s="30"/>
      <c r="G141" s="30"/>
      <c r="H141" s="30"/>
      <c r="I141" s="30"/>
      <c r="J141" s="30"/>
    </row>
    <row r="142" spans="1:10" ht="6" customHeight="1" x14ac:dyDescent="0.35">
      <c r="A142" s="378"/>
      <c r="B142" s="30"/>
      <c r="C142" s="30"/>
      <c r="D142" s="30"/>
      <c r="E142" s="30"/>
      <c r="F142" s="30"/>
      <c r="G142" s="30"/>
      <c r="H142" s="30"/>
      <c r="I142" s="30"/>
      <c r="J142" s="30"/>
    </row>
    <row r="143" spans="1:10" x14ac:dyDescent="0.35">
      <c r="A143" s="26" t="s">
        <v>892</v>
      </c>
      <c r="B143" s="605" t="s">
        <v>909</v>
      </c>
      <c r="C143" s="605"/>
      <c r="D143" s="605"/>
      <c r="E143" s="605"/>
      <c r="F143" s="605"/>
      <c r="G143" s="605"/>
      <c r="H143" s="605"/>
      <c r="I143" s="605"/>
      <c r="J143" s="605"/>
    </row>
    <row r="144" spans="1:10" x14ac:dyDescent="0.35">
      <c r="A144" s="26" t="s">
        <v>893</v>
      </c>
      <c r="B144" s="605" t="s">
        <v>908</v>
      </c>
      <c r="C144" s="605"/>
      <c r="D144" s="605"/>
      <c r="E144" s="605"/>
      <c r="F144" s="605"/>
      <c r="G144" s="605"/>
      <c r="H144" s="605"/>
      <c r="I144" s="605"/>
      <c r="J144" s="605"/>
    </row>
    <row r="145" spans="1:10" x14ac:dyDescent="0.35">
      <c r="A145" s="26"/>
      <c r="B145" s="23"/>
      <c r="C145" s="23"/>
      <c r="D145" s="23"/>
      <c r="E145" s="23"/>
      <c r="F145" s="23"/>
      <c r="G145" s="23"/>
      <c r="H145" s="23"/>
      <c r="I145" s="23"/>
      <c r="J145" s="23"/>
    </row>
    <row r="146" spans="1:10" x14ac:dyDescent="0.35">
      <c r="A146" s="22" t="s">
        <v>894</v>
      </c>
      <c r="B146" s="21"/>
      <c r="C146" s="21"/>
      <c r="D146" s="21"/>
      <c r="E146" s="21"/>
      <c r="F146" s="21"/>
      <c r="G146" s="21"/>
      <c r="H146" s="21"/>
      <c r="I146" s="21"/>
      <c r="J146" s="21"/>
    </row>
    <row r="147" spans="1:10" ht="5.25" customHeight="1" x14ac:dyDescent="0.35">
      <c r="A147" s="22"/>
      <c r="B147" s="21"/>
      <c r="C147" s="21"/>
      <c r="D147" s="21"/>
      <c r="E147" s="21"/>
      <c r="F147" s="21"/>
      <c r="G147" s="21"/>
      <c r="H147" s="21"/>
      <c r="I147" s="21"/>
      <c r="J147" s="21"/>
    </row>
    <row r="148" spans="1:10" ht="31.9" customHeight="1" x14ac:dyDescent="0.35">
      <c r="A148" s="605" t="s">
        <v>289</v>
      </c>
      <c r="B148" s="605"/>
      <c r="C148" s="594" t="s">
        <v>277</v>
      </c>
      <c r="D148" s="594"/>
      <c r="E148" s="594"/>
      <c r="F148" s="594"/>
      <c r="G148" s="594"/>
      <c r="H148" s="594"/>
      <c r="I148" s="594"/>
      <c r="J148" s="594"/>
    </row>
    <row r="149" spans="1:10" x14ac:dyDescent="0.35">
      <c r="A149" s="605" t="s">
        <v>895</v>
      </c>
      <c r="B149" s="605"/>
      <c r="C149" s="594" t="s">
        <v>940</v>
      </c>
      <c r="D149" s="594"/>
      <c r="E149" s="594"/>
      <c r="F149" s="594"/>
      <c r="G149" s="594"/>
      <c r="H149" s="594"/>
      <c r="I149" s="594"/>
      <c r="J149" s="594"/>
    </row>
    <row r="150" spans="1:10" x14ac:dyDescent="0.35">
      <c r="A150" s="664"/>
      <c r="B150" s="664"/>
      <c r="C150" s="594"/>
      <c r="D150" s="594"/>
      <c r="E150" s="594"/>
      <c r="F150" s="594"/>
      <c r="G150" s="594"/>
      <c r="H150" s="594"/>
      <c r="I150" s="594"/>
      <c r="J150" s="594"/>
    </row>
    <row r="151" spans="1:10" x14ac:dyDescent="0.35">
      <c r="A151" s="22" t="s">
        <v>896</v>
      </c>
      <c r="B151" s="21"/>
      <c r="C151" s="21"/>
      <c r="D151" s="21"/>
      <c r="E151" s="21"/>
      <c r="F151" s="21"/>
      <c r="G151" s="21"/>
      <c r="H151" s="21"/>
      <c r="I151" s="21"/>
      <c r="J151" s="21"/>
    </row>
    <row r="152" spans="1:10" x14ac:dyDescent="0.35">
      <c r="A152" s="22"/>
      <c r="B152" s="21"/>
      <c r="C152" s="21"/>
      <c r="D152" s="21"/>
      <c r="E152" s="21"/>
      <c r="F152" s="21"/>
      <c r="G152" s="21"/>
      <c r="H152" s="21"/>
      <c r="I152" s="21"/>
      <c r="J152" s="21"/>
    </row>
    <row r="153" spans="1:10" x14ac:dyDescent="0.35">
      <c r="A153" s="23" t="s">
        <v>238</v>
      </c>
      <c r="B153" s="21"/>
      <c r="C153" s="109" t="s">
        <v>214</v>
      </c>
      <c r="D153" s="21"/>
      <c r="E153" s="21"/>
      <c r="F153" s="21"/>
      <c r="G153" s="21"/>
      <c r="H153" s="21"/>
      <c r="I153" s="21"/>
      <c r="J153" s="21"/>
    </row>
    <row r="154" spans="1:10" ht="29.25" customHeight="1" x14ac:dyDescent="0.35">
      <c r="A154" s="520" t="s">
        <v>239</v>
      </c>
      <c r="B154" s="21"/>
      <c r="C154" s="594" t="s">
        <v>1282</v>
      </c>
      <c r="D154" s="594"/>
      <c r="E154" s="594"/>
      <c r="F154" s="594"/>
      <c r="G154" s="594"/>
      <c r="H154" s="594"/>
      <c r="I154" s="594"/>
      <c r="J154" s="594"/>
    </row>
    <row r="155" spans="1:10" ht="33" customHeight="1" x14ac:dyDescent="0.35">
      <c r="A155" s="23" t="s">
        <v>240</v>
      </c>
      <c r="B155" s="21"/>
      <c r="C155" s="594" t="s">
        <v>1249</v>
      </c>
      <c r="D155" s="594"/>
      <c r="E155" s="594"/>
      <c r="F155" s="594"/>
      <c r="G155" s="594"/>
      <c r="H155" s="594"/>
      <c r="I155" s="594"/>
      <c r="J155" s="594"/>
    </row>
    <row r="156" spans="1:10" x14ac:dyDescent="0.35">
      <c r="A156" s="23" t="s">
        <v>897</v>
      </c>
      <c r="B156" s="21"/>
      <c r="C156" s="109" t="s">
        <v>899</v>
      </c>
      <c r="D156" s="21"/>
      <c r="E156" s="21"/>
      <c r="F156" s="21"/>
      <c r="G156" s="21"/>
      <c r="H156" s="21"/>
      <c r="I156" s="21"/>
      <c r="J156" s="21"/>
    </row>
    <row r="157" spans="1:10" x14ac:dyDescent="0.35">
      <c r="A157" s="23" t="s">
        <v>1283</v>
      </c>
      <c r="B157" s="8"/>
      <c r="C157" s="109" t="s">
        <v>898</v>
      </c>
      <c r="D157" s="8"/>
      <c r="E157" s="8"/>
      <c r="F157" s="8"/>
      <c r="G157" s="8"/>
      <c r="H157" s="8"/>
      <c r="I157" s="8"/>
      <c r="J157" s="8"/>
    </row>
    <row r="158" spans="1:10" x14ac:dyDescent="0.35">
      <c r="A158" s="564"/>
      <c r="B158" s="8"/>
      <c r="C158" s="109"/>
      <c r="D158" s="8"/>
      <c r="E158" s="8"/>
      <c r="F158" s="8"/>
      <c r="G158" s="8"/>
      <c r="H158" s="8"/>
      <c r="I158" s="8"/>
      <c r="J158" s="8"/>
    </row>
    <row r="159" spans="1:10" x14ac:dyDescent="0.35">
      <c r="A159" s="567" t="s">
        <v>288</v>
      </c>
      <c r="B159" s="19"/>
      <c r="C159" s="19"/>
      <c r="D159" s="19"/>
      <c r="E159" s="19"/>
      <c r="F159" s="19"/>
      <c r="G159" s="19"/>
      <c r="H159" s="19"/>
      <c r="I159" s="19"/>
      <c r="J159" s="19"/>
    </row>
    <row r="160" spans="1:10" x14ac:dyDescent="0.35">
      <c r="A160" s="8"/>
      <c r="B160" s="8"/>
      <c r="C160" s="8"/>
      <c r="D160" s="8"/>
      <c r="E160" s="8"/>
      <c r="F160" s="8"/>
      <c r="G160" s="8"/>
      <c r="H160" s="8"/>
      <c r="I160" s="8"/>
      <c r="J160" s="8"/>
    </row>
    <row r="161" spans="1:10" x14ac:dyDescent="0.35">
      <c r="A161" s="3" t="s">
        <v>264</v>
      </c>
      <c r="C161" s="3" t="s">
        <v>265</v>
      </c>
      <c r="E161" s="8"/>
      <c r="F161" s="8"/>
      <c r="G161" s="8"/>
      <c r="H161" s="8"/>
      <c r="I161" s="8"/>
      <c r="J161" s="8"/>
    </row>
    <row r="162" spans="1:10" x14ac:dyDescent="0.35">
      <c r="A162" s="3" t="s">
        <v>231</v>
      </c>
      <c r="C162" s="3" t="s">
        <v>267</v>
      </c>
      <c r="E162" s="8"/>
      <c r="F162" s="8"/>
      <c r="G162" s="8"/>
      <c r="H162" s="8"/>
      <c r="I162" s="8"/>
      <c r="J162" s="8"/>
    </row>
    <row r="163" spans="1:10" x14ac:dyDescent="0.35">
      <c r="A163" s="3" t="s">
        <v>254</v>
      </c>
      <c r="C163" s="3" t="s">
        <v>255</v>
      </c>
      <c r="E163" s="8"/>
      <c r="F163" s="8"/>
      <c r="G163" s="8"/>
      <c r="H163" s="8"/>
      <c r="I163" s="8"/>
      <c r="J163" s="8"/>
    </row>
    <row r="164" spans="1:10" x14ac:dyDescent="0.35">
      <c r="A164" s="3" t="s">
        <v>140</v>
      </c>
      <c r="C164" s="3" t="s">
        <v>271</v>
      </c>
      <c r="E164" s="8"/>
      <c r="F164" s="8"/>
      <c r="G164" s="8"/>
      <c r="H164" s="8"/>
      <c r="I164" s="8"/>
      <c r="J164" s="8"/>
    </row>
    <row r="165" spans="1:10" x14ac:dyDescent="0.35">
      <c r="A165" s="3" t="s">
        <v>218</v>
      </c>
      <c r="C165" s="3" t="s">
        <v>217</v>
      </c>
      <c r="E165" s="8"/>
      <c r="F165" s="8"/>
      <c r="G165" s="8"/>
      <c r="H165" s="8"/>
      <c r="I165" s="8"/>
      <c r="J165" s="8"/>
    </row>
    <row r="166" spans="1:10" x14ac:dyDescent="0.35">
      <c r="A166" s="3" t="s">
        <v>225</v>
      </c>
      <c r="C166" s="3" t="s">
        <v>257</v>
      </c>
      <c r="E166" s="8"/>
      <c r="F166" s="8"/>
      <c r="G166" s="8"/>
      <c r="H166" s="8"/>
      <c r="I166" s="8"/>
      <c r="J166" s="8"/>
    </row>
    <row r="167" spans="1:10" x14ac:dyDescent="0.35">
      <c r="A167" s="3" t="s">
        <v>222</v>
      </c>
      <c r="C167" s="3" t="s">
        <v>250</v>
      </c>
      <c r="E167" s="8"/>
      <c r="F167" s="8"/>
      <c r="G167" s="8"/>
      <c r="H167" s="8"/>
      <c r="I167" s="8"/>
      <c r="J167" s="8"/>
    </row>
    <row r="168" spans="1:10" x14ac:dyDescent="0.35">
      <c r="A168" s="3" t="s">
        <v>226</v>
      </c>
      <c r="C168" s="3" t="s">
        <v>258</v>
      </c>
      <c r="E168" s="8"/>
      <c r="F168" s="8"/>
      <c r="G168" s="8"/>
      <c r="H168" s="8"/>
      <c r="I168" s="8"/>
      <c r="J168" s="8"/>
    </row>
    <row r="169" spans="1:10" x14ac:dyDescent="0.35">
      <c r="A169" s="3" t="s">
        <v>227</v>
      </c>
      <c r="C169" s="3" t="s">
        <v>259</v>
      </c>
      <c r="E169" s="8"/>
      <c r="F169" s="8"/>
      <c r="G169" s="8"/>
      <c r="H169" s="8"/>
      <c r="I169" s="8"/>
      <c r="J169" s="8"/>
    </row>
    <row r="170" spans="1:10" x14ac:dyDescent="0.35">
      <c r="A170" s="3" t="s">
        <v>261</v>
      </c>
      <c r="C170" s="3" t="s">
        <v>273</v>
      </c>
      <c r="E170" s="8"/>
      <c r="F170" s="8"/>
      <c r="G170" s="8"/>
      <c r="H170" s="8"/>
      <c r="I170" s="8"/>
      <c r="J170" s="8"/>
    </row>
    <row r="171" spans="1:10" x14ac:dyDescent="0.35">
      <c r="A171" s="3" t="s">
        <v>228</v>
      </c>
      <c r="C171" s="3" t="s">
        <v>234</v>
      </c>
      <c r="E171" s="8"/>
      <c r="F171" s="8"/>
      <c r="G171" s="8"/>
      <c r="H171" s="8"/>
      <c r="I171" s="8"/>
      <c r="J171" s="8"/>
    </row>
    <row r="172" spans="1:10" x14ac:dyDescent="0.35">
      <c r="A172" s="3" t="s">
        <v>911</v>
      </c>
      <c r="C172" s="3" t="s">
        <v>910</v>
      </c>
      <c r="E172" s="8"/>
      <c r="F172" s="8"/>
      <c r="G172" s="8"/>
      <c r="H172" s="8"/>
      <c r="I172" s="8"/>
      <c r="J172" s="8"/>
    </row>
    <row r="173" spans="1:10" x14ac:dyDescent="0.35">
      <c r="A173" s="3" t="s">
        <v>941</v>
      </c>
      <c r="C173" s="3" t="s">
        <v>942</v>
      </c>
    </row>
    <row r="174" spans="1:10" x14ac:dyDescent="0.35">
      <c r="A174" s="3" t="s">
        <v>221</v>
      </c>
      <c r="C174" s="3" t="s">
        <v>235</v>
      </c>
      <c r="E174" s="8"/>
      <c r="F174" s="8"/>
      <c r="G174" s="8"/>
      <c r="H174" s="8"/>
      <c r="I174" s="8"/>
      <c r="J174" s="8"/>
    </row>
    <row r="175" spans="1:10" x14ac:dyDescent="0.35">
      <c r="A175" s="3" t="s">
        <v>216</v>
      </c>
      <c r="C175" s="3" t="s">
        <v>275</v>
      </c>
      <c r="E175" s="8"/>
      <c r="F175" s="8"/>
      <c r="G175" s="8"/>
      <c r="H175" s="8"/>
      <c r="I175" s="8"/>
      <c r="J175" s="8"/>
    </row>
    <row r="176" spans="1:10" x14ac:dyDescent="0.35">
      <c r="A176" s="3" t="s">
        <v>244</v>
      </c>
      <c r="C176" s="3" t="s">
        <v>266</v>
      </c>
      <c r="E176" s="8"/>
      <c r="F176" s="8"/>
      <c r="G176" s="8"/>
      <c r="H176" s="8"/>
      <c r="I176" s="8"/>
      <c r="J176" s="8"/>
    </row>
    <row r="177" spans="1:10" x14ac:dyDescent="0.35">
      <c r="A177" s="3" t="s">
        <v>1298</v>
      </c>
      <c r="C177" s="3" t="s">
        <v>1299</v>
      </c>
      <c r="E177" s="8"/>
      <c r="F177" s="8"/>
      <c r="G177" s="8"/>
      <c r="H177" s="8"/>
      <c r="I177" s="8"/>
      <c r="J177" s="8"/>
    </row>
    <row r="178" spans="1:10" x14ac:dyDescent="0.35">
      <c r="A178" s="3" t="s">
        <v>452</v>
      </c>
      <c r="C178" s="3" t="s">
        <v>270</v>
      </c>
      <c r="E178" s="8"/>
      <c r="F178" s="8"/>
      <c r="G178" s="8"/>
      <c r="H178" s="8"/>
      <c r="I178" s="8"/>
      <c r="J178" s="8"/>
    </row>
    <row r="179" spans="1:10" x14ac:dyDescent="0.35">
      <c r="A179" s="3" t="s">
        <v>241</v>
      </c>
      <c r="C179" s="3" t="s">
        <v>242</v>
      </c>
      <c r="E179" s="8"/>
      <c r="F179" s="8"/>
      <c r="G179" s="8"/>
      <c r="H179" s="8"/>
      <c r="I179" s="8"/>
      <c r="J179" s="8"/>
    </row>
    <row r="180" spans="1:10" x14ac:dyDescent="0.35">
      <c r="A180" s="3" t="s">
        <v>215</v>
      </c>
      <c r="C180" s="3" t="s">
        <v>276</v>
      </c>
      <c r="E180" s="8"/>
      <c r="F180" s="8"/>
      <c r="G180" s="8"/>
      <c r="H180" s="8"/>
      <c r="I180" s="8"/>
      <c r="J180" s="8"/>
    </row>
    <row r="181" spans="1:10" x14ac:dyDescent="0.35">
      <c r="A181" s="3" t="s">
        <v>1259</v>
      </c>
      <c r="C181" s="3" t="s">
        <v>1258</v>
      </c>
      <c r="E181" s="8"/>
      <c r="F181" s="8"/>
      <c r="G181" s="8"/>
      <c r="H181" s="8"/>
      <c r="I181" s="8"/>
      <c r="J181" s="8"/>
    </row>
    <row r="182" spans="1:10" x14ac:dyDescent="0.35">
      <c r="A182" s="3" t="s">
        <v>263</v>
      </c>
      <c r="C182" s="3" t="s">
        <v>269</v>
      </c>
      <c r="E182" s="8"/>
      <c r="F182" s="8"/>
      <c r="G182" s="8"/>
      <c r="H182" s="8"/>
      <c r="I182" s="8"/>
      <c r="J182" s="8"/>
    </row>
    <row r="183" spans="1:10" x14ac:dyDescent="0.35">
      <c r="A183" s="3" t="s">
        <v>251</v>
      </c>
      <c r="C183" s="3" t="s">
        <v>253</v>
      </c>
      <c r="E183" s="8"/>
      <c r="F183" s="8"/>
      <c r="G183" s="8"/>
      <c r="H183" s="8"/>
      <c r="I183" s="8"/>
      <c r="J183" s="8"/>
    </row>
    <row r="184" spans="1:10" x14ac:dyDescent="0.35">
      <c r="A184" s="3" t="s">
        <v>138</v>
      </c>
      <c r="C184" s="3" t="s">
        <v>268</v>
      </c>
      <c r="E184" s="8"/>
      <c r="F184" s="8"/>
      <c r="G184" s="8"/>
      <c r="H184" s="8"/>
      <c r="I184" s="8"/>
      <c r="J184" s="8"/>
    </row>
    <row r="185" spans="1:10" x14ac:dyDescent="0.35">
      <c r="A185" s="3" t="s">
        <v>1112</v>
      </c>
      <c r="C185" s="3" t="s">
        <v>1113</v>
      </c>
      <c r="E185" s="8"/>
      <c r="F185" s="8"/>
      <c r="G185" s="8"/>
      <c r="H185" s="8"/>
      <c r="I185" s="8"/>
      <c r="J185" s="8"/>
    </row>
    <row r="186" spans="1:10" x14ac:dyDescent="0.35">
      <c r="A186" s="3" t="s">
        <v>224</v>
      </c>
      <c r="C186" s="3" t="s">
        <v>256</v>
      </c>
      <c r="H186" s="8"/>
      <c r="I186" s="8"/>
      <c r="J186" s="8"/>
    </row>
    <row r="187" spans="1:10" x14ac:dyDescent="0.35">
      <c r="A187" s="3" t="s">
        <v>220</v>
      </c>
      <c r="C187" s="3" t="s">
        <v>233</v>
      </c>
      <c r="H187" s="8"/>
      <c r="I187" s="8"/>
      <c r="J187" s="8"/>
    </row>
    <row r="188" spans="1:10" x14ac:dyDescent="0.35">
      <c r="A188" s="3" t="s">
        <v>72</v>
      </c>
      <c r="C188" s="3" t="s">
        <v>943</v>
      </c>
      <c r="E188" s="8"/>
      <c r="F188" s="8"/>
      <c r="G188" s="8"/>
      <c r="H188" s="8"/>
      <c r="I188" s="8"/>
      <c r="J188" s="8"/>
    </row>
    <row r="189" spans="1:10" x14ac:dyDescent="0.35">
      <c r="A189" s="3" t="s">
        <v>73</v>
      </c>
      <c r="C189" s="3" t="s">
        <v>944</v>
      </c>
      <c r="E189" s="8"/>
      <c r="F189" s="8"/>
      <c r="G189" s="8"/>
      <c r="H189" s="8"/>
      <c r="I189" s="8"/>
      <c r="J189" s="8"/>
    </row>
    <row r="190" spans="1:10" x14ac:dyDescent="0.35">
      <c r="A190" s="3" t="s">
        <v>230</v>
      </c>
      <c r="C190" s="3" t="s">
        <v>237</v>
      </c>
      <c r="E190" s="8"/>
      <c r="F190" s="8"/>
      <c r="G190" s="8"/>
      <c r="H190" s="8"/>
      <c r="I190" s="8"/>
      <c r="J190" s="8"/>
    </row>
    <row r="191" spans="1:10" x14ac:dyDescent="0.35">
      <c r="A191" s="3" t="s">
        <v>915</v>
      </c>
      <c r="C191" s="3" t="s">
        <v>914</v>
      </c>
      <c r="E191" s="8"/>
      <c r="F191" s="8"/>
      <c r="G191" s="8"/>
      <c r="H191" s="8"/>
      <c r="I191" s="8"/>
      <c r="J191" s="8"/>
    </row>
    <row r="192" spans="1:10" x14ac:dyDescent="0.35">
      <c r="A192" s="3" t="s">
        <v>219</v>
      </c>
      <c r="C192" s="3" t="s">
        <v>232</v>
      </c>
      <c r="E192" s="8"/>
      <c r="F192" s="8"/>
      <c r="G192" s="8"/>
      <c r="H192" s="8"/>
      <c r="I192" s="8"/>
      <c r="J192" s="8"/>
    </row>
    <row r="193" spans="1:10" x14ac:dyDescent="0.35">
      <c r="A193" s="3" t="s">
        <v>260</v>
      </c>
      <c r="C193" s="3" t="s">
        <v>274</v>
      </c>
      <c r="E193" s="8"/>
      <c r="F193" s="8"/>
      <c r="G193" s="8"/>
      <c r="H193" s="8"/>
      <c r="I193" s="8"/>
      <c r="J193" s="8"/>
    </row>
    <row r="194" spans="1:10" x14ac:dyDescent="0.35">
      <c r="A194" s="3" t="s">
        <v>223</v>
      </c>
      <c r="C194" s="3" t="s">
        <v>252</v>
      </c>
      <c r="E194" s="8"/>
      <c r="F194" s="8"/>
      <c r="G194" s="8"/>
      <c r="H194" s="8"/>
      <c r="I194" s="8"/>
      <c r="J194" s="8"/>
    </row>
    <row r="195" spans="1:10" x14ac:dyDescent="0.35">
      <c r="A195" s="3" t="s">
        <v>913</v>
      </c>
      <c r="C195" s="3" t="s">
        <v>912</v>
      </c>
      <c r="E195" s="8"/>
      <c r="F195" s="8"/>
      <c r="G195" s="8"/>
      <c r="H195" s="8"/>
      <c r="I195" s="8"/>
      <c r="J195" s="8"/>
    </row>
    <row r="196" spans="1:10" x14ac:dyDescent="0.35">
      <c r="A196" s="3" t="s">
        <v>229</v>
      </c>
      <c r="C196" s="3" t="s">
        <v>236</v>
      </c>
      <c r="E196" s="8"/>
      <c r="F196" s="8"/>
      <c r="G196" s="8"/>
      <c r="H196" s="8"/>
      <c r="I196" s="8"/>
      <c r="J196" s="8"/>
    </row>
    <row r="197" spans="1:10" x14ac:dyDescent="0.35">
      <c r="A197" s="3" t="s">
        <v>262</v>
      </c>
      <c r="C197" s="3" t="s">
        <v>272</v>
      </c>
      <c r="D197" s="8"/>
      <c r="E197" s="8"/>
      <c r="F197" s="8"/>
      <c r="G197" s="8"/>
      <c r="H197" s="8"/>
      <c r="I197" s="8"/>
      <c r="J197" s="8"/>
    </row>
    <row r="198" spans="1:10" x14ac:dyDescent="0.35">
      <c r="A198" s="8"/>
      <c r="B198" s="8"/>
      <c r="C198" s="8"/>
      <c r="D198" s="8"/>
      <c r="E198" s="8"/>
      <c r="F198" s="8"/>
      <c r="G198" s="8"/>
      <c r="H198" s="8"/>
      <c r="I198" s="8"/>
      <c r="J198" s="8"/>
    </row>
    <row r="199" spans="1:10" x14ac:dyDescent="0.35">
      <c r="A199" s="8"/>
      <c r="B199" s="8"/>
      <c r="C199" s="8"/>
      <c r="D199" s="8"/>
      <c r="E199" s="8"/>
      <c r="F199" s="8"/>
      <c r="G199" s="8"/>
      <c r="H199" s="8"/>
      <c r="I199" s="8"/>
      <c r="J199" s="8"/>
    </row>
    <row r="200" spans="1:10" x14ac:dyDescent="0.35">
      <c r="D200" s="8"/>
      <c r="E200" s="8"/>
      <c r="F200" s="8"/>
      <c r="G200" s="8"/>
      <c r="H200" s="8"/>
      <c r="I200" s="8"/>
      <c r="J200" s="8"/>
    </row>
    <row r="201" spans="1:10" x14ac:dyDescent="0.35">
      <c r="D201" s="8"/>
      <c r="E201" s="8"/>
      <c r="F201" s="8"/>
      <c r="G201" s="8"/>
      <c r="H201" s="8"/>
      <c r="I201" s="8"/>
      <c r="J201" s="8"/>
    </row>
    <row r="202" spans="1:10" x14ac:dyDescent="0.35">
      <c r="I202" s="684"/>
      <c r="J202" s="684"/>
    </row>
    <row r="203" spans="1:10" ht="20" x14ac:dyDescent="0.35">
      <c r="A203" s="690" t="s">
        <v>522</v>
      </c>
      <c r="B203" s="690"/>
      <c r="C203" s="690"/>
      <c r="D203" s="690"/>
      <c r="E203" s="690"/>
      <c r="F203" s="690"/>
      <c r="G203" s="690"/>
      <c r="H203" s="690"/>
      <c r="I203" s="690"/>
      <c r="J203" s="690"/>
    </row>
    <row r="204" spans="1:10" ht="20" x14ac:dyDescent="0.35">
      <c r="A204" s="690" t="s">
        <v>290</v>
      </c>
      <c r="B204" s="690"/>
      <c r="C204" s="690"/>
      <c r="D204" s="690"/>
      <c r="E204" s="690"/>
      <c r="F204" s="690"/>
      <c r="G204" s="690"/>
      <c r="H204" s="690"/>
      <c r="I204" s="690"/>
      <c r="J204" s="690"/>
    </row>
    <row r="205" spans="1:10" s="82" customFormat="1" x14ac:dyDescent="0.35">
      <c r="A205" s="78"/>
      <c r="B205" s="78"/>
      <c r="C205" s="78"/>
      <c r="D205" s="78"/>
      <c r="E205" s="78"/>
      <c r="F205" s="78"/>
      <c r="G205" s="78"/>
      <c r="H205" s="78"/>
      <c r="I205" s="78"/>
      <c r="J205" s="78"/>
    </row>
    <row r="206" spans="1:10" s="82" customFormat="1" x14ac:dyDescent="0.35">
      <c r="A206" s="679" t="s">
        <v>657</v>
      </c>
      <c r="B206" s="679"/>
      <c r="C206" s="679"/>
      <c r="D206" s="679"/>
      <c r="E206" s="679"/>
      <c r="F206" s="679"/>
      <c r="G206" s="679"/>
      <c r="H206" s="679"/>
      <c r="I206" s="679"/>
      <c r="J206" s="679"/>
    </row>
    <row r="207" spans="1:10" s="82" customFormat="1" x14ac:dyDescent="0.35">
      <c r="A207" s="77"/>
      <c r="B207" s="77"/>
      <c r="C207" s="77"/>
      <c r="D207" s="77"/>
      <c r="E207" s="77"/>
      <c r="F207" s="77"/>
      <c r="G207" s="77"/>
      <c r="H207" s="77"/>
      <c r="I207" s="77"/>
      <c r="J207" s="77"/>
    </row>
    <row r="208" spans="1:10" s="82" customFormat="1" ht="36" customHeight="1" x14ac:dyDescent="0.35">
      <c r="A208" s="640" t="s">
        <v>785</v>
      </c>
      <c r="B208" s="640"/>
      <c r="C208" s="640"/>
      <c r="D208" s="640"/>
      <c r="E208" s="640"/>
      <c r="F208" s="640"/>
      <c r="G208" s="640"/>
      <c r="H208" s="640"/>
      <c r="I208" s="640"/>
      <c r="J208" s="640"/>
    </row>
    <row r="209" spans="1:10" s="82" customFormat="1" x14ac:dyDescent="0.35">
      <c r="A209" s="660">
        <f>IF(ISBLANK(A7), 0, A7)</f>
        <v>0</v>
      </c>
      <c r="B209" s="661"/>
      <c r="C209" s="661"/>
      <c r="D209" s="661"/>
      <c r="E209" s="661"/>
      <c r="F209" s="661"/>
      <c r="G209" s="661"/>
      <c r="H209" s="661"/>
      <c r="I209" s="661"/>
      <c r="J209" s="662"/>
    </row>
    <row r="210" spans="1:10" s="82" customFormat="1" x14ac:dyDescent="0.35">
      <c r="A210" s="122" t="s">
        <v>635</v>
      </c>
      <c r="B210" s="660">
        <f>IF(ISBLANK(A13), 0, A13)</f>
        <v>0</v>
      </c>
      <c r="C210" s="661"/>
      <c r="D210" s="661"/>
      <c r="E210" s="661"/>
      <c r="F210" s="661"/>
      <c r="G210" s="661"/>
      <c r="H210" s="661"/>
      <c r="I210" s="661"/>
      <c r="J210" s="662"/>
    </row>
    <row r="211" spans="1:10" s="379" customFormat="1" x14ac:dyDescent="0.35">
      <c r="A211" s="122"/>
      <c r="B211" s="380"/>
      <c r="C211" s="75"/>
      <c r="D211" s="75"/>
      <c r="E211" s="75"/>
      <c r="F211" s="75"/>
      <c r="G211" s="75"/>
      <c r="H211" s="75"/>
      <c r="I211" s="75"/>
      <c r="J211" s="75"/>
    </row>
    <row r="212" spans="1:10" s="379" customFormat="1" ht="36" customHeight="1" x14ac:dyDescent="0.35">
      <c r="A212" s="635" t="s">
        <v>945</v>
      </c>
      <c r="B212" s="635"/>
      <c r="C212" s="635"/>
      <c r="D212" s="635"/>
      <c r="E212" s="635"/>
      <c r="F212" s="635"/>
      <c r="G212" s="635"/>
      <c r="H212" s="635"/>
      <c r="I212" s="635"/>
      <c r="J212" s="635"/>
    </row>
    <row r="213" spans="1:10" s="82" customFormat="1" ht="16" thickBot="1" x14ac:dyDescent="0.4">
      <c r="A213" s="78"/>
      <c r="B213" s="78"/>
      <c r="C213" s="78"/>
      <c r="D213" s="78"/>
      <c r="E213" s="78"/>
      <c r="F213" s="78"/>
      <c r="G213" s="78"/>
      <c r="H213" s="78"/>
      <c r="I213" s="78"/>
      <c r="J213" s="78"/>
    </row>
    <row r="214" spans="1:10" s="82" customFormat="1" ht="15" customHeight="1" thickBot="1" x14ac:dyDescent="0.4">
      <c r="A214" s="706" t="s">
        <v>0</v>
      </c>
      <c r="B214" s="618"/>
      <c r="C214" s="618"/>
      <c r="D214" s="618"/>
      <c r="E214" s="618"/>
      <c r="F214" s="618" t="s">
        <v>280</v>
      </c>
      <c r="G214" s="618"/>
      <c r="H214" s="618"/>
      <c r="I214" s="618"/>
      <c r="J214" s="619"/>
    </row>
    <row r="215" spans="1:10" s="82" customFormat="1" ht="15" customHeight="1" x14ac:dyDescent="0.35">
      <c r="A215" s="667" t="str">
        <f>IF(ISBLANK(A251), 0, A251)</f>
        <v>Joe Money</v>
      </c>
      <c r="B215" s="668"/>
      <c r="C215" s="668"/>
      <c r="D215" s="668"/>
      <c r="E215" s="668"/>
      <c r="F215" s="667" t="str">
        <f xml:space="preserve"> C251</f>
        <v>Department of Natural Resources</v>
      </c>
      <c r="G215" s="668"/>
      <c r="H215" s="668"/>
      <c r="I215" s="668"/>
      <c r="J215" s="668"/>
    </row>
    <row r="216" spans="1:10" s="82" customFormat="1" ht="15" customHeight="1" x14ac:dyDescent="0.35">
      <c r="A216" s="667" t="str">
        <f>IF(ISBLANK(A253), 0, A253)</f>
        <v>Mike Tyson</v>
      </c>
      <c r="B216" s="668"/>
      <c r="C216" s="668"/>
      <c r="D216" s="668"/>
      <c r="E216" s="668"/>
      <c r="F216" s="667" t="str">
        <f>C253</f>
        <v>Department of Natural Resources</v>
      </c>
      <c r="G216" s="668"/>
      <c r="H216" s="668"/>
      <c r="I216" s="668"/>
      <c r="J216" s="668"/>
    </row>
    <row r="217" spans="1:10" s="82" customFormat="1" ht="15" customHeight="1" x14ac:dyDescent="0.35">
      <c r="A217" s="667" t="str">
        <f>IF(ISBLANK(A255), 0, A255)</f>
        <v>Michael Faraday</v>
      </c>
      <c r="B217" s="668"/>
      <c r="C217" s="668"/>
      <c r="D217" s="668"/>
      <c r="E217" s="668"/>
      <c r="F217" s="667">
        <f>IF(ISBLANK(C255), 0, C255)</f>
        <v>0</v>
      </c>
      <c r="G217" s="668"/>
      <c r="H217" s="668"/>
      <c r="I217" s="668"/>
      <c r="J217" s="668"/>
    </row>
    <row r="218" spans="1:10" s="82" customFormat="1" ht="15" customHeight="1" x14ac:dyDescent="0.35">
      <c r="A218" s="667" t="str">
        <f>IF(ISBLANK(A257), 0, A257)</f>
        <v>Professor McGonagall</v>
      </c>
      <c r="B218" s="668"/>
      <c r="C218" s="668"/>
      <c r="D218" s="668"/>
      <c r="E218" s="668"/>
      <c r="F218" s="667">
        <f>C257</f>
        <v>0</v>
      </c>
      <c r="G218" s="668"/>
      <c r="H218" s="668"/>
      <c r="I218" s="668"/>
      <c r="J218" s="668"/>
    </row>
    <row r="219" spans="1:10" s="82" customFormat="1" ht="15" customHeight="1" x14ac:dyDescent="0.35">
      <c r="A219" s="667" t="str">
        <f>IF(ISBLANK(A259), 0, A259)</f>
        <v>Bill Gates</v>
      </c>
      <c r="B219" s="668"/>
      <c r="C219" s="668"/>
      <c r="D219" s="668"/>
      <c r="E219" s="668"/>
      <c r="F219" s="667" t="str">
        <f>C259</f>
        <v>Department of Natural Resources</v>
      </c>
      <c r="G219" s="668"/>
      <c r="H219" s="668"/>
      <c r="I219" s="668"/>
      <c r="J219" s="668"/>
    </row>
    <row r="220" spans="1:10" s="82" customFormat="1" ht="15" customHeight="1" x14ac:dyDescent="0.35">
      <c r="A220" s="667" t="str">
        <f>IF(ISBLANK(A261), 0, A261)</f>
        <v>Mary Breckinridge</v>
      </c>
      <c r="B220" s="668"/>
      <c r="C220" s="668"/>
      <c r="D220" s="668"/>
      <c r="E220" s="668"/>
      <c r="F220" s="667" t="str">
        <f>C261</f>
        <v>Department of Natural Resources</v>
      </c>
      <c r="G220" s="668"/>
      <c r="H220" s="668"/>
      <c r="I220" s="668"/>
      <c r="J220" s="668"/>
    </row>
    <row r="221" spans="1:10" s="82" customFormat="1" ht="15" customHeight="1" x14ac:dyDescent="0.35">
      <c r="A221" s="667" t="str">
        <f>IF(ISBLANK(A263), 0, A263)</f>
        <v>Ronald McDonald</v>
      </c>
      <c r="B221" s="668"/>
      <c r="C221" s="668"/>
      <c r="D221" s="668"/>
      <c r="E221" s="668"/>
      <c r="F221" s="667" t="str">
        <f>C263</f>
        <v>Department of Natural Resources</v>
      </c>
      <c r="G221" s="668"/>
      <c r="H221" s="668"/>
      <c r="I221" s="668"/>
      <c r="J221" s="668"/>
    </row>
    <row r="222" spans="1:10" s="82" customFormat="1" ht="15" customHeight="1" x14ac:dyDescent="0.35">
      <c r="A222" s="677" t="str">
        <f>IF(ISBLANK(A266), 0, A266)</f>
        <v>Jacques Cousteau</v>
      </c>
      <c r="B222" s="661"/>
      <c r="C222" s="661"/>
      <c r="D222" s="661"/>
      <c r="E222" s="678"/>
      <c r="F222" s="667" t="str">
        <f>C266</f>
        <v>Department of Natural Resources</v>
      </c>
      <c r="G222" s="668"/>
      <c r="H222" s="668"/>
      <c r="I222" s="668"/>
      <c r="J222" s="668"/>
    </row>
    <row r="223" spans="1:10" s="82" customFormat="1" ht="15" customHeight="1" x14ac:dyDescent="0.35">
      <c r="A223" s="677" t="str">
        <f>IF(ISBLANK(A268), 0, A268)</f>
        <v>John Muir</v>
      </c>
      <c r="B223" s="661"/>
      <c r="C223" s="661"/>
      <c r="D223" s="661"/>
      <c r="E223" s="678"/>
      <c r="F223" s="667" t="str">
        <f>C268</f>
        <v>Department of Natural Resources</v>
      </c>
      <c r="G223" s="668"/>
      <c r="H223" s="668"/>
      <c r="I223" s="668"/>
      <c r="J223" s="668"/>
    </row>
    <row r="224" spans="1:10" s="82" customFormat="1" x14ac:dyDescent="0.35">
      <c r="A224" s="677" t="str">
        <f>IF(ISBLANK(A270), 0, A270)</f>
        <v>Greta Thunberg</v>
      </c>
      <c r="B224" s="661"/>
      <c r="C224" s="661"/>
      <c r="D224" s="661"/>
      <c r="E224" s="678"/>
      <c r="F224" s="667" t="str">
        <f>C270</f>
        <v>Department of Natural Resources</v>
      </c>
      <c r="G224" s="668"/>
      <c r="H224" s="668"/>
      <c r="I224" s="668"/>
      <c r="J224" s="668"/>
    </row>
    <row r="225" spans="1:10" s="82" customFormat="1" x14ac:dyDescent="0.35">
      <c r="A225" s="677" t="str">
        <f>IF(ISBLANK(A272), 0, A272)</f>
        <v>Paul Watson</v>
      </c>
      <c r="B225" s="661"/>
      <c r="C225" s="661"/>
      <c r="D225" s="661"/>
      <c r="E225" s="678"/>
      <c r="F225" s="667" t="str">
        <f>C272</f>
        <v>Department of Natural Resources</v>
      </c>
      <c r="G225" s="668"/>
      <c r="H225" s="668"/>
      <c r="I225" s="668"/>
      <c r="J225" s="668"/>
    </row>
    <row r="226" spans="1:10" s="82" customFormat="1" x14ac:dyDescent="0.35">
      <c r="A226" s="677" t="str">
        <f>IF(ISBLANK(A274), 0, A274)</f>
        <v>Elon Musk</v>
      </c>
      <c r="B226" s="661"/>
      <c r="C226" s="661"/>
      <c r="D226" s="661"/>
      <c r="E226" s="678"/>
      <c r="F226" s="667" t="str">
        <f>C274</f>
        <v>Volunteer</v>
      </c>
      <c r="G226" s="668"/>
      <c r="H226" s="668"/>
      <c r="I226" s="668"/>
      <c r="J226" s="668"/>
    </row>
    <row r="227" spans="1:10" s="91" customFormat="1" x14ac:dyDescent="0.35">
      <c r="A227" s="677">
        <f>IF(ISBLANK(A276), 0, A276)</f>
        <v>0</v>
      </c>
      <c r="B227" s="661"/>
      <c r="C227" s="661"/>
      <c r="D227" s="661"/>
      <c r="E227" s="678"/>
      <c r="F227" s="667">
        <f>C276</f>
        <v>0</v>
      </c>
      <c r="G227" s="668"/>
      <c r="H227" s="668"/>
      <c r="I227" s="668"/>
      <c r="J227" s="668"/>
    </row>
    <row r="228" spans="1:10" s="91" customFormat="1" x14ac:dyDescent="0.35">
      <c r="A228" s="677">
        <f>IF(ISBLANK(A278), 0, A278)</f>
        <v>0</v>
      </c>
      <c r="B228" s="661"/>
      <c r="C228" s="661"/>
      <c r="D228" s="661"/>
      <c r="E228" s="678"/>
      <c r="F228" s="667">
        <f>C278</f>
        <v>0</v>
      </c>
      <c r="G228" s="668"/>
      <c r="H228" s="668"/>
      <c r="I228" s="668"/>
      <c r="J228" s="668"/>
    </row>
    <row r="229" spans="1:10" s="91" customFormat="1" x14ac:dyDescent="0.35">
      <c r="A229" s="677">
        <f>IF(ISBLANK(A280), 0, A280)</f>
        <v>0</v>
      </c>
      <c r="B229" s="661"/>
      <c r="C229" s="661"/>
      <c r="D229" s="661"/>
      <c r="E229" s="678"/>
      <c r="F229" s="667">
        <f>C280</f>
        <v>0</v>
      </c>
      <c r="G229" s="668"/>
      <c r="H229" s="668"/>
      <c r="I229" s="668"/>
      <c r="J229" s="668"/>
    </row>
    <row r="230" spans="1:10" s="91" customFormat="1" x14ac:dyDescent="0.35">
      <c r="A230" s="677">
        <f>IF(ISBLANK(A282), 0, A282)</f>
        <v>0</v>
      </c>
      <c r="B230" s="661"/>
      <c r="C230" s="661"/>
      <c r="D230" s="661"/>
      <c r="E230" s="678"/>
      <c r="F230" s="667">
        <f>C282</f>
        <v>0</v>
      </c>
      <c r="G230" s="668"/>
      <c r="H230" s="668"/>
      <c r="I230" s="668"/>
      <c r="J230" s="668"/>
    </row>
    <row r="231" spans="1:10" s="91" customFormat="1" x14ac:dyDescent="0.35">
      <c r="A231" s="669">
        <v>0</v>
      </c>
      <c r="B231" s="670"/>
      <c r="C231" s="670"/>
      <c r="D231" s="670"/>
      <c r="E231" s="671"/>
      <c r="F231" s="669"/>
      <c r="G231" s="670"/>
      <c r="H231" s="670"/>
      <c r="I231" s="670"/>
      <c r="J231" s="671"/>
    </row>
    <row r="232" spans="1:10" s="91" customFormat="1" x14ac:dyDescent="0.35">
      <c r="A232" s="669">
        <v>0</v>
      </c>
      <c r="B232" s="670"/>
      <c r="C232" s="670"/>
      <c r="D232" s="670"/>
      <c r="E232" s="671"/>
      <c r="F232" s="669"/>
      <c r="G232" s="670"/>
      <c r="H232" s="670"/>
      <c r="I232" s="670"/>
      <c r="J232" s="671"/>
    </row>
    <row r="233" spans="1:10" s="91" customFormat="1" x14ac:dyDescent="0.35">
      <c r="A233" s="669">
        <v>0</v>
      </c>
      <c r="B233" s="670"/>
      <c r="C233" s="670"/>
      <c r="D233" s="670"/>
      <c r="E233" s="671"/>
      <c r="F233" s="669"/>
      <c r="G233" s="670"/>
      <c r="H233" s="670"/>
      <c r="I233" s="670"/>
      <c r="J233" s="671"/>
    </row>
    <row r="234" spans="1:10" s="91" customFormat="1" x14ac:dyDescent="0.35">
      <c r="A234" s="669">
        <v>0</v>
      </c>
      <c r="B234" s="670"/>
      <c r="C234" s="670"/>
      <c r="D234" s="670"/>
      <c r="E234" s="671"/>
      <c r="F234" s="669"/>
      <c r="G234" s="670"/>
      <c r="H234" s="670"/>
      <c r="I234" s="670"/>
      <c r="J234" s="671"/>
    </row>
    <row r="235" spans="1:10" s="379" customFormat="1" x14ac:dyDescent="0.35">
      <c r="A235" s="669">
        <v>0</v>
      </c>
      <c r="B235" s="670"/>
      <c r="C235" s="670"/>
      <c r="D235" s="670"/>
      <c r="E235" s="671"/>
      <c r="F235" s="669"/>
      <c r="G235" s="670"/>
      <c r="H235" s="670"/>
      <c r="I235" s="670"/>
      <c r="J235" s="671"/>
    </row>
    <row r="236" spans="1:10" s="91" customFormat="1" x14ac:dyDescent="0.35">
      <c r="A236" s="669">
        <v>0</v>
      </c>
      <c r="B236" s="670"/>
      <c r="C236" s="670"/>
      <c r="D236" s="670"/>
      <c r="E236" s="671"/>
      <c r="F236" s="669"/>
      <c r="G236" s="670"/>
      <c r="H236" s="670"/>
      <c r="I236" s="670"/>
      <c r="J236" s="671"/>
    </row>
    <row r="237" spans="1:10" s="91" customFormat="1" ht="16" thickBot="1" x14ac:dyDescent="0.4">
      <c r="A237" s="669">
        <v>0</v>
      </c>
      <c r="B237" s="670"/>
      <c r="C237" s="670"/>
      <c r="D237" s="670"/>
      <c r="E237" s="671"/>
      <c r="F237" s="710"/>
      <c r="G237" s="711"/>
      <c r="H237" s="711"/>
      <c r="I237" s="711"/>
      <c r="J237" s="712"/>
    </row>
    <row r="238" spans="1:10" s="91" customFormat="1" x14ac:dyDescent="0.35">
      <c r="A238" s="87"/>
      <c r="B238" s="87"/>
      <c r="C238" s="87"/>
      <c r="D238" s="87"/>
      <c r="E238" s="87"/>
      <c r="F238" s="87"/>
      <c r="G238" s="87"/>
      <c r="H238" s="87"/>
      <c r="I238" s="87"/>
      <c r="J238" s="87"/>
    </row>
    <row r="239" spans="1:10" s="91" customFormat="1" x14ac:dyDescent="0.35">
      <c r="A239" s="87"/>
      <c r="B239" s="87"/>
      <c r="C239" s="87"/>
      <c r="D239" s="87"/>
      <c r="E239" s="87"/>
      <c r="F239" s="87"/>
      <c r="G239" s="87"/>
      <c r="H239" s="87"/>
      <c r="I239" s="87"/>
      <c r="J239" s="87"/>
    </row>
    <row r="240" spans="1:10" s="91" customFormat="1" x14ac:dyDescent="0.35">
      <c r="A240" s="87"/>
      <c r="B240" s="87"/>
      <c r="C240" s="87"/>
      <c r="D240" s="87"/>
      <c r="E240" s="87"/>
      <c r="F240" s="87"/>
      <c r="G240" s="87"/>
      <c r="H240" s="87"/>
      <c r="I240" s="87"/>
      <c r="J240" s="87"/>
    </row>
    <row r="241" spans="1:10" s="91" customFormat="1" x14ac:dyDescent="0.35">
      <c r="A241" s="87"/>
      <c r="B241" s="87"/>
      <c r="C241" s="87"/>
      <c r="D241" s="87"/>
      <c r="E241" s="87"/>
      <c r="F241" s="87"/>
      <c r="G241" s="87"/>
      <c r="H241" s="87"/>
      <c r="I241" s="87"/>
      <c r="J241" s="87"/>
    </row>
    <row r="242" spans="1:10" s="91" customFormat="1" x14ac:dyDescent="0.35">
      <c r="A242" s="87"/>
      <c r="B242" s="87"/>
      <c r="C242" s="87"/>
      <c r="D242" s="87"/>
      <c r="E242" s="87"/>
      <c r="F242" s="87"/>
      <c r="G242" s="87"/>
      <c r="H242" s="87"/>
      <c r="I242" s="87"/>
      <c r="J242" s="87"/>
    </row>
    <row r="243" spans="1:10" s="91" customFormat="1" x14ac:dyDescent="0.35">
      <c r="A243" s="87"/>
      <c r="B243" s="87"/>
      <c r="C243" s="87"/>
      <c r="D243" s="87"/>
      <c r="E243" s="87"/>
      <c r="F243" s="87"/>
      <c r="G243" s="87"/>
      <c r="H243" s="87"/>
      <c r="I243" s="87"/>
      <c r="J243" s="87"/>
    </row>
    <row r="244" spans="1:10" s="82" customFormat="1" x14ac:dyDescent="0.35">
      <c r="A244" s="80"/>
      <c r="B244" s="80"/>
      <c r="C244" s="80"/>
      <c r="D244" s="80"/>
      <c r="E244" s="80"/>
      <c r="F244" s="80"/>
      <c r="G244" s="80"/>
      <c r="H244" s="80"/>
      <c r="I244" s="685"/>
      <c r="J244" s="685"/>
    </row>
    <row r="245" spans="1:10" customFormat="1" ht="15" x14ac:dyDescent="0.35">
      <c r="A245" s="679" t="s">
        <v>658</v>
      </c>
      <c r="B245" s="679"/>
      <c r="C245" s="679"/>
      <c r="D245" s="679"/>
      <c r="E245" s="679"/>
      <c r="F245" s="679"/>
      <c r="G245" s="679"/>
      <c r="H245" s="679"/>
      <c r="I245" s="679"/>
      <c r="J245" s="679"/>
    </row>
    <row r="246" spans="1:10" customFormat="1" ht="13.5" customHeight="1" x14ac:dyDescent="0.35">
      <c r="A246" s="114"/>
      <c r="B246" s="114"/>
      <c r="C246" s="114"/>
      <c r="D246" s="114"/>
      <c r="E246" s="114"/>
      <c r="F246" s="114"/>
      <c r="G246" s="114"/>
      <c r="H246" s="114"/>
      <c r="I246" s="114"/>
      <c r="J246" s="114"/>
    </row>
    <row r="247" spans="1:10" customFormat="1" ht="63" customHeight="1" x14ac:dyDescent="0.35">
      <c r="A247" s="606" t="s">
        <v>1432</v>
      </c>
      <c r="B247" s="606"/>
      <c r="C247" s="606"/>
      <c r="D247" s="606"/>
      <c r="E247" s="606"/>
      <c r="F247" s="606"/>
      <c r="G247" s="606"/>
      <c r="H247" s="606"/>
      <c r="I247" s="606"/>
      <c r="J247" s="606"/>
    </row>
    <row r="248" spans="1:10" customFormat="1" ht="71.25" customHeight="1" x14ac:dyDescent="0.35">
      <c r="A248" s="606"/>
      <c r="B248" s="606"/>
      <c r="C248" s="606"/>
      <c r="D248" s="606"/>
      <c r="E248" s="606"/>
      <c r="F248" s="606"/>
      <c r="G248" s="606"/>
      <c r="H248" s="606"/>
      <c r="I248" s="606"/>
      <c r="J248" s="606"/>
    </row>
    <row r="249" spans="1:10" customFormat="1" ht="17.25" customHeight="1" thickBot="1" x14ac:dyDescent="0.4">
      <c r="A249" s="112"/>
      <c r="B249" s="112"/>
      <c r="C249" s="112"/>
      <c r="D249" s="112"/>
      <c r="E249" s="112"/>
      <c r="F249" s="112"/>
      <c r="G249" s="112"/>
      <c r="H249" s="112"/>
      <c r="I249" s="112"/>
      <c r="J249" s="112"/>
    </row>
    <row r="250" spans="1:10" customFormat="1" ht="29.25" customHeight="1" thickBot="1" x14ac:dyDescent="0.4">
      <c r="A250" s="716" t="s">
        <v>0</v>
      </c>
      <c r="B250" s="715"/>
      <c r="C250" s="715" t="s">
        <v>647</v>
      </c>
      <c r="D250" s="715"/>
      <c r="E250" s="715" t="s">
        <v>281</v>
      </c>
      <c r="F250" s="715"/>
      <c r="G250" s="715" t="s">
        <v>789</v>
      </c>
      <c r="H250" s="715"/>
      <c r="I250" s="715" t="s">
        <v>636</v>
      </c>
      <c r="J250" s="719"/>
    </row>
    <row r="251" spans="1:10" customFormat="1" ht="15" customHeight="1" x14ac:dyDescent="0.35">
      <c r="A251" s="740" t="s">
        <v>661</v>
      </c>
      <c r="B251" s="741"/>
      <c r="C251" s="713" t="s">
        <v>662</v>
      </c>
      <c r="D251" s="713"/>
      <c r="E251" s="673" t="s">
        <v>7</v>
      </c>
      <c r="F251" s="674"/>
      <c r="G251" s="672"/>
      <c r="H251" s="672"/>
      <c r="I251" s="717" t="s">
        <v>637</v>
      </c>
      <c r="J251" s="718"/>
    </row>
    <row r="252" spans="1:10" customFormat="1" ht="15" customHeight="1" x14ac:dyDescent="0.35">
      <c r="A252" s="721"/>
      <c r="B252" s="720"/>
      <c r="C252" s="714"/>
      <c r="D252" s="714"/>
      <c r="E252" s="675"/>
      <c r="F252" s="676"/>
      <c r="G252" s="687"/>
      <c r="H252" s="687"/>
      <c r="I252" s="708"/>
      <c r="J252" s="709"/>
    </row>
    <row r="253" spans="1:10" customFormat="1" ht="60" customHeight="1" x14ac:dyDescent="0.35">
      <c r="A253" s="613" t="s">
        <v>663</v>
      </c>
      <c r="B253" s="720"/>
      <c r="C253" s="714" t="s">
        <v>662</v>
      </c>
      <c r="D253" s="714"/>
      <c r="E253" s="665" t="s">
        <v>286</v>
      </c>
      <c r="F253" s="665"/>
      <c r="G253" s="687"/>
      <c r="H253" s="687"/>
      <c r="I253" s="708" t="s">
        <v>1256</v>
      </c>
      <c r="J253" s="709"/>
    </row>
    <row r="254" spans="1:10" customFormat="1" ht="60" customHeight="1" x14ac:dyDescent="0.35">
      <c r="A254" s="721"/>
      <c r="B254" s="720"/>
      <c r="C254" s="714"/>
      <c r="D254" s="714"/>
      <c r="E254" s="665"/>
      <c r="F254" s="665"/>
      <c r="G254" s="687"/>
      <c r="H254" s="687"/>
      <c r="I254" s="708"/>
      <c r="J254" s="709"/>
    </row>
    <row r="255" spans="1:10" customFormat="1" ht="27" customHeight="1" x14ac:dyDescent="0.35">
      <c r="A255" s="724" t="s">
        <v>664</v>
      </c>
      <c r="B255" s="649"/>
      <c r="C255" s="686">
        <f>IF(ISBLANK('Sec. 2 Data Generation'!F165), 0, 'Sec. 2 Data Generation'!F165)</f>
        <v>0</v>
      </c>
      <c r="D255" s="686"/>
      <c r="E255" s="665" t="s">
        <v>291</v>
      </c>
      <c r="F255" s="665"/>
      <c r="G255" s="687"/>
      <c r="H255" s="687"/>
      <c r="I255" s="708" t="s">
        <v>638</v>
      </c>
      <c r="J255" s="709"/>
    </row>
    <row r="256" spans="1:10" customFormat="1" ht="27" customHeight="1" x14ac:dyDescent="0.35">
      <c r="A256" s="725"/>
      <c r="B256" s="649"/>
      <c r="C256" s="686"/>
      <c r="D256" s="686"/>
      <c r="E256" s="665"/>
      <c r="F256" s="665"/>
      <c r="G256" s="686">
        <f>IF(ISBLANK('Sec. 2 Data Generation'!F167), 0, 'Sec. 2 Data Generation'!F167)</f>
        <v>0</v>
      </c>
      <c r="H256" s="686"/>
      <c r="I256" s="708"/>
      <c r="J256" s="709"/>
    </row>
    <row r="257" spans="1:10" customFormat="1" ht="23.25" customHeight="1" x14ac:dyDescent="0.35">
      <c r="A257" s="724" t="s">
        <v>665</v>
      </c>
      <c r="B257" s="649"/>
      <c r="C257" s="686">
        <f>IF(ISBLANK('Sec. 2 Data Generation'!F165), 0, 'Sec. 2 Data Generation'!F165)</f>
        <v>0</v>
      </c>
      <c r="D257" s="686"/>
      <c r="E257" s="665" t="s">
        <v>293</v>
      </c>
      <c r="F257" s="665"/>
      <c r="G257" s="723"/>
      <c r="H257" s="723"/>
      <c r="I257" s="708" t="s">
        <v>639</v>
      </c>
      <c r="J257" s="709"/>
    </row>
    <row r="258" spans="1:10" customFormat="1" ht="23.25" customHeight="1" x14ac:dyDescent="0.35">
      <c r="A258" s="725"/>
      <c r="B258" s="649"/>
      <c r="C258" s="686"/>
      <c r="D258" s="686"/>
      <c r="E258" s="665"/>
      <c r="F258" s="665"/>
      <c r="G258" s="686">
        <f>IF(ISBLANK('Sec. 2 Data Generation'!F167),0,'Sec. 2 Data Generation'!F167)</f>
        <v>0</v>
      </c>
      <c r="H258" s="686"/>
      <c r="I258" s="708"/>
      <c r="J258" s="709"/>
    </row>
    <row r="259" spans="1:10" customFormat="1" ht="15" customHeight="1" x14ac:dyDescent="0.35">
      <c r="A259" s="724" t="s">
        <v>666</v>
      </c>
      <c r="B259" s="649"/>
      <c r="C259" s="649" t="s">
        <v>662</v>
      </c>
      <c r="D259" s="649"/>
      <c r="E259" s="665" t="s">
        <v>292</v>
      </c>
      <c r="F259" s="665"/>
      <c r="G259" s="722"/>
      <c r="H259" s="722"/>
      <c r="I259" s="708" t="s">
        <v>640</v>
      </c>
      <c r="J259" s="709"/>
    </row>
    <row r="260" spans="1:10" customFormat="1" ht="15" customHeight="1" x14ac:dyDescent="0.35">
      <c r="A260" s="725"/>
      <c r="B260" s="649"/>
      <c r="C260" s="649"/>
      <c r="D260" s="649"/>
      <c r="E260" s="665"/>
      <c r="F260" s="665"/>
      <c r="G260" s="722"/>
      <c r="H260" s="722"/>
      <c r="I260" s="708"/>
      <c r="J260" s="709"/>
    </row>
    <row r="261" spans="1:10" customFormat="1" ht="15" customHeight="1" x14ac:dyDescent="0.35">
      <c r="A261" s="724" t="s">
        <v>668</v>
      </c>
      <c r="B261" s="649"/>
      <c r="C261" s="649" t="s">
        <v>662</v>
      </c>
      <c r="D261" s="649"/>
      <c r="E261" s="665" t="s">
        <v>1</v>
      </c>
      <c r="F261" s="665"/>
      <c r="G261" s="722"/>
      <c r="H261" s="722"/>
      <c r="I261" s="708" t="s">
        <v>805</v>
      </c>
      <c r="J261" s="709"/>
    </row>
    <row r="262" spans="1:10" customFormat="1" ht="21" customHeight="1" x14ac:dyDescent="0.35">
      <c r="A262" s="725"/>
      <c r="B262" s="649"/>
      <c r="C262" s="649"/>
      <c r="D262" s="649"/>
      <c r="E262" s="665"/>
      <c r="F262" s="665"/>
      <c r="G262" s="722"/>
      <c r="H262" s="722"/>
      <c r="I262" s="708"/>
      <c r="J262" s="709"/>
    </row>
    <row r="263" spans="1:10" customFormat="1" ht="18.75" customHeight="1" x14ac:dyDescent="0.35">
      <c r="A263" s="724" t="s">
        <v>669</v>
      </c>
      <c r="B263" s="649"/>
      <c r="C263" s="649" t="s">
        <v>662</v>
      </c>
      <c r="D263" s="649"/>
      <c r="E263" s="665" t="s">
        <v>641</v>
      </c>
      <c r="F263" s="665"/>
      <c r="G263" s="722"/>
      <c r="H263" s="722"/>
      <c r="I263" s="708" t="s">
        <v>642</v>
      </c>
      <c r="J263" s="709"/>
    </row>
    <row r="264" spans="1:10" customFormat="1" ht="18.75" customHeight="1" thickBot="1" x14ac:dyDescent="0.4">
      <c r="A264" s="726"/>
      <c r="B264" s="650"/>
      <c r="C264" s="650"/>
      <c r="D264" s="650"/>
      <c r="E264" s="739"/>
      <c r="F264" s="739"/>
      <c r="G264" s="738"/>
      <c r="H264" s="738"/>
      <c r="I264" s="736"/>
      <c r="J264" s="737"/>
    </row>
    <row r="265" spans="1:10" customFormat="1" ht="16.5" customHeight="1" thickBot="1" x14ac:dyDescent="0.4">
      <c r="A265" s="729" t="s">
        <v>643</v>
      </c>
      <c r="B265" s="730"/>
      <c r="C265" s="730"/>
      <c r="D265" s="730"/>
      <c r="E265" s="730"/>
      <c r="F265" s="730"/>
      <c r="G265" s="730"/>
      <c r="H265" s="730"/>
      <c r="I265" s="730"/>
      <c r="J265" s="731"/>
    </row>
    <row r="266" spans="1:10" customFormat="1" ht="19.5" customHeight="1" x14ac:dyDescent="0.35">
      <c r="A266" s="734" t="s">
        <v>667</v>
      </c>
      <c r="B266" s="735"/>
      <c r="C266" s="742" t="s">
        <v>662</v>
      </c>
      <c r="D266" s="742"/>
      <c r="E266" s="733" t="s">
        <v>294</v>
      </c>
      <c r="F266" s="733"/>
      <c r="G266" s="732"/>
      <c r="H266" s="732"/>
      <c r="I266" s="727" t="s">
        <v>644</v>
      </c>
      <c r="J266" s="728"/>
    </row>
    <row r="267" spans="1:10" customFormat="1" ht="19.5" customHeight="1" x14ac:dyDescent="0.35">
      <c r="A267" s="620"/>
      <c r="B267" s="614"/>
      <c r="C267" s="649"/>
      <c r="D267" s="649"/>
      <c r="E267" s="665"/>
      <c r="F267" s="665"/>
      <c r="G267" s="666"/>
      <c r="H267" s="666"/>
      <c r="I267" s="638"/>
      <c r="J267" s="639"/>
    </row>
    <row r="268" spans="1:10" customFormat="1" ht="14.5" x14ac:dyDescent="0.35">
      <c r="A268" s="613" t="s">
        <v>670</v>
      </c>
      <c r="B268" s="614"/>
      <c r="C268" s="649" t="s">
        <v>662</v>
      </c>
      <c r="D268" s="649"/>
      <c r="E268" s="665" t="s">
        <v>645</v>
      </c>
      <c r="F268" s="665"/>
      <c r="G268" s="666"/>
      <c r="H268" s="666"/>
      <c r="I268" s="638" t="s">
        <v>646</v>
      </c>
      <c r="J268" s="639"/>
    </row>
    <row r="269" spans="1:10" customFormat="1" ht="14.5" x14ac:dyDescent="0.35">
      <c r="A269" s="620"/>
      <c r="B269" s="614"/>
      <c r="C269" s="649"/>
      <c r="D269" s="649"/>
      <c r="E269" s="665"/>
      <c r="F269" s="665"/>
      <c r="G269" s="666"/>
      <c r="H269" s="666"/>
      <c r="I269" s="638"/>
      <c r="J269" s="639"/>
    </row>
    <row r="270" spans="1:10" customFormat="1" ht="14.5" x14ac:dyDescent="0.35">
      <c r="A270" s="613" t="s">
        <v>671</v>
      </c>
      <c r="B270" s="614"/>
      <c r="C270" s="649" t="s">
        <v>662</v>
      </c>
      <c r="D270" s="649"/>
      <c r="E270" s="665" t="s">
        <v>645</v>
      </c>
      <c r="F270" s="665"/>
      <c r="G270" s="666"/>
      <c r="H270" s="666"/>
      <c r="I270" s="638" t="s">
        <v>646</v>
      </c>
      <c r="J270" s="639"/>
    </row>
    <row r="271" spans="1:10" customFormat="1" ht="14.5" x14ac:dyDescent="0.35">
      <c r="A271" s="620"/>
      <c r="B271" s="614"/>
      <c r="C271" s="649"/>
      <c r="D271" s="649"/>
      <c r="E271" s="665"/>
      <c r="F271" s="665"/>
      <c r="G271" s="666"/>
      <c r="H271" s="666"/>
      <c r="I271" s="638"/>
      <c r="J271" s="639"/>
    </row>
    <row r="272" spans="1:10" customFormat="1" ht="14.5" x14ac:dyDescent="0.35">
      <c r="A272" s="613" t="s">
        <v>672</v>
      </c>
      <c r="B272" s="614"/>
      <c r="C272" s="649" t="s">
        <v>662</v>
      </c>
      <c r="D272" s="649"/>
      <c r="E272" s="665" t="s">
        <v>645</v>
      </c>
      <c r="F272" s="665"/>
      <c r="G272" s="666"/>
      <c r="H272" s="666"/>
      <c r="I272" s="638" t="s">
        <v>646</v>
      </c>
      <c r="J272" s="639"/>
    </row>
    <row r="273" spans="1:10" customFormat="1" ht="14.5" x14ac:dyDescent="0.35">
      <c r="A273" s="620"/>
      <c r="B273" s="614"/>
      <c r="C273" s="649"/>
      <c r="D273" s="649"/>
      <c r="E273" s="665"/>
      <c r="F273" s="665"/>
      <c r="G273" s="666"/>
      <c r="H273" s="666"/>
      <c r="I273" s="638"/>
      <c r="J273" s="639"/>
    </row>
    <row r="274" spans="1:10" customFormat="1" ht="14.5" x14ac:dyDescent="0.35">
      <c r="A274" s="613" t="s">
        <v>673</v>
      </c>
      <c r="B274" s="614"/>
      <c r="C274" s="649" t="s">
        <v>674</v>
      </c>
      <c r="D274" s="649"/>
      <c r="E274" s="665" t="s">
        <v>645</v>
      </c>
      <c r="F274" s="665"/>
      <c r="G274" s="666"/>
      <c r="H274" s="666"/>
      <c r="I274" s="638" t="s">
        <v>646</v>
      </c>
      <c r="J274" s="639"/>
    </row>
    <row r="275" spans="1:10" customFormat="1" ht="14.5" x14ac:dyDescent="0.35">
      <c r="A275" s="620"/>
      <c r="B275" s="614"/>
      <c r="C275" s="649"/>
      <c r="D275" s="649"/>
      <c r="E275" s="665"/>
      <c r="F275" s="665"/>
      <c r="G275" s="666"/>
      <c r="H275" s="666"/>
      <c r="I275" s="638"/>
      <c r="J275" s="639"/>
    </row>
    <row r="276" spans="1:10" customFormat="1" ht="14.5" x14ac:dyDescent="0.35">
      <c r="A276" s="620"/>
      <c r="B276" s="614"/>
      <c r="C276" s="649"/>
      <c r="D276" s="649"/>
      <c r="E276" s="636" t="s">
        <v>645</v>
      </c>
      <c r="F276" s="636"/>
      <c r="G276" s="637"/>
      <c r="H276" s="637"/>
      <c r="I276" s="638" t="s">
        <v>646</v>
      </c>
      <c r="J276" s="639"/>
    </row>
    <row r="277" spans="1:10" customFormat="1" ht="15" customHeight="1" x14ac:dyDescent="0.35">
      <c r="A277" s="620"/>
      <c r="B277" s="614"/>
      <c r="C277" s="649"/>
      <c r="D277" s="649"/>
      <c r="E277" s="636"/>
      <c r="F277" s="636"/>
      <c r="G277" s="637"/>
      <c r="H277" s="637"/>
      <c r="I277" s="638"/>
      <c r="J277" s="639"/>
    </row>
    <row r="278" spans="1:10" s="94" customFormat="1" ht="15.75" customHeight="1" x14ac:dyDescent="0.35">
      <c r="A278" s="620"/>
      <c r="B278" s="614"/>
      <c r="C278" s="649"/>
      <c r="D278" s="649"/>
      <c r="E278" s="636" t="s">
        <v>645</v>
      </c>
      <c r="F278" s="636"/>
      <c r="G278" s="637"/>
      <c r="H278" s="637"/>
      <c r="I278" s="638" t="s">
        <v>646</v>
      </c>
      <c r="J278" s="639"/>
    </row>
    <row r="279" spans="1:10" s="94" customFormat="1" ht="15.75" customHeight="1" x14ac:dyDescent="0.35">
      <c r="A279" s="620"/>
      <c r="B279" s="614"/>
      <c r="C279" s="649"/>
      <c r="D279" s="649"/>
      <c r="E279" s="636"/>
      <c r="F279" s="636"/>
      <c r="G279" s="637"/>
      <c r="H279" s="637"/>
      <c r="I279" s="638"/>
      <c r="J279" s="639"/>
    </row>
    <row r="280" spans="1:10" s="94" customFormat="1" ht="15.75" customHeight="1" x14ac:dyDescent="0.35">
      <c r="A280" s="613"/>
      <c r="B280" s="614"/>
      <c r="C280" s="649"/>
      <c r="D280" s="649"/>
      <c r="E280" s="636" t="s">
        <v>645</v>
      </c>
      <c r="F280" s="636"/>
      <c r="G280" s="637"/>
      <c r="H280" s="637"/>
      <c r="I280" s="638" t="s">
        <v>646</v>
      </c>
      <c r="J280" s="639"/>
    </row>
    <row r="281" spans="1:10" s="94" customFormat="1" ht="15.75" customHeight="1" x14ac:dyDescent="0.35">
      <c r="A281" s="620"/>
      <c r="B281" s="614"/>
      <c r="C281" s="649"/>
      <c r="D281" s="649"/>
      <c r="E281" s="636"/>
      <c r="F281" s="636"/>
      <c r="G281" s="637"/>
      <c r="H281" s="637"/>
      <c r="I281" s="638"/>
      <c r="J281" s="639"/>
    </row>
    <row r="282" spans="1:10" s="94" customFormat="1" ht="15.75" customHeight="1" x14ac:dyDescent="0.35">
      <c r="A282" s="613"/>
      <c r="B282" s="614"/>
      <c r="C282" s="649"/>
      <c r="D282" s="649"/>
      <c r="E282" s="636" t="s">
        <v>645</v>
      </c>
      <c r="F282" s="636"/>
      <c r="G282" s="637"/>
      <c r="H282" s="637"/>
      <c r="I282" s="638" t="s">
        <v>646</v>
      </c>
      <c r="J282" s="639"/>
    </row>
    <row r="283" spans="1:10" s="94" customFormat="1" ht="15.75" customHeight="1" thickBot="1" x14ac:dyDescent="0.4">
      <c r="A283" s="615"/>
      <c r="B283" s="616"/>
      <c r="C283" s="650"/>
      <c r="D283" s="650"/>
      <c r="E283" s="651"/>
      <c r="F283" s="651"/>
      <c r="G283" s="642"/>
      <c r="H283" s="642"/>
      <c r="I283" s="652"/>
      <c r="J283" s="653"/>
    </row>
    <row r="284" spans="1:10" s="94" customFormat="1" ht="15.75" customHeight="1" x14ac:dyDescent="0.35">
      <c r="A284" s="511"/>
      <c r="B284" s="511"/>
      <c r="C284" s="510"/>
      <c r="D284" s="510"/>
      <c r="E284" s="510"/>
      <c r="F284" s="510"/>
      <c r="G284" s="512"/>
      <c r="H284" s="512"/>
      <c r="I284" s="513"/>
      <c r="J284" s="513"/>
    </row>
    <row r="285" spans="1:10" s="94" customFormat="1" ht="15.75" customHeight="1" x14ac:dyDescent="0.35">
      <c r="A285" s="596" t="s">
        <v>1254</v>
      </c>
      <c r="B285" s="596"/>
      <c r="C285" s="596"/>
      <c r="D285" s="596"/>
      <c r="E285" s="596"/>
      <c r="F285" s="596"/>
      <c r="G285" s="596"/>
      <c r="H285" s="596"/>
      <c r="I285" s="514"/>
      <c r="J285" s="513"/>
    </row>
    <row r="286" spans="1:10" s="82" customFormat="1" x14ac:dyDescent="0.35">
      <c r="I286" s="684"/>
      <c r="J286" s="684"/>
    </row>
    <row r="287" spans="1:10" x14ac:dyDescent="0.35">
      <c r="A287" s="617" t="s">
        <v>773</v>
      </c>
      <c r="B287" s="617"/>
      <c r="C287" s="617"/>
      <c r="D287" s="617"/>
      <c r="E287" s="617"/>
      <c r="F287" s="617"/>
      <c r="G287" s="617"/>
      <c r="H287" s="617"/>
      <c r="I287" s="617"/>
      <c r="J287" s="617"/>
    </row>
    <row r="288" spans="1:10" x14ac:dyDescent="0.35">
      <c r="A288" s="79"/>
      <c r="B288" s="79"/>
      <c r="C288" s="79"/>
      <c r="D288" s="79"/>
      <c r="E288" s="79"/>
      <c r="F288" s="79"/>
      <c r="G288" s="79"/>
      <c r="H288" s="79"/>
      <c r="I288" s="79"/>
      <c r="J288" s="79"/>
    </row>
    <row r="289" spans="1:10" ht="17.25" customHeight="1" x14ac:dyDescent="0.35">
      <c r="A289" s="648" t="s">
        <v>651</v>
      </c>
      <c r="B289" s="648"/>
      <c r="C289" s="648"/>
      <c r="D289" s="648"/>
      <c r="E289" s="622">
        <f>IF(ISBLANK(A7), 0, A7)</f>
        <v>0</v>
      </c>
      <c r="F289" s="623"/>
      <c r="G289" s="623"/>
      <c r="H289" s="623"/>
      <c r="I289" s="623"/>
      <c r="J289" s="624"/>
    </row>
    <row r="290" spans="1:10" ht="17.25" customHeight="1" x14ac:dyDescent="0.35">
      <c r="A290" s="625" t="s">
        <v>648</v>
      </c>
      <c r="B290" s="625"/>
      <c r="C290" s="625"/>
      <c r="D290" s="626">
        <f>IF(ISBLANK(A11), 0, A11)</f>
        <v>0</v>
      </c>
      <c r="E290" s="627"/>
      <c r="F290" s="627"/>
      <c r="G290" s="627"/>
      <c r="H290" s="627"/>
      <c r="I290" s="627"/>
      <c r="J290" s="628"/>
    </row>
    <row r="291" spans="1:10" ht="15.75" customHeight="1" x14ac:dyDescent="0.35">
      <c r="A291" s="117" t="s">
        <v>635</v>
      </c>
      <c r="B291" s="626">
        <f>IF(ISBLANK(A13), 0, A13)</f>
        <v>0</v>
      </c>
      <c r="C291" s="627"/>
      <c r="D291" s="627"/>
      <c r="E291" s="627"/>
      <c r="F291" s="627"/>
      <c r="G291" s="627"/>
      <c r="H291" s="627"/>
      <c r="I291" s="628"/>
      <c r="J291" s="123" t="s">
        <v>775</v>
      </c>
    </row>
    <row r="292" spans="1:10" ht="15.75" customHeight="1" x14ac:dyDescent="0.35">
      <c r="A292" s="625" t="str">
        <f>C251</f>
        <v>Department of Natural Resources</v>
      </c>
      <c r="B292" s="625"/>
      <c r="C292" s="625"/>
      <c r="D292" s="625"/>
      <c r="E292" s="625"/>
      <c r="F292" s="625"/>
      <c r="G292" s="625"/>
      <c r="H292" s="625"/>
      <c r="I292" s="625"/>
      <c r="J292" s="625"/>
    </row>
    <row r="293" spans="1:10" ht="15.75" customHeight="1" x14ac:dyDescent="0.35">
      <c r="A293" s="629" t="s">
        <v>649</v>
      </c>
      <c r="B293" s="629"/>
      <c r="C293" s="630"/>
      <c r="D293" s="630"/>
      <c r="E293" s="630"/>
      <c r="F293" s="630"/>
      <c r="G293" s="630"/>
      <c r="H293" s="630"/>
      <c r="I293" s="631" t="s">
        <v>650</v>
      </c>
      <c r="J293" s="631"/>
    </row>
    <row r="294" spans="1:10" x14ac:dyDescent="0.35">
      <c r="A294" s="633" t="s">
        <v>675</v>
      </c>
      <c r="B294" s="633"/>
      <c r="C294" s="630" t="s">
        <v>994</v>
      </c>
      <c r="D294" s="630"/>
      <c r="E294" s="630"/>
      <c r="F294" s="630"/>
      <c r="G294" s="630"/>
      <c r="H294" s="630"/>
      <c r="I294" s="630"/>
      <c r="J294" s="630"/>
    </row>
    <row r="295" spans="1:10" ht="16.5" customHeight="1" x14ac:dyDescent="0.35">
      <c r="A295" s="634" t="s">
        <v>784</v>
      </c>
      <c r="B295" s="634"/>
      <c r="C295" s="634"/>
      <c r="D295" s="634"/>
      <c r="E295" s="634"/>
      <c r="F295" s="634"/>
      <c r="G295" s="634"/>
      <c r="H295" s="634"/>
      <c r="I295" s="634"/>
      <c r="J295" s="634"/>
    </row>
    <row r="296" spans="1:10" ht="9" customHeight="1" x14ac:dyDescent="0.35">
      <c r="A296" s="634"/>
      <c r="B296" s="634"/>
      <c r="C296" s="634"/>
      <c r="D296" s="634"/>
      <c r="E296" s="634"/>
      <c r="F296" s="634"/>
      <c r="G296" s="634"/>
      <c r="H296" s="634"/>
      <c r="I296" s="634"/>
      <c r="J296" s="634"/>
    </row>
    <row r="297" spans="1:10" ht="58.5" customHeight="1" x14ac:dyDescent="0.35">
      <c r="A297" s="611" t="s">
        <v>1433</v>
      </c>
      <c r="B297" s="611"/>
      <c r="C297" s="611"/>
      <c r="D297" s="611"/>
      <c r="E297" s="611"/>
      <c r="F297" s="611"/>
      <c r="G297" s="611"/>
      <c r="H297" s="611"/>
      <c r="I297" s="611"/>
      <c r="J297" s="611"/>
    </row>
    <row r="298" spans="1:10" ht="54.75" customHeight="1" x14ac:dyDescent="0.35">
      <c r="A298" s="611"/>
      <c r="B298" s="611"/>
      <c r="C298" s="611"/>
      <c r="D298" s="611"/>
      <c r="E298" s="611"/>
      <c r="F298" s="611"/>
      <c r="G298" s="611"/>
      <c r="H298" s="611"/>
      <c r="I298" s="611"/>
      <c r="J298" s="611"/>
    </row>
    <row r="299" spans="1:10" ht="58.5" customHeight="1" x14ac:dyDescent="0.35">
      <c r="A299" s="611"/>
      <c r="B299" s="611"/>
      <c r="C299" s="611"/>
      <c r="D299" s="611"/>
      <c r="E299" s="611"/>
      <c r="F299" s="611"/>
      <c r="G299" s="611"/>
      <c r="H299" s="611"/>
      <c r="I299" s="611"/>
      <c r="J299" s="611"/>
    </row>
    <row r="300" spans="1:10" ht="69.75" customHeight="1" x14ac:dyDescent="0.35">
      <c r="A300" s="611"/>
      <c r="B300" s="611"/>
      <c r="C300" s="611"/>
      <c r="D300" s="611"/>
      <c r="E300" s="611"/>
      <c r="F300" s="611"/>
      <c r="G300" s="611"/>
      <c r="H300" s="611"/>
      <c r="I300" s="611"/>
      <c r="J300" s="611"/>
    </row>
    <row r="301" spans="1:10" x14ac:dyDescent="0.35">
      <c r="A301" s="81"/>
      <c r="B301" s="81"/>
      <c r="C301" s="81"/>
      <c r="D301" s="81"/>
      <c r="E301" s="81"/>
      <c r="F301" s="81"/>
      <c r="G301" s="81"/>
      <c r="H301" s="81"/>
      <c r="I301" s="81"/>
      <c r="J301" s="81"/>
    </row>
    <row r="302" spans="1:10" x14ac:dyDescent="0.35">
      <c r="A302" s="743" t="s">
        <v>774</v>
      </c>
      <c r="B302" s="743"/>
      <c r="C302" s="743"/>
      <c r="D302" s="743"/>
      <c r="E302" s="743"/>
      <c r="F302" s="743"/>
      <c r="G302" s="743"/>
      <c r="H302" s="743"/>
      <c r="I302" s="743"/>
      <c r="J302" s="743"/>
    </row>
    <row r="303" spans="1:10" x14ac:dyDescent="0.35">
      <c r="A303" s="106"/>
      <c r="B303" s="106"/>
      <c r="C303" s="106"/>
      <c r="D303" s="106"/>
      <c r="E303" s="106"/>
      <c r="F303" s="106"/>
      <c r="G303" s="106"/>
      <c r="H303" s="106"/>
      <c r="I303" s="106"/>
      <c r="J303" s="106"/>
    </row>
    <row r="304" spans="1:10" ht="117.75" customHeight="1" x14ac:dyDescent="0.35">
      <c r="A304" s="611" t="s">
        <v>1404</v>
      </c>
      <c r="B304" s="611"/>
      <c r="C304" s="611"/>
      <c r="D304" s="611"/>
      <c r="E304" s="611"/>
      <c r="F304" s="611"/>
      <c r="G304" s="611"/>
      <c r="H304" s="611"/>
      <c r="I304" s="611"/>
      <c r="J304" s="611"/>
    </row>
    <row r="305" spans="1:10" ht="28.5" customHeight="1" x14ac:dyDescent="0.35">
      <c r="A305" s="632"/>
      <c r="B305" s="632"/>
      <c r="C305" s="632"/>
      <c r="D305" s="632"/>
      <c r="E305" s="632"/>
      <c r="F305" s="632"/>
      <c r="G305" s="632"/>
      <c r="H305" s="632"/>
      <c r="I305" s="632"/>
      <c r="J305" s="632"/>
    </row>
    <row r="306" spans="1:10" ht="51.75" customHeight="1" x14ac:dyDescent="0.35">
      <c r="A306" s="632"/>
      <c r="B306" s="632"/>
      <c r="C306" s="632"/>
      <c r="D306" s="632"/>
      <c r="E306" s="632"/>
      <c r="F306" s="632"/>
      <c r="G306" s="632"/>
      <c r="H306" s="632"/>
      <c r="I306" s="632"/>
      <c r="J306" s="632"/>
    </row>
    <row r="307" spans="1:10" ht="28.5" customHeight="1" x14ac:dyDescent="0.35">
      <c r="A307" s="632"/>
      <c r="B307" s="632"/>
      <c r="C307" s="632"/>
      <c r="D307" s="632"/>
      <c r="E307" s="632"/>
      <c r="F307" s="632"/>
      <c r="G307" s="632"/>
      <c r="H307" s="632"/>
      <c r="I307" s="632"/>
      <c r="J307" s="632"/>
    </row>
    <row r="308" spans="1:10" ht="24" customHeight="1" x14ac:dyDescent="0.35">
      <c r="A308" s="632"/>
      <c r="B308" s="632"/>
      <c r="C308" s="632"/>
      <c r="D308" s="632"/>
      <c r="E308" s="632"/>
      <c r="F308" s="632"/>
      <c r="G308" s="632"/>
      <c r="H308" s="632"/>
      <c r="I308" s="632"/>
      <c r="J308" s="632"/>
    </row>
    <row r="309" spans="1:10" ht="399" customHeight="1" x14ac:dyDescent="0.35">
      <c r="A309" s="632"/>
      <c r="B309" s="632"/>
      <c r="C309" s="632"/>
      <c r="D309" s="632"/>
      <c r="E309" s="632"/>
      <c r="F309" s="632"/>
      <c r="G309" s="632"/>
      <c r="H309" s="632"/>
      <c r="I309" s="632"/>
      <c r="J309" s="632"/>
    </row>
    <row r="310" spans="1:10" x14ac:dyDescent="0.35">
      <c r="A310" s="617" t="s">
        <v>677</v>
      </c>
      <c r="B310" s="617"/>
      <c r="C310" s="617"/>
      <c r="D310" s="617"/>
      <c r="E310" s="617"/>
      <c r="F310" s="617"/>
      <c r="G310" s="617"/>
      <c r="H310" s="617"/>
      <c r="I310" s="617"/>
      <c r="J310" s="617"/>
    </row>
    <row r="311" spans="1:10" ht="11.25" customHeight="1" x14ac:dyDescent="0.35">
      <c r="A311" s="91"/>
      <c r="B311" s="91"/>
      <c r="C311" s="91"/>
      <c r="D311" s="91"/>
      <c r="E311" s="91"/>
      <c r="F311" s="91"/>
      <c r="G311" s="91"/>
      <c r="H311" s="91"/>
      <c r="I311" s="91"/>
      <c r="J311" s="91"/>
    </row>
    <row r="312" spans="1:10" s="1" customFormat="1" ht="97.5" customHeight="1" x14ac:dyDescent="0.35">
      <c r="A312" s="640" t="s">
        <v>1399</v>
      </c>
      <c r="B312" s="640"/>
      <c r="C312" s="640"/>
      <c r="D312" s="640"/>
      <c r="E312" s="640"/>
      <c r="F312" s="640"/>
      <c r="G312" s="640"/>
      <c r="H312" s="640"/>
      <c r="I312" s="640"/>
      <c r="J312" s="640"/>
    </row>
    <row r="313" spans="1:10" s="124" customFormat="1" ht="6.75" customHeight="1" x14ac:dyDescent="0.35">
      <c r="A313" s="635"/>
      <c r="B313" s="635"/>
      <c r="C313" s="635"/>
      <c r="D313" s="635"/>
      <c r="E313" s="635"/>
      <c r="F313" s="635"/>
      <c r="G313" s="635"/>
      <c r="H313" s="635"/>
      <c r="I313" s="635"/>
      <c r="J313" s="635"/>
    </row>
    <row r="314" spans="1:10" x14ac:dyDescent="0.35">
      <c r="A314" s="640" t="s">
        <v>652</v>
      </c>
      <c r="B314" s="640"/>
      <c r="C314" s="640"/>
      <c r="D314" s="640"/>
      <c r="E314" s="640"/>
      <c r="F314" s="640"/>
      <c r="G314" s="640"/>
      <c r="H314" s="640"/>
      <c r="I314" s="640"/>
      <c r="J314" s="640"/>
    </row>
    <row r="315" spans="1:10" ht="302.25" customHeight="1" x14ac:dyDescent="0.35">
      <c r="A315" s="621">
        <f>_xlfn.IFNA(VLOOKUP(C293,DQO.LUT!A3:B17,2,FALSE), 0)</f>
        <v>0</v>
      </c>
      <c r="B315" s="621"/>
      <c r="C315" s="621"/>
      <c r="D315" s="621"/>
      <c r="E315" s="621"/>
      <c r="F315" s="621"/>
      <c r="G315" s="621"/>
      <c r="H315" s="621"/>
      <c r="I315" s="621"/>
      <c r="J315" s="621"/>
    </row>
    <row r="316" spans="1:10" x14ac:dyDescent="0.35">
      <c r="A316" s="640" t="s">
        <v>653</v>
      </c>
      <c r="B316" s="640"/>
      <c r="C316" s="640"/>
      <c r="D316" s="640"/>
      <c r="E316" s="640"/>
      <c r="F316" s="640"/>
      <c r="G316" s="640"/>
      <c r="H316" s="640"/>
      <c r="I316" s="640"/>
      <c r="J316" s="640"/>
    </row>
    <row r="317" spans="1:10" x14ac:dyDescent="0.35">
      <c r="A317" s="640" t="s">
        <v>1402</v>
      </c>
      <c r="B317" s="640"/>
      <c r="C317" s="640"/>
      <c r="D317" s="640"/>
      <c r="E317" s="640"/>
      <c r="F317" s="640"/>
      <c r="G317" s="640"/>
      <c r="H317" s="640"/>
      <c r="I317" s="640"/>
      <c r="J317" s="640"/>
    </row>
    <row r="318" spans="1:10" ht="36.75" customHeight="1" x14ac:dyDescent="0.35">
      <c r="A318" s="640" t="s">
        <v>654</v>
      </c>
      <c r="B318" s="640"/>
      <c r="C318" s="640"/>
      <c r="D318" s="640"/>
      <c r="E318" s="640"/>
      <c r="F318" s="640"/>
      <c r="G318" s="640"/>
      <c r="H318" s="640"/>
      <c r="I318" s="640"/>
      <c r="J318" s="640"/>
    </row>
    <row r="319" spans="1:10" x14ac:dyDescent="0.35">
      <c r="A319" s="81"/>
      <c r="B319" s="81"/>
      <c r="C319" s="81"/>
      <c r="D319" s="81"/>
      <c r="E319" s="81"/>
      <c r="F319" s="81"/>
      <c r="G319" s="81"/>
      <c r="H319" s="81"/>
      <c r="I319" s="81"/>
      <c r="J319" s="81"/>
    </row>
    <row r="320" spans="1:10" ht="186" customHeight="1" x14ac:dyDescent="0.35">
      <c r="A320" s="606" t="s">
        <v>1411</v>
      </c>
      <c r="B320" s="606"/>
      <c r="C320" s="606"/>
      <c r="D320" s="606"/>
      <c r="E320" s="606"/>
      <c r="F320" s="606"/>
      <c r="G320" s="606"/>
      <c r="H320" s="606"/>
      <c r="I320" s="606"/>
      <c r="J320" s="606"/>
    </row>
    <row r="321" spans="1:10" s="20" customFormat="1" ht="390.75" customHeight="1" x14ac:dyDescent="0.35">
      <c r="A321" s="654" t="s">
        <v>1340</v>
      </c>
      <c r="B321" s="654"/>
      <c r="C321" s="654"/>
      <c r="D321" s="654"/>
      <c r="E321" s="654"/>
      <c r="F321" s="654"/>
      <c r="G321" s="654"/>
      <c r="H321" s="654"/>
      <c r="I321" s="654"/>
      <c r="J321" s="654"/>
    </row>
    <row r="322" spans="1:10" s="20" customFormat="1" x14ac:dyDescent="0.35">
      <c r="A322" s="132"/>
      <c r="B322" s="132"/>
      <c r="C322" s="132"/>
      <c r="D322" s="132"/>
      <c r="E322" s="132"/>
      <c r="F322" s="132"/>
      <c r="G322" s="132"/>
      <c r="H322" s="132"/>
      <c r="I322" s="132"/>
      <c r="J322" s="132"/>
    </row>
    <row r="323" spans="1:10" ht="137.25" customHeight="1" x14ac:dyDescent="0.35">
      <c r="A323" s="641" t="s">
        <v>787</v>
      </c>
      <c r="B323" s="641"/>
      <c r="C323" s="641"/>
      <c r="D323" s="641"/>
      <c r="E323" s="641"/>
      <c r="F323" s="641"/>
      <c r="G323" s="641"/>
      <c r="H323" s="641"/>
      <c r="I323" s="641"/>
      <c r="J323" s="641"/>
    </row>
    <row r="324" spans="1:10" ht="15" customHeight="1" x14ac:dyDescent="0.35">
      <c r="A324" s="95"/>
      <c r="B324" s="95"/>
      <c r="C324" s="95"/>
      <c r="D324" s="95"/>
      <c r="E324" s="95"/>
      <c r="F324" s="95"/>
      <c r="G324" s="95"/>
      <c r="H324" s="95"/>
      <c r="I324" s="95"/>
      <c r="J324" s="95"/>
    </row>
    <row r="325" spans="1:10" x14ac:dyDescent="0.35">
      <c r="A325" s="644" t="s">
        <v>680</v>
      </c>
      <c r="B325" s="644"/>
      <c r="C325" s="644"/>
      <c r="D325" s="644"/>
      <c r="E325" s="644"/>
      <c r="F325" s="644"/>
      <c r="G325" s="644"/>
      <c r="H325" s="644"/>
      <c r="I325" s="644"/>
      <c r="J325" s="644"/>
    </row>
    <row r="326" spans="1:10" x14ac:dyDescent="0.35">
      <c r="A326" s="95"/>
      <c r="B326" s="95"/>
      <c r="C326" s="95"/>
      <c r="D326" s="95"/>
      <c r="E326" s="95"/>
      <c r="F326" s="95"/>
      <c r="G326" s="95"/>
      <c r="H326" s="95"/>
      <c r="I326" s="95"/>
      <c r="J326" s="95"/>
    </row>
    <row r="327" spans="1:10" ht="47.25" customHeight="1" x14ac:dyDescent="0.35">
      <c r="A327" s="645" t="s">
        <v>1412</v>
      </c>
      <c r="B327" s="645"/>
      <c r="C327" s="645"/>
      <c r="D327" s="645"/>
      <c r="E327" s="645"/>
      <c r="F327" s="645"/>
      <c r="G327" s="645"/>
      <c r="H327" s="645"/>
      <c r="I327" s="645"/>
      <c r="J327" s="645"/>
    </row>
    <row r="328" spans="1:10" x14ac:dyDescent="0.35">
      <c r="A328" s="128"/>
      <c r="B328" s="128"/>
      <c r="C328" s="128"/>
      <c r="D328" s="128"/>
      <c r="E328" s="128"/>
      <c r="F328" s="128"/>
      <c r="G328" s="128"/>
      <c r="H328" s="128"/>
      <c r="I328" s="128"/>
      <c r="J328" s="128"/>
    </row>
    <row r="329" spans="1:10" x14ac:dyDescent="0.35">
      <c r="A329" s="646" t="s">
        <v>681</v>
      </c>
      <c r="B329" s="646"/>
      <c r="C329" s="646"/>
      <c r="D329" s="646"/>
      <c r="E329" s="646"/>
      <c r="F329" s="646"/>
      <c r="G329" s="646"/>
      <c r="H329" s="646"/>
      <c r="I329" s="646"/>
      <c r="J329" s="646"/>
    </row>
    <row r="330" spans="1:10" ht="108.75" customHeight="1" x14ac:dyDescent="0.35">
      <c r="A330" s="647"/>
      <c r="B330" s="647"/>
      <c r="C330" s="647"/>
      <c r="D330" s="647"/>
      <c r="E330" s="647"/>
      <c r="F330" s="647"/>
      <c r="G330" s="647"/>
      <c r="H330" s="647"/>
      <c r="I330" s="647"/>
      <c r="J330" s="647"/>
    </row>
    <row r="331" spans="1:10" ht="128.25" customHeight="1" x14ac:dyDescent="0.35">
      <c r="A331" s="647"/>
      <c r="B331" s="647"/>
      <c r="C331" s="647"/>
      <c r="D331" s="647"/>
      <c r="E331" s="647"/>
      <c r="F331" s="647"/>
      <c r="G331" s="647"/>
      <c r="H331" s="647"/>
      <c r="I331" s="647"/>
      <c r="J331" s="647"/>
    </row>
    <row r="332" spans="1:10" ht="348" customHeight="1" x14ac:dyDescent="0.35">
      <c r="A332" s="647"/>
      <c r="B332" s="647"/>
      <c r="C332" s="647"/>
      <c r="D332" s="647"/>
      <c r="E332" s="647"/>
      <c r="F332" s="647"/>
      <c r="G332" s="647"/>
      <c r="H332" s="647"/>
      <c r="I332" s="647"/>
      <c r="J332" s="647"/>
    </row>
    <row r="333" spans="1:10" s="20" customFormat="1" x14ac:dyDescent="0.35">
      <c r="A333" s="644" t="s">
        <v>684</v>
      </c>
      <c r="B333" s="644"/>
      <c r="C333" s="644"/>
      <c r="D333" s="644"/>
      <c r="E333" s="644"/>
      <c r="F333" s="644"/>
      <c r="G333" s="644"/>
      <c r="H333" s="644"/>
      <c r="I333" s="644"/>
      <c r="J333" s="644"/>
    </row>
    <row r="334" spans="1:10" s="20" customFormat="1" x14ac:dyDescent="0.35">
      <c r="A334" s="97"/>
      <c r="B334" s="97"/>
      <c r="C334" s="97"/>
      <c r="D334" s="97"/>
      <c r="E334" s="97"/>
      <c r="F334" s="97"/>
      <c r="G334" s="97"/>
      <c r="H334" s="97"/>
      <c r="I334" s="97"/>
      <c r="J334" s="97"/>
    </row>
    <row r="335" spans="1:10" x14ac:dyDescent="0.35">
      <c r="A335" s="635" t="s">
        <v>678</v>
      </c>
      <c r="B335" s="635"/>
      <c r="C335" s="635"/>
      <c r="D335" s="635"/>
      <c r="E335" s="635"/>
      <c r="F335" s="635"/>
      <c r="G335" s="635"/>
      <c r="H335" s="635"/>
      <c r="I335" s="635"/>
      <c r="J335" s="635"/>
    </row>
    <row r="336" spans="1:10" x14ac:dyDescent="0.35">
      <c r="A336" s="681" t="str">
        <f>C294</f>
        <v>&lt;month(s), year of planned sample collection&gt;</v>
      </c>
      <c r="B336" s="682"/>
      <c r="C336" s="682"/>
      <c r="D336" s="682"/>
      <c r="E336" s="682"/>
      <c r="F336" s="682"/>
      <c r="G336" s="682"/>
      <c r="H336" s="682"/>
      <c r="I336" s="682"/>
      <c r="J336" s="682"/>
    </row>
    <row r="337" spans="1:10" x14ac:dyDescent="0.35">
      <c r="A337" s="133"/>
      <c r="B337" s="134"/>
      <c r="C337" s="134"/>
      <c r="D337" s="134"/>
      <c r="E337" s="134"/>
      <c r="F337" s="134"/>
      <c r="G337" s="134"/>
      <c r="H337" s="134"/>
      <c r="I337" s="134"/>
      <c r="J337" s="134"/>
    </row>
    <row r="338" spans="1:10" ht="65.25" customHeight="1" x14ac:dyDescent="0.35">
      <c r="A338" s="645" t="s">
        <v>1413</v>
      </c>
      <c r="B338" s="645"/>
      <c r="C338" s="645"/>
      <c r="D338" s="645"/>
      <c r="E338" s="645"/>
      <c r="F338" s="645"/>
      <c r="G338" s="645"/>
      <c r="H338" s="645"/>
      <c r="I338" s="645"/>
      <c r="J338" s="645"/>
    </row>
    <row r="339" spans="1:10" ht="6" customHeight="1" x14ac:dyDescent="0.35">
      <c r="A339" s="583"/>
      <c r="B339" s="583"/>
      <c r="C339" s="583"/>
      <c r="D339" s="583"/>
      <c r="E339" s="583"/>
      <c r="F339" s="583"/>
      <c r="G339" s="583"/>
      <c r="H339" s="583"/>
      <c r="I339" s="583"/>
      <c r="J339" s="583"/>
    </row>
    <row r="340" spans="1:10" ht="79.5" customHeight="1" x14ac:dyDescent="0.35">
      <c r="A340" s="645" t="s">
        <v>1414</v>
      </c>
      <c r="B340" s="645"/>
      <c r="C340" s="645"/>
      <c r="D340" s="645"/>
      <c r="E340" s="645"/>
      <c r="F340" s="645"/>
      <c r="G340" s="645"/>
      <c r="H340" s="645"/>
      <c r="I340" s="645"/>
      <c r="J340" s="645"/>
    </row>
    <row r="341" spans="1:10" ht="6" customHeight="1" x14ac:dyDescent="0.35">
      <c r="A341" s="128"/>
      <c r="B341" s="128"/>
      <c r="C341" s="128"/>
      <c r="D341" s="128"/>
      <c r="E341" s="128"/>
      <c r="F341" s="128"/>
      <c r="G341" s="128"/>
      <c r="H341" s="128"/>
      <c r="I341" s="128"/>
      <c r="J341" s="128"/>
    </row>
    <row r="342" spans="1:10" ht="88.5" customHeight="1" x14ac:dyDescent="0.35">
      <c r="A342" s="641" t="s">
        <v>679</v>
      </c>
      <c r="B342" s="641"/>
      <c r="C342" s="641"/>
      <c r="D342" s="641"/>
      <c r="E342" s="641"/>
      <c r="F342" s="641"/>
      <c r="G342" s="641"/>
      <c r="H342" s="641"/>
      <c r="I342" s="641"/>
      <c r="J342" s="641"/>
    </row>
    <row r="343" spans="1:10" s="20" customFormat="1" ht="18" customHeight="1" x14ac:dyDescent="0.35">
      <c r="A343" s="86"/>
      <c r="B343" s="86"/>
      <c r="C343" s="86"/>
      <c r="D343" s="86"/>
      <c r="E343" s="86"/>
      <c r="F343" s="86"/>
      <c r="G343" s="86"/>
      <c r="H343" s="86"/>
      <c r="I343" s="86"/>
      <c r="J343" s="86"/>
    </row>
    <row r="344" spans="1:10" x14ac:dyDescent="0.35">
      <c r="A344" s="643" t="s">
        <v>786</v>
      </c>
      <c r="B344" s="643"/>
      <c r="C344" s="643"/>
      <c r="D344" s="643"/>
      <c r="E344" s="643"/>
      <c r="F344" s="643"/>
      <c r="G344" s="643"/>
      <c r="H344" s="643"/>
      <c r="I344" s="643"/>
      <c r="J344" s="643"/>
    </row>
    <row r="345" spans="1:10" x14ac:dyDescent="0.35">
      <c r="A345" s="16"/>
      <c r="B345" s="16"/>
      <c r="C345" s="16"/>
      <c r="D345" s="16"/>
      <c r="E345" s="16"/>
      <c r="F345" s="16"/>
      <c r="G345" s="16"/>
      <c r="H345" s="16"/>
      <c r="I345" s="16"/>
      <c r="J345" s="16"/>
    </row>
    <row r="346" spans="1:10" x14ac:dyDescent="0.35">
      <c r="A346" s="608"/>
      <c r="B346" s="608"/>
      <c r="C346" s="608"/>
      <c r="D346" s="608"/>
      <c r="E346" s="608"/>
      <c r="F346" s="608"/>
      <c r="G346" s="608"/>
      <c r="H346" s="608"/>
      <c r="I346" s="608"/>
      <c r="J346" s="608"/>
    </row>
    <row r="347" spans="1:10" x14ac:dyDescent="0.35">
      <c r="A347" s="608"/>
      <c r="B347" s="608"/>
      <c r="C347" s="608"/>
      <c r="D347" s="608"/>
      <c r="E347" s="608"/>
      <c r="F347" s="608"/>
      <c r="G347" s="608"/>
      <c r="H347" s="608"/>
      <c r="I347" s="608"/>
      <c r="J347" s="608"/>
    </row>
    <row r="348" spans="1:10" x14ac:dyDescent="0.35">
      <c r="A348" s="608"/>
      <c r="B348" s="608"/>
      <c r="C348" s="608"/>
      <c r="D348" s="608"/>
      <c r="E348" s="608"/>
      <c r="F348" s="608"/>
      <c r="G348" s="608"/>
      <c r="H348" s="608"/>
      <c r="I348" s="608"/>
      <c r="J348" s="608"/>
    </row>
    <row r="349" spans="1:10" x14ac:dyDescent="0.35">
      <c r="A349" s="608"/>
      <c r="B349" s="608"/>
      <c r="C349" s="608"/>
      <c r="D349" s="608"/>
      <c r="E349" s="608"/>
      <c r="F349" s="608"/>
      <c r="G349" s="608"/>
      <c r="H349" s="608"/>
      <c r="I349" s="608"/>
      <c r="J349" s="608"/>
    </row>
    <row r="350" spans="1:10" x14ac:dyDescent="0.35">
      <c r="A350" s="608"/>
      <c r="B350" s="608"/>
      <c r="C350" s="608"/>
      <c r="D350" s="608"/>
      <c r="E350" s="608"/>
      <c r="F350" s="608"/>
      <c r="G350" s="608"/>
      <c r="H350" s="608"/>
      <c r="I350" s="608"/>
      <c r="J350" s="608"/>
    </row>
    <row r="351" spans="1:10" x14ac:dyDescent="0.35">
      <c r="A351" s="608"/>
      <c r="B351" s="608"/>
      <c r="C351" s="608"/>
      <c r="D351" s="608"/>
      <c r="E351" s="608"/>
      <c r="F351" s="608"/>
      <c r="G351" s="608"/>
      <c r="H351" s="608"/>
      <c r="I351" s="608"/>
      <c r="J351" s="608"/>
    </row>
    <row r="352" spans="1:10" x14ac:dyDescent="0.35">
      <c r="A352" s="608"/>
      <c r="B352" s="608"/>
      <c r="C352" s="608"/>
      <c r="D352" s="608"/>
      <c r="E352" s="608"/>
      <c r="F352" s="608"/>
      <c r="G352" s="608"/>
      <c r="H352" s="608"/>
      <c r="I352" s="608"/>
      <c r="J352" s="608"/>
    </row>
    <row r="353" spans="1:10" x14ac:dyDescent="0.35">
      <c r="A353" s="608"/>
      <c r="B353" s="608"/>
      <c r="C353" s="608"/>
      <c r="D353" s="608"/>
      <c r="E353" s="608"/>
      <c r="F353" s="608"/>
      <c r="G353" s="608"/>
      <c r="H353" s="608"/>
      <c r="I353" s="608"/>
      <c r="J353" s="608"/>
    </row>
    <row r="354" spans="1:10" x14ac:dyDescent="0.35">
      <c r="A354" s="608"/>
      <c r="B354" s="608"/>
      <c r="C354" s="608"/>
      <c r="D354" s="608"/>
      <c r="E354" s="608"/>
      <c r="F354" s="608"/>
      <c r="G354" s="608"/>
      <c r="H354" s="608"/>
      <c r="I354" s="608"/>
      <c r="J354" s="608"/>
    </row>
    <row r="355" spans="1:10" x14ac:dyDescent="0.35">
      <c r="A355" s="680"/>
      <c r="B355" s="608"/>
      <c r="C355" s="608"/>
      <c r="D355" s="608"/>
      <c r="E355" s="608"/>
      <c r="F355" s="608"/>
      <c r="G355" s="608"/>
      <c r="H355" s="608"/>
      <c r="I355" s="608"/>
      <c r="J355" s="608"/>
    </row>
    <row r="356" spans="1:10" x14ac:dyDescent="0.35">
      <c r="A356" s="680"/>
      <c r="B356" s="608"/>
      <c r="C356" s="608"/>
      <c r="D356" s="608"/>
      <c r="E356" s="608"/>
      <c r="F356" s="608"/>
      <c r="G356" s="608"/>
      <c r="H356" s="608"/>
      <c r="I356" s="608"/>
      <c r="J356" s="608"/>
    </row>
    <row r="357" spans="1:10" x14ac:dyDescent="0.35">
      <c r="A357" s="680"/>
      <c r="B357" s="608"/>
      <c r="C357" s="608"/>
      <c r="D357" s="608"/>
      <c r="E357" s="608"/>
      <c r="F357" s="608"/>
      <c r="G357" s="608"/>
      <c r="H357" s="608"/>
      <c r="I357" s="608"/>
      <c r="J357" s="608"/>
    </row>
    <row r="358" spans="1:10" x14ac:dyDescent="0.35">
      <c r="A358" s="680"/>
      <c r="B358" s="608"/>
      <c r="C358" s="608"/>
      <c r="D358" s="608"/>
      <c r="E358" s="608"/>
      <c r="F358" s="608"/>
      <c r="G358" s="608"/>
      <c r="H358" s="608"/>
      <c r="I358" s="608"/>
      <c r="J358" s="608"/>
    </row>
    <row r="359" spans="1:10" x14ac:dyDescent="0.35">
      <c r="A359" s="680"/>
      <c r="B359" s="608"/>
      <c r="C359" s="608"/>
      <c r="D359" s="608"/>
      <c r="E359" s="608"/>
      <c r="F359" s="608"/>
      <c r="G359" s="608"/>
      <c r="H359" s="608"/>
      <c r="I359" s="608"/>
      <c r="J359" s="608"/>
    </row>
    <row r="360" spans="1:10" x14ac:dyDescent="0.35">
      <c r="A360" s="137"/>
      <c r="B360" s="130"/>
      <c r="C360" s="130"/>
      <c r="D360" s="130"/>
      <c r="E360" s="130"/>
      <c r="F360" s="130"/>
      <c r="G360" s="130"/>
      <c r="H360" s="130"/>
      <c r="I360" s="130"/>
      <c r="J360" s="130"/>
    </row>
    <row r="361" spans="1:10" x14ac:dyDescent="0.35">
      <c r="A361" s="612" t="s">
        <v>676</v>
      </c>
      <c r="B361" s="612"/>
      <c r="C361" s="612"/>
      <c r="D361" s="612"/>
    </row>
    <row r="363" spans="1:10" ht="188.25" customHeight="1" x14ac:dyDescent="0.35">
      <c r="A363" s="611" t="s">
        <v>1260</v>
      </c>
      <c r="B363" s="611"/>
      <c r="C363" s="611"/>
      <c r="D363" s="611"/>
      <c r="E363" s="611"/>
      <c r="F363" s="611"/>
      <c r="G363" s="611"/>
      <c r="H363" s="611"/>
      <c r="I363" s="611"/>
      <c r="J363" s="611"/>
    </row>
    <row r="364" spans="1:10" ht="12.75" customHeight="1" x14ac:dyDescent="0.35">
      <c r="A364" s="118"/>
      <c r="B364" s="118"/>
      <c r="C364" s="118"/>
      <c r="D364" s="118"/>
      <c r="E364" s="118"/>
      <c r="F364" s="118"/>
      <c r="G364" s="118"/>
      <c r="H364" s="118"/>
      <c r="I364" s="126"/>
      <c r="J364" s="126"/>
    </row>
    <row r="365" spans="1:10" x14ac:dyDescent="0.35">
      <c r="A365" s="679" t="s">
        <v>790</v>
      </c>
      <c r="B365" s="679"/>
      <c r="C365" s="679"/>
      <c r="D365" s="679"/>
      <c r="E365" s="679"/>
      <c r="F365" s="679"/>
      <c r="G365" s="679"/>
      <c r="H365" s="679"/>
      <c r="I365" s="679"/>
      <c r="J365" s="679"/>
    </row>
    <row r="366" spans="1:10" ht="11.25" customHeight="1" x14ac:dyDescent="0.35">
      <c r="A366" s="125"/>
      <c r="B366" s="125"/>
      <c r="C366" s="125"/>
      <c r="D366" s="125"/>
      <c r="E366" s="125"/>
      <c r="F366" s="125"/>
      <c r="G366" s="125"/>
      <c r="H366" s="125"/>
      <c r="I366" s="125"/>
      <c r="J366" s="125"/>
    </row>
    <row r="367" spans="1:10" ht="66.75" customHeight="1" x14ac:dyDescent="0.35">
      <c r="A367" s="611" t="s">
        <v>1262</v>
      </c>
      <c r="B367" s="611"/>
      <c r="C367" s="611"/>
      <c r="D367" s="611"/>
      <c r="E367" s="611"/>
      <c r="F367" s="611"/>
      <c r="G367" s="611"/>
      <c r="H367" s="611"/>
      <c r="I367" s="611"/>
      <c r="J367" s="611"/>
    </row>
    <row r="368" spans="1:10" ht="252.75" customHeight="1" x14ac:dyDescent="0.35">
      <c r="A368" s="621">
        <f>_xlfn.IFNA(VLOOKUP(C293,DQO.LUT!D3:E17,2,FALSE), 0)</f>
        <v>0</v>
      </c>
      <c r="B368" s="621"/>
      <c r="C368" s="621"/>
      <c r="D368" s="621"/>
      <c r="E368" s="621"/>
      <c r="F368" s="621"/>
      <c r="G368" s="621"/>
      <c r="H368" s="621"/>
      <c r="I368" s="621"/>
      <c r="J368" s="621"/>
    </row>
    <row r="369" spans="1:10" ht="343.5" customHeight="1" x14ac:dyDescent="0.35">
      <c r="A369" s="621"/>
      <c r="B369" s="621"/>
      <c r="C369" s="621"/>
      <c r="D369" s="621"/>
      <c r="E369" s="621"/>
      <c r="F369" s="621"/>
      <c r="G369" s="621"/>
      <c r="H369" s="621"/>
      <c r="I369" s="621"/>
      <c r="J369" s="621"/>
    </row>
    <row r="370" spans="1:10" ht="16.5" customHeight="1" x14ac:dyDescent="0.35">
      <c r="A370" s="679" t="s">
        <v>791</v>
      </c>
      <c r="B370" s="679"/>
      <c r="C370" s="679"/>
      <c r="D370" s="679"/>
      <c r="E370" s="679"/>
      <c r="F370" s="679"/>
      <c r="G370" s="679"/>
      <c r="H370" s="679"/>
      <c r="I370" s="679"/>
      <c r="J370" s="679"/>
    </row>
    <row r="371" spans="1:10" ht="11.25" customHeight="1" x14ac:dyDescent="0.35">
      <c r="A371" s="125"/>
      <c r="B371" s="125"/>
      <c r="C371" s="125"/>
      <c r="D371" s="125"/>
      <c r="E371" s="125"/>
      <c r="F371" s="125"/>
      <c r="G371" s="125"/>
      <c r="H371" s="125"/>
      <c r="I371" s="125"/>
      <c r="J371" s="125"/>
    </row>
    <row r="372" spans="1:10" ht="119.25" customHeight="1" x14ac:dyDescent="0.35">
      <c r="A372" s="640" t="s">
        <v>1325</v>
      </c>
      <c r="B372" s="640"/>
      <c r="C372" s="640"/>
      <c r="D372" s="640"/>
      <c r="E372" s="640"/>
      <c r="F372" s="640"/>
      <c r="G372" s="640"/>
      <c r="H372" s="640"/>
      <c r="I372" s="640"/>
      <c r="J372" s="640"/>
    </row>
    <row r="373" spans="1:10" s="518" customFormat="1" ht="117.75" customHeight="1" x14ac:dyDescent="0.35">
      <c r="A373" s="640"/>
      <c r="B373" s="640"/>
      <c r="C373" s="640"/>
      <c r="D373" s="640"/>
      <c r="E373" s="640"/>
      <c r="F373" s="640"/>
      <c r="G373" s="640"/>
      <c r="H373" s="640"/>
      <c r="I373" s="640"/>
      <c r="J373" s="640"/>
    </row>
    <row r="374" spans="1:10" x14ac:dyDescent="0.35">
      <c r="A374" s="125"/>
      <c r="B374" s="125"/>
      <c r="C374" s="125"/>
      <c r="D374" s="125"/>
      <c r="E374" s="125"/>
      <c r="F374" s="125"/>
      <c r="G374" s="125"/>
      <c r="H374" s="125"/>
      <c r="I374" s="125"/>
      <c r="J374" s="125"/>
    </row>
    <row r="375" spans="1:10" x14ac:dyDescent="0.35">
      <c r="A375" s="679" t="s">
        <v>792</v>
      </c>
      <c r="B375" s="679"/>
      <c r="C375" s="679"/>
      <c r="D375" s="679"/>
      <c r="E375" s="679"/>
      <c r="F375" s="679"/>
      <c r="G375" s="679"/>
      <c r="H375" s="679"/>
      <c r="I375" s="679"/>
      <c r="J375" s="679"/>
    </row>
    <row r="376" spans="1:10" x14ac:dyDescent="0.35">
      <c r="A376" s="125"/>
      <c r="B376" s="125"/>
      <c r="C376" s="125"/>
      <c r="D376" s="125"/>
      <c r="E376" s="125"/>
      <c r="F376" s="125"/>
      <c r="G376" s="125"/>
      <c r="H376" s="125"/>
      <c r="I376" s="125"/>
      <c r="J376" s="125"/>
    </row>
    <row r="377" spans="1:10" ht="113.25" customHeight="1" x14ac:dyDescent="0.35">
      <c r="A377" s="606" t="s">
        <v>1434</v>
      </c>
      <c r="B377" s="606"/>
      <c r="C377" s="606"/>
      <c r="D377" s="606"/>
      <c r="E377" s="606"/>
      <c r="F377" s="606"/>
      <c r="G377" s="606"/>
      <c r="H377" s="606"/>
      <c r="I377" s="606"/>
      <c r="J377" s="606"/>
    </row>
    <row r="378" spans="1:10" ht="71.25" customHeight="1" x14ac:dyDescent="0.35">
      <c r="A378" s="606"/>
      <c r="B378" s="606"/>
      <c r="C378" s="606"/>
      <c r="D378" s="606"/>
      <c r="E378" s="606"/>
      <c r="F378" s="606"/>
      <c r="G378" s="606"/>
      <c r="H378" s="606"/>
      <c r="I378" s="606"/>
      <c r="J378" s="606"/>
    </row>
    <row r="379" spans="1:10" ht="129.75" customHeight="1" x14ac:dyDescent="0.35">
      <c r="A379" s="606"/>
      <c r="B379" s="606"/>
      <c r="C379" s="606"/>
      <c r="D379" s="606"/>
      <c r="E379" s="606"/>
      <c r="F379" s="606"/>
      <c r="G379" s="606"/>
      <c r="H379" s="606"/>
      <c r="I379" s="606"/>
      <c r="J379" s="606"/>
    </row>
    <row r="380" spans="1:10" ht="89.25" customHeight="1" x14ac:dyDescent="0.35">
      <c r="A380" s="611" t="s">
        <v>1263</v>
      </c>
      <c r="B380" s="611"/>
      <c r="C380" s="611"/>
      <c r="D380" s="611"/>
      <c r="E380" s="611"/>
      <c r="F380" s="611"/>
      <c r="G380" s="611"/>
      <c r="H380" s="611"/>
      <c r="I380" s="611"/>
      <c r="J380" s="611"/>
    </row>
    <row r="381" spans="1:10" x14ac:dyDescent="0.35">
      <c r="I381" s="456"/>
      <c r="J381" s="456"/>
    </row>
    <row r="382" spans="1:10" x14ac:dyDescent="0.35">
      <c r="A382" s="640" t="s">
        <v>659</v>
      </c>
      <c r="B382" s="640"/>
      <c r="C382" s="640"/>
      <c r="D382" s="640"/>
      <c r="E382" s="640"/>
      <c r="F382" s="640"/>
      <c r="G382" s="640"/>
      <c r="H382" s="640"/>
      <c r="I382" s="640"/>
      <c r="J382" s="640"/>
    </row>
    <row r="384" spans="1:10" ht="120.75" customHeight="1" x14ac:dyDescent="0.35">
      <c r="A384" s="611" t="s">
        <v>1264</v>
      </c>
      <c r="B384" s="611"/>
      <c r="C384" s="611"/>
      <c r="D384" s="611"/>
      <c r="E384" s="611"/>
      <c r="F384" s="611"/>
      <c r="G384" s="611"/>
      <c r="H384" s="611"/>
      <c r="I384" s="611"/>
      <c r="J384" s="611"/>
    </row>
    <row r="385" spans="1:10" ht="294" customHeight="1" x14ac:dyDescent="0.35">
      <c r="A385" s="611"/>
      <c r="B385" s="611"/>
      <c r="C385" s="611"/>
      <c r="D385" s="611"/>
      <c r="E385" s="611"/>
      <c r="F385" s="611"/>
      <c r="G385" s="611"/>
      <c r="H385" s="611"/>
      <c r="I385" s="611"/>
      <c r="J385" s="611"/>
    </row>
    <row r="386" spans="1:10" x14ac:dyDescent="0.35">
      <c r="A386" s="126"/>
      <c r="B386" s="126"/>
      <c r="C386" s="126"/>
      <c r="D386" s="126"/>
      <c r="E386" s="126"/>
      <c r="F386" s="126"/>
      <c r="G386" s="126"/>
      <c r="H386" s="126"/>
      <c r="I386" s="126"/>
      <c r="J386" s="126"/>
    </row>
    <row r="387" spans="1:10" x14ac:dyDescent="0.35">
      <c r="A387" s="679" t="s">
        <v>660</v>
      </c>
      <c r="B387" s="679"/>
      <c r="C387" s="679"/>
      <c r="D387" s="679"/>
      <c r="E387" s="679"/>
      <c r="F387" s="679"/>
      <c r="G387" s="679"/>
      <c r="H387" s="679"/>
      <c r="I387" s="679"/>
      <c r="J387" s="679"/>
    </row>
    <row r="389" spans="1:10" ht="183.75" customHeight="1" x14ac:dyDescent="0.35">
      <c r="A389" s="611" t="s">
        <v>1261</v>
      </c>
      <c r="B389" s="611"/>
      <c r="C389" s="611"/>
      <c r="D389" s="611"/>
      <c r="E389" s="611"/>
      <c r="F389" s="611"/>
      <c r="G389" s="611"/>
      <c r="H389" s="611"/>
      <c r="I389" s="611"/>
      <c r="J389" s="611"/>
    </row>
    <row r="390" spans="1:10" ht="176.25" customHeight="1" x14ac:dyDescent="0.35">
      <c r="A390" s="611" t="s">
        <v>1403</v>
      </c>
      <c r="B390" s="611"/>
      <c r="C390" s="611"/>
      <c r="D390" s="611"/>
      <c r="E390" s="611"/>
      <c r="F390" s="611"/>
      <c r="G390" s="611"/>
      <c r="H390" s="611"/>
      <c r="I390" s="611"/>
      <c r="J390" s="611"/>
    </row>
    <row r="391" spans="1:10" ht="138.75" customHeight="1" x14ac:dyDescent="0.35">
      <c r="A391" s="611"/>
      <c r="B391" s="611"/>
      <c r="C391" s="611"/>
      <c r="D391" s="611"/>
      <c r="E391" s="611"/>
      <c r="F391" s="611"/>
      <c r="G391" s="611"/>
      <c r="H391" s="611"/>
      <c r="I391" s="611"/>
      <c r="J391" s="611"/>
    </row>
    <row r="392" spans="1:10" x14ac:dyDescent="0.35">
      <c r="I392" s="386"/>
      <c r="J392" s="386"/>
    </row>
    <row r="393" spans="1:10" ht="248.25" customHeight="1" x14ac:dyDescent="0.35">
      <c r="A393" s="611" t="s">
        <v>1341</v>
      </c>
      <c r="B393" s="611"/>
      <c r="C393" s="611"/>
      <c r="D393" s="611"/>
      <c r="E393" s="611"/>
      <c r="F393" s="611"/>
      <c r="G393" s="611"/>
      <c r="H393" s="611"/>
      <c r="I393" s="611"/>
      <c r="J393" s="611"/>
    </row>
    <row r="395" spans="1:10" x14ac:dyDescent="0.35">
      <c r="A395" s="617" t="s">
        <v>946</v>
      </c>
      <c r="B395" s="617"/>
      <c r="C395" s="617"/>
      <c r="D395" s="617"/>
      <c r="E395" s="617"/>
      <c r="F395" s="617"/>
      <c r="G395" s="617"/>
      <c r="H395" s="617"/>
      <c r="I395" s="617"/>
      <c r="J395" s="617"/>
    </row>
    <row r="397" spans="1:10" ht="51" customHeight="1" x14ac:dyDescent="0.35">
      <c r="A397" s="606" t="s">
        <v>1415</v>
      </c>
      <c r="B397" s="606"/>
      <c r="C397" s="606"/>
      <c r="D397" s="606"/>
      <c r="E397" s="606"/>
      <c r="F397" s="606"/>
      <c r="G397" s="606"/>
      <c r="H397" s="606"/>
      <c r="I397" s="606"/>
      <c r="J397" s="606"/>
    </row>
    <row r="398" spans="1:10" ht="117.75" customHeight="1" x14ac:dyDescent="0.35">
      <c r="A398" s="606"/>
      <c r="B398" s="606"/>
      <c r="C398" s="606"/>
      <c r="D398" s="606"/>
      <c r="E398" s="606"/>
      <c r="F398" s="606"/>
      <c r="G398" s="606"/>
      <c r="H398" s="606"/>
      <c r="I398" s="606"/>
      <c r="J398" s="606"/>
    </row>
  </sheetData>
  <sortState xmlns:xlrd2="http://schemas.microsoft.com/office/spreadsheetml/2017/richdata2" ref="A160:C192">
    <sortCondition ref="A160:A192"/>
  </sortState>
  <customSheetViews>
    <customSheetView guid="{EC46A81A-6740-4443-959F-D067CA5FDAC0}" showPageBreaks="1" printArea="1" view="pageLayout" topLeftCell="A401">
      <selection activeCell="F32" sqref="F32"/>
      <rowBreaks count="3" manualBreakCount="3">
        <brk id="78" max="9" man="1"/>
        <brk id="121" max="9" man="1"/>
        <brk id="157" max="9" man="1"/>
      </rowBreaks>
      <pageMargins left="0.7" right="0.7" top="0.75" bottom="0.75" header="0.3" footer="0.3"/>
      <pageSetup orientation="portrait" r:id="rId1"/>
    </customSheetView>
    <customSheetView guid="{9948DD30-9F63-4779-86EE-8B595680257B}" showPageBreaks="1" printArea="1" view="pageLayout">
      <selection activeCell="I14" sqref="I14"/>
      <rowBreaks count="3" manualBreakCount="3">
        <brk id="77" max="9" man="1"/>
        <brk id="120" max="9" man="1"/>
        <brk id="156" max="9" man="1"/>
      </rowBreaks>
      <pageMargins left="0.7" right="0.7" top="0.75" bottom="0.75" header="0.3" footer="0.3"/>
      <pageSetup orientation="portrait" r:id="rId2"/>
    </customSheetView>
  </customSheetViews>
  <mergeCells count="310">
    <mergeCell ref="A280:B281"/>
    <mergeCell ref="A333:J333"/>
    <mergeCell ref="A347:J347"/>
    <mergeCell ref="A348:J348"/>
    <mergeCell ref="A354:J354"/>
    <mergeCell ref="A251:B252"/>
    <mergeCell ref="C270:D271"/>
    <mergeCell ref="A3:J3"/>
    <mergeCell ref="A4:J4"/>
    <mergeCell ref="A335:J335"/>
    <mergeCell ref="C266:D267"/>
    <mergeCell ref="C268:D269"/>
    <mergeCell ref="C274:D275"/>
    <mergeCell ref="I270:J271"/>
    <mergeCell ref="I272:J273"/>
    <mergeCell ref="G272:H272"/>
    <mergeCell ref="A314:J314"/>
    <mergeCell ref="A292:J292"/>
    <mergeCell ref="A296:J296"/>
    <mergeCell ref="A302:J302"/>
    <mergeCell ref="A304:J304"/>
    <mergeCell ref="A297:J300"/>
    <mergeCell ref="A278:B279"/>
    <mergeCell ref="A270:B271"/>
    <mergeCell ref="A272:B273"/>
    <mergeCell ref="A265:J265"/>
    <mergeCell ref="A259:B260"/>
    <mergeCell ref="C259:D260"/>
    <mergeCell ref="C261:D262"/>
    <mergeCell ref="C263:D264"/>
    <mergeCell ref="G267:H267"/>
    <mergeCell ref="G266:H266"/>
    <mergeCell ref="E268:F269"/>
    <mergeCell ref="E266:F267"/>
    <mergeCell ref="A266:B267"/>
    <mergeCell ref="A268:B269"/>
    <mergeCell ref="I263:J264"/>
    <mergeCell ref="G264:H264"/>
    <mergeCell ref="G263:H263"/>
    <mergeCell ref="E263:F264"/>
    <mergeCell ref="C272:D273"/>
    <mergeCell ref="G254:H254"/>
    <mergeCell ref="C253:D254"/>
    <mergeCell ref="I253:J254"/>
    <mergeCell ref="A236:E236"/>
    <mergeCell ref="G269:H269"/>
    <mergeCell ref="G262:H262"/>
    <mergeCell ref="G261:H261"/>
    <mergeCell ref="G260:H260"/>
    <mergeCell ref="G259:H259"/>
    <mergeCell ref="E259:F260"/>
    <mergeCell ref="E261:F262"/>
    <mergeCell ref="G268:H268"/>
    <mergeCell ref="C257:D258"/>
    <mergeCell ref="I261:J262"/>
    <mergeCell ref="I255:J256"/>
    <mergeCell ref="I257:J258"/>
    <mergeCell ref="G258:H258"/>
    <mergeCell ref="G257:H257"/>
    <mergeCell ref="A255:B256"/>
    <mergeCell ref="A263:B264"/>
    <mergeCell ref="A261:B262"/>
    <mergeCell ref="I266:J267"/>
    <mergeCell ref="A257:B258"/>
    <mergeCell ref="I280:J281"/>
    <mergeCell ref="G281:H281"/>
    <mergeCell ref="G273:H273"/>
    <mergeCell ref="G270:H270"/>
    <mergeCell ref="G271:H271"/>
    <mergeCell ref="E272:F273"/>
    <mergeCell ref="E270:F271"/>
    <mergeCell ref="E276:F277"/>
    <mergeCell ref="G276:H276"/>
    <mergeCell ref="I276:J277"/>
    <mergeCell ref="G277:H277"/>
    <mergeCell ref="F220:J220"/>
    <mergeCell ref="A220:E220"/>
    <mergeCell ref="F217:J217"/>
    <mergeCell ref="A233:E233"/>
    <mergeCell ref="C255:D256"/>
    <mergeCell ref="I259:J260"/>
    <mergeCell ref="F237:J237"/>
    <mergeCell ref="A247:J248"/>
    <mergeCell ref="C251:D252"/>
    <mergeCell ref="C250:D250"/>
    <mergeCell ref="A250:B250"/>
    <mergeCell ref="G252:H252"/>
    <mergeCell ref="I251:J252"/>
    <mergeCell ref="I250:J250"/>
    <mergeCell ref="G250:H250"/>
    <mergeCell ref="E250:F250"/>
    <mergeCell ref="F225:J225"/>
    <mergeCell ref="F235:J235"/>
    <mergeCell ref="A245:J245"/>
    <mergeCell ref="A237:E237"/>
    <mergeCell ref="A253:B254"/>
    <mergeCell ref="A235:E235"/>
    <mergeCell ref="E253:F254"/>
    <mergeCell ref="G253:H253"/>
    <mergeCell ref="A13:J13"/>
    <mergeCell ref="A212:J212"/>
    <mergeCell ref="A230:E230"/>
    <mergeCell ref="F230:J230"/>
    <mergeCell ref="A231:E231"/>
    <mergeCell ref="F231:J231"/>
    <mergeCell ref="F222:J222"/>
    <mergeCell ref="A225:E225"/>
    <mergeCell ref="A223:E223"/>
    <mergeCell ref="F223:J223"/>
    <mergeCell ref="A214:E214"/>
    <mergeCell ref="A224:E224"/>
    <mergeCell ref="F224:J224"/>
    <mergeCell ref="A216:E216"/>
    <mergeCell ref="F229:J229"/>
    <mergeCell ref="C21:J21"/>
    <mergeCell ref="B18:E18"/>
    <mergeCell ref="B19:E19"/>
    <mergeCell ref="A21:B21"/>
    <mergeCell ref="A206:J206"/>
    <mergeCell ref="A208:J208"/>
    <mergeCell ref="F218:J218"/>
    <mergeCell ref="F219:J219"/>
    <mergeCell ref="A217:E217"/>
    <mergeCell ref="A1:J1"/>
    <mergeCell ref="A7:J7"/>
    <mergeCell ref="A11:J11"/>
    <mergeCell ref="A10:B10"/>
    <mergeCell ref="A17:B17"/>
    <mergeCell ref="A203:J203"/>
    <mergeCell ref="A204:J204"/>
    <mergeCell ref="C148:J148"/>
    <mergeCell ref="A23:C23"/>
    <mergeCell ref="A15:D15"/>
    <mergeCell ref="A81:J81"/>
    <mergeCell ref="G30:H30"/>
    <mergeCell ref="B30:E30"/>
    <mergeCell ref="A41:J41"/>
    <mergeCell ref="A45:G45"/>
    <mergeCell ref="A46:G46"/>
    <mergeCell ref="A52:G52"/>
    <mergeCell ref="A53:G53"/>
    <mergeCell ref="A54:G54"/>
    <mergeCell ref="I45:J45"/>
    <mergeCell ref="I46:J46"/>
    <mergeCell ref="I50:J50"/>
    <mergeCell ref="A24:E25"/>
    <mergeCell ref="G26:H26"/>
    <mergeCell ref="A387:J387"/>
    <mergeCell ref="A389:J389"/>
    <mergeCell ref="A390:J391"/>
    <mergeCell ref="E15:J15"/>
    <mergeCell ref="I42:J42"/>
    <mergeCell ref="I202:J202"/>
    <mergeCell ref="I244:J244"/>
    <mergeCell ref="I286:J286"/>
    <mergeCell ref="A226:E226"/>
    <mergeCell ref="F226:J226"/>
    <mergeCell ref="A227:E227"/>
    <mergeCell ref="F227:J227"/>
    <mergeCell ref="A228:E228"/>
    <mergeCell ref="F228:J228"/>
    <mergeCell ref="A229:E229"/>
    <mergeCell ref="G256:H256"/>
    <mergeCell ref="G255:H255"/>
    <mergeCell ref="A47:G47"/>
    <mergeCell ref="A218:E218"/>
    <mergeCell ref="A359:J359"/>
    <mergeCell ref="C280:D281"/>
    <mergeCell ref="F232:J232"/>
    <mergeCell ref="A377:J379"/>
    <mergeCell ref="A215:E215"/>
    <mergeCell ref="C276:D277"/>
    <mergeCell ref="A370:J370"/>
    <mergeCell ref="A375:J375"/>
    <mergeCell ref="A368:J369"/>
    <mergeCell ref="A367:J367"/>
    <mergeCell ref="A346:J346"/>
    <mergeCell ref="A355:J355"/>
    <mergeCell ref="A380:J380"/>
    <mergeCell ref="A372:J373"/>
    <mergeCell ref="A351:J351"/>
    <mergeCell ref="A352:J352"/>
    <mergeCell ref="A353:J353"/>
    <mergeCell ref="A356:J356"/>
    <mergeCell ref="A350:J350"/>
    <mergeCell ref="A357:J357"/>
    <mergeCell ref="A358:J358"/>
    <mergeCell ref="A349:J349"/>
    <mergeCell ref="A365:J365"/>
    <mergeCell ref="A312:J312"/>
    <mergeCell ref="G280:H280"/>
    <mergeCell ref="C278:D279"/>
    <mergeCell ref="A336:J336"/>
    <mergeCell ref="A340:J340"/>
    <mergeCell ref="A342:J342"/>
    <mergeCell ref="A274:B275"/>
    <mergeCell ref="I268:J269"/>
    <mergeCell ref="E274:F275"/>
    <mergeCell ref="G274:H274"/>
    <mergeCell ref="I274:J275"/>
    <mergeCell ref="G275:H275"/>
    <mergeCell ref="E255:F256"/>
    <mergeCell ref="E257:F258"/>
    <mergeCell ref="I48:J48"/>
    <mergeCell ref="I49:J49"/>
    <mergeCell ref="A219:E219"/>
    <mergeCell ref="B210:J210"/>
    <mergeCell ref="F215:J215"/>
    <mergeCell ref="F216:J216"/>
    <mergeCell ref="F233:J233"/>
    <mergeCell ref="F234:J234"/>
    <mergeCell ref="F236:J236"/>
    <mergeCell ref="A232:E232"/>
    <mergeCell ref="A234:E234"/>
    <mergeCell ref="G251:H251"/>
    <mergeCell ref="E251:F252"/>
    <mergeCell ref="A221:E221"/>
    <mergeCell ref="F221:J221"/>
    <mergeCell ref="A222:E222"/>
    <mergeCell ref="I47:J47"/>
    <mergeCell ref="I53:J53"/>
    <mergeCell ref="I54:J54"/>
    <mergeCell ref="I51:J51"/>
    <mergeCell ref="B26:E26"/>
    <mergeCell ref="B34:E34"/>
    <mergeCell ref="I52:J52"/>
    <mergeCell ref="A48:G48"/>
    <mergeCell ref="A209:J209"/>
    <mergeCell ref="G38:H38"/>
    <mergeCell ref="G34:H34"/>
    <mergeCell ref="A50:G50"/>
    <mergeCell ref="A51:G51"/>
    <mergeCell ref="A148:B148"/>
    <mergeCell ref="A149:B149"/>
    <mergeCell ref="C149:J149"/>
    <mergeCell ref="A150:B150"/>
    <mergeCell ref="C150:J150"/>
    <mergeCell ref="C154:J154"/>
    <mergeCell ref="A397:J398"/>
    <mergeCell ref="E280:F281"/>
    <mergeCell ref="A382:J382"/>
    <mergeCell ref="A323:J323"/>
    <mergeCell ref="A317:J317"/>
    <mergeCell ref="A318:J318"/>
    <mergeCell ref="G283:H283"/>
    <mergeCell ref="A344:J344"/>
    <mergeCell ref="A325:J325"/>
    <mergeCell ref="A327:J327"/>
    <mergeCell ref="A329:J329"/>
    <mergeCell ref="A330:J332"/>
    <mergeCell ref="A320:J320"/>
    <mergeCell ref="B291:I291"/>
    <mergeCell ref="A310:J310"/>
    <mergeCell ref="A338:J338"/>
    <mergeCell ref="A316:J316"/>
    <mergeCell ref="A289:D289"/>
    <mergeCell ref="A393:J393"/>
    <mergeCell ref="C282:D283"/>
    <mergeCell ref="E282:F283"/>
    <mergeCell ref="G282:H282"/>
    <mergeCell ref="I282:J283"/>
    <mergeCell ref="A321:J321"/>
    <mergeCell ref="A384:J385"/>
    <mergeCell ref="A361:D361"/>
    <mergeCell ref="A363:J363"/>
    <mergeCell ref="A282:B283"/>
    <mergeCell ref="A395:J395"/>
    <mergeCell ref="F214:J214"/>
    <mergeCell ref="A276:B277"/>
    <mergeCell ref="A315:J315"/>
    <mergeCell ref="E289:J289"/>
    <mergeCell ref="A290:C290"/>
    <mergeCell ref="D290:J290"/>
    <mergeCell ref="A287:J287"/>
    <mergeCell ref="A293:B293"/>
    <mergeCell ref="C293:H293"/>
    <mergeCell ref="I293:J293"/>
    <mergeCell ref="A305:J309"/>
    <mergeCell ref="C294:J294"/>
    <mergeCell ref="A294:B294"/>
    <mergeCell ref="A295:J295"/>
    <mergeCell ref="A313:J313"/>
    <mergeCell ref="E278:F279"/>
    <mergeCell ref="G278:H278"/>
    <mergeCell ref="I278:J279"/>
    <mergeCell ref="G279:H279"/>
    <mergeCell ref="E8:J8"/>
    <mergeCell ref="C155:J155"/>
    <mergeCell ref="A8:D8"/>
    <mergeCell ref="A285:H285"/>
    <mergeCell ref="G24:H25"/>
    <mergeCell ref="G28:H29"/>
    <mergeCell ref="A28:E29"/>
    <mergeCell ref="A32:E33"/>
    <mergeCell ref="A36:E37"/>
    <mergeCell ref="G36:H37"/>
    <mergeCell ref="G32:H33"/>
    <mergeCell ref="B144:J144"/>
    <mergeCell ref="B132:J132"/>
    <mergeCell ref="B133:J133"/>
    <mergeCell ref="B134:J134"/>
    <mergeCell ref="B135:J135"/>
    <mergeCell ref="B139:J139"/>
    <mergeCell ref="B136:J136"/>
    <mergeCell ref="B137:J137"/>
    <mergeCell ref="B138:J138"/>
    <mergeCell ref="B143:J143"/>
    <mergeCell ref="A49:G49"/>
    <mergeCell ref="B38:E38"/>
    <mergeCell ref="B39:E39"/>
  </mergeCells>
  <phoneticPr fontId="8" type="noConversion"/>
  <hyperlinks>
    <hyperlink ref="B84" location="'Sec. 1 Project Management'!A1" display="1.1 Title and Approval Page" xr:uid="{00000000-0004-0000-0300-000000000000}"/>
    <hyperlink ref="B85" location="'Sec. 1 Project Management'!A81" display="1.2 Table of Contents" xr:uid="{00000000-0004-0000-0300-000001000000}"/>
    <hyperlink ref="B86" location="'Sec. 1 Project Management'!A205" display="1.3 Distribution List" xr:uid="{00000000-0004-0000-0300-000002000000}"/>
    <hyperlink ref="B87" location="'Sec. 1 Project Management'!A244" display="1.4 Project Organization" xr:uid="{00000000-0004-0000-0300-000003000000}"/>
    <hyperlink ref="B88" location="'Sec. 1 Project Management'!A286" display="1.5 Problem Definition/Background" xr:uid="{00000000-0004-0000-0300-000004000000}"/>
    <hyperlink ref="B89" location="'Sec. 1 Project Management'!A363" display="1.6 Project/Task Description and Schedule" xr:uid="{00000000-0004-0000-0300-000005000000}"/>
    <hyperlink ref="B90" location="'Sec. 1 Project Management'!A363" display="1.7 Quality Objectives and Criteria for Measurement Data" xr:uid="{00000000-0004-0000-0300-000006000000}"/>
    <hyperlink ref="C91" location="'Sec. 1 Project Management'!A367" display="1.7.1 Objectives and Project Decisions" xr:uid="{00000000-0004-0000-0300-000007000000}"/>
    <hyperlink ref="C92" location="'Sec. 1 Project Management'!A373" display="1.7.2 Action Limits/Levels" xr:uid="{00000000-0004-0000-0300-000008000000}"/>
    <hyperlink ref="C93" location="'Sec. 1 Project Management'!A378" display="1.7.3 Measurement Performance Criteria/Acceptance Criteria" xr:uid="{00000000-0004-0000-0300-000009000000}"/>
    <hyperlink ref="B94" location="'Sec. 1 Project Management'!A382" display="1.8 Special Training Requirements/Certification" xr:uid="{00000000-0004-0000-0300-00000A000000}"/>
    <hyperlink ref="B95" location="'Sec. 1 Project Management'!A387" display="1.9 Documents and Records" xr:uid="{00000000-0004-0000-0300-00000B000000}"/>
    <hyperlink ref="C96" location="'Sec. 1 Project Management'!A395" display="1.9.1 SAP/QAPP Maintenance and Distribution" xr:uid="{00000000-0004-0000-0300-00000C000000}"/>
    <hyperlink ref="B98" location="'Sec. 2 Data Generation'!A6" display="2.1 Sampling Design" xr:uid="{00000000-0004-0000-0300-00000D000000}"/>
    <hyperlink ref="C99" location="'Sec. 2 Data Generation'!A75" display="2.1.1 Nature of Data Collected" xr:uid="{00000000-0004-0000-0300-00000E000000}"/>
    <hyperlink ref="C100" location="'Sec. 2 Data Generation'!A92" display="2.1.2 Data Variability" xr:uid="{00000000-0004-0000-0300-00000F000000}"/>
    <hyperlink ref="B101" location="'Sec. 2 Data Generation'!A105" display="2.2 Sampling Methods" xr:uid="{00000000-0004-0000-0300-000010000000}"/>
    <hyperlink ref="C102" location="'Sec. 2 Data Generation'!A118" display="2.2.1 Equipment and Support Facilities" xr:uid="{00000000-0004-0000-0300-000011000000}"/>
    <hyperlink ref="C103" location="'Sec. 2 Data Generation'!A130" display="2.2.2 Equipment Decontamination" xr:uid="{00000000-0004-0000-0300-000012000000}"/>
    <hyperlink ref="B104" location="'Sec. 2 Data Generation'!A134" display="2.3 Sample Handling and Custody" xr:uid="{00000000-0004-0000-0300-000013000000}"/>
    <hyperlink ref="C105" location="'Sec. 2 Data Generation'!A138" display="2.3.1 Sample Identification and Labeling" xr:uid="{00000000-0004-0000-0300-000014000000}"/>
    <hyperlink ref="C106" location="'Sec. 1 Project Management'!A143" display="2.3.2 Sample Custody, Shipping and Receiving" xr:uid="{00000000-0004-0000-0300-000015000000}"/>
    <hyperlink ref="C107" location="'Sec. 2 Data Generation'!A147" display="2.3.3 Sample Preservation" xr:uid="{00000000-0004-0000-0300-000016000000}"/>
    <hyperlink ref="B108" location="'Sec. 2 Data Generation'!A152" display="2.4 Analytical Methods" xr:uid="{00000000-0004-0000-0300-000017000000}"/>
    <hyperlink ref="C109" location="'Sec. 2 Data Generation'!A157" display="2.4.1 Analytical Laboratory Section" xr:uid="{00000000-0004-0000-0300-000018000000}"/>
    <hyperlink ref="B110" location="'Sec. 2 Data Generation'!A168" display="2.5 Quality Control Requirements" xr:uid="{00000000-0004-0000-0300-000019000000}"/>
    <hyperlink ref="B111" location="'Sec. 2 Data Generation'!A174" display="2.6 Instrument/Equipment Testing, Inspection, and Maintenance" xr:uid="{00000000-0004-0000-0300-00001A000000}"/>
    <hyperlink ref="B112" location="'Sec. 2 Data Generation'!A193" display="2.7 Instrument/Equipment Calibration and Frequency" xr:uid="{00000000-0004-0000-0300-00001B000000}"/>
    <hyperlink ref="B113" location="'Sec. 2 Data Generation'!A198" display="2.8 Inspection/Acceptance Requirements for Supplies and Consumables" xr:uid="{00000000-0004-0000-0300-00001C000000}"/>
    <hyperlink ref="B114" location="'Sec. 2 Data Generation'!A202" display="2.9 Data Acquisition Requirements (Non-Direct Measurements)" xr:uid="{00000000-0004-0000-0300-00001D000000}"/>
    <hyperlink ref="B115" location="'Sec. 2 Data Generation'!A212" display="2.10 Data Management" xr:uid="{00000000-0004-0000-0300-00001E000000}"/>
    <hyperlink ref="C116" location="'Sec. 2 Data Generation'!A227" display="2.10.1 Field and Analytical Data Delivery to EPA" xr:uid="{00000000-0004-0000-0300-00001F000000}"/>
    <hyperlink ref="B118" location="'Attachment 3'!A4" display="3.1 Assessments/Oversight and Response Actions" xr:uid="{00000000-0004-0000-0300-000020000000}"/>
    <hyperlink ref="C119" location="'Sec. 3 Assessment and Oversight'!A8" display="3.1.1 Field Sampling Assessments" xr:uid="{00000000-0004-0000-0300-000021000000}"/>
    <hyperlink ref="C120" location="'Sec. 3 Assessment and Oversight'!A17" display="3.1.2 Laboratory Assessments" xr:uid="{00000000-0004-0000-0300-000022000000}"/>
    <hyperlink ref="C121" location="'Sec. 3 Assessment and Oversight'!A21" display="3.1.3 Response Actions" xr:uid="{00000000-0004-0000-0300-000023000000}"/>
    <hyperlink ref="C122" location="'Sec. 3 Assessment and Oversight'!A25" display="3.1.4 Field Corrective Actions" xr:uid="{00000000-0004-0000-0300-000024000000}"/>
    <hyperlink ref="B123" location="'Sec. 3 Assessment and Oversight'!A29" display="3.2 Reports to Management" xr:uid="{00000000-0004-0000-0300-000025000000}"/>
    <hyperlink ref="B125" location="'Sec.4 Data Review and Usability'!A6" display="4.1 Data Review, Verification, and Validation Requirements" xr:uid="{00000000-0004-0000-0300-000026000000}"/>
    <hyperlink ref="B126" location="'Sec.4 Data Review and Usability'!A17" display="4.2 Verification and Validation Methods" xr:uid="{00000000-0004-0000-0300-000027000000}"/>
    <hyperlink ref="B127" location="'Sec.4 Data Review and Usability'!A90" display="4.3 Reconciliation with User Requirements" xr:uid="{00000000-0004-0000-0300-000028000000}"/>
    <hyperlink ref="A83" location="'Sec. 1 Project Management'!A1" display="1.0 PROJECT MANAGEMENT" xr:uid="{00000000-0004-0000-0300-000029000000}"/>
    <hyperlink ref="A97" location="'Sec. 2 Data Generation'!A1" display="2.0 DATA GENERATION AND ACQUISITION" xr:uid="{00000000-0004-0000-0300-00002A000000}"/>
    <hyperlink ref="A117" location="'Sec. 3 Assessment and Oversight'!A1" display="3.0 ASSESSMENT AND OVERSIGHT" xr:uid="{00000000-0004-0000-0300-00002B000000}"/>
    <hyperlink ref="A124" location="'Sec.4 Data Review and Usability'!A1" display="4.0 DATA REVIEW AND USABILITY" xr:uid="{00000000-0004-0000-0300-00002C000000}"/>
    <hyperlink ref="A128" location="'Sec. 5 References'!A1" display="5.0 REFERENCES" xr:uid="{00000000-0004-0000-0300-00002D000000}"/>
  </hyperlinks>
  <pageMargins left="0.7" right="0.7" top="0.75" bottom="0.75" header="0.3" footer="0.3"/>
  <pageSetup fitToHeight="0" orientation="portrait" r:id="rId3"/>
  <headerFooter>
    <oddHeader xml:space="preserve">&amp;C&amp;"Times New Roman,Regular"Version 1.0 Beta Test (09/13/2021)&amp;"-,Regular"
</oddHeader>
    <oddFooter xml:space="preserve">&amp;RPage &amp;P </oddFooter>
  </headerFooter>
  <rowBreaks count="21" manualBreakCount="21">
    <brk id="40" max="16383" man="1"/>
    <brk id="80" max="16383" man="1"/>
    <brk id="116" max="16383" man="1"/>
    <brk id="129" max="16383" man="1"/>
    <brk id="158" max="16383" man="1"/>
    <brk id="202" max="16383" man="1"/>
    <brk id="244" max="16383" man="1"/>
    <brk id="264" max="16383" man="1"/>
    <brk id="286" max="16383" man="1"/>
    <brk id="301" max="16383" man="1"/>
    <brk id="309" max="16383" man="1"/>
    <brk id="320" max="16383" man="1"/>
    <brk id="324" max="16383" man="1"/>
    <brk id="332" max="16383" man="1"/>
    <brk id="360" max="16383" man="1"/>
    <brk id="364" max="16383" man="1"/>
    <brk id="369" max="16383" man="1"/>
    <brk id="374" max="16383" man="1"/>
    <brk id="381" max="16383" man="1"/>
    <brk id="386" max="16383" man="1"/>
    <brk id="392"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0000000}">
          <x14:formula1>
            <xm:f>DQO.LUT!$A$3:$A$17</xm:f>
          </x14:formula1>
          <xm:sqref>C293:H293</xm:sqref>
        </x14:dataValidation>
        <x14:dataValidation type="list" allowBlank="1" showInputMessage="1" showErrorMessage="1" xr:uid="{00000000-0002-0000-0300-000001000000}">
          <x14:formula1>
            <xm:f>Sample.LUT!$C$2:$C$4</xm:f>
          </x14:formula1>
          <xm:sqref>I285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4"/>
    <pageSetUpPr fitToPage="1"/>
  </sheetPr>
  <dimension ref="A1:R254"/>
  <sheetViews>
    <sheetView view="pageLayout" zoomScaleNormal="100" zoomScaleSheetLayoutView="80" workbookViewId="0">
      <selection activeCell="A4" sqref="A4:J4"/>
    </sheetView>
  </sheetViews>
  <sheetFormatPr defaultRowHeight="14.5" x14ac:dyDescent="0.35"/>
  <cols>
    <col min="1" max="1" width="9.1796875" customWidth="1"/>
    <col min="8" max="8" width="7" customWidth="1"/>
    <col min="10" max="10" width="13" customWidth="1"/>
  </cols>
  <sheetData>
    <row r="1" spans="1:10" ht="20" x14ac:dyDescent="0.35">
      <c r="A1" s="690" t="s">
        <v>619</v>
      </c>
      <c r="B1" s="690"/>
      <c r="C1" s="690"/>
      <c r="D1" s="690"/>
      <c r="E1" s="690"/>
      <c r="F1" s="690"/>
      <c r="G1" s="690"/>
      <c r="H1" s="690"/>
      <c r="I1" s="690"/>
      <c r="J1" s="690"/>
    </row>
    <row r="2" spans="1:10" ht="20" x14ac:dyDescent="0.35">
      <c r="A2" s="690" t="s">
        <v>521</v>
      </c>
      <c r="B2" s="690"/>
      <c r="C2" s="690"/>
      <c r="D2" s="690"/>
      <c r="E2" s="690"/>
      <c r="F2" s="690"/>
      <c r="G2" s="690"/>
      <c r="H2" s="690"/>
      <c r="I2" s="690"/>
      <c r="J2" s="690"/>
    </row>
    <row r="3" spans="1:10" ht="15" customHeight="1" x14ac:dyDescent="0.35">
      <c r="A3" s="769"/>
      <c r="B3" s="769"/>
      <c r="C3" s="769"/>
      <c r="D3" s="769"/>
      <c r="E3" s="769"/>
      <c r="F3" s="769"/>
      <c r="G3" s="769"/>
      <c r="H3" s="769"/>
      <c r="I3" s="769"/>
      <c r="J3" s="769"/>
    </row>
    <row r="4" spans="1:10" ht="51" customHeight="1" x14ac:dyDescent="0.35">
      <c r="A4" s="640" t="s">
        <v>788</v>
      </c>
      <c r="B4" s="640"/>
      <c r="C4" s="640"/>
      <c r="D4" s="640"/>
      <c r="E4" s="640"/>
      <c r="F4" s="640"/>
      <c r="G4" s="640"/>
      <c r="H4" s="640"/>
      <c r="I4" s="640"/>
      <c r="J4" s="640"/>
    </row>
    <row r="5" spans="1:10" s="3" customFormat="1" ht="15.5" x14ac:dyDescent="0.35"/>
    <row r="6" spans="1:10" s="3" customFormat="1" ht="15.5" x14ac:dyDescent="0.35">
      <c r="A6" s="770" t="s">
        <v>780</v>
      </c>
      <c r="B6" s="770"/>
      <c r="C6" s="770"/>
      <c r="D6" s="770"/>
      <c r="E6" s="770"/>
      <c r="F6" s="770"/>
      <c r="G6" s="770"/>
      <c r="H6" s="770"/>
      <c r="I6" s="770"/>
      <c r="J6" s="770"/>
    </row>
    <row r="7" spans="1:10" s="3" customFormat="1" ht="15.5" x14ac:dyDescent="0.35">
      <c r="A7" s="9"/>
      <c r="B7" s="9"/>
      <c r="C7" s="9"/>
      <c r="D7" s="9"/>
      <c r="E7" s="9"/>
      <c r="F7" s="9"/>
      <c r="G7" s="9"/>
      <c r="H7" s="9"/>
      <c r="I7" s="9"/>
      <c r="J7" s="9"/>
    </row>
    <row r="8" spans="1:10" s="3" customFormat="1" ht="65.25" customHeight="1" x14ac:dyDescent="0.35">
      <c r="A8" s="744" t="s">
        <v>1416</v>
      </c>
      <c r="B8" s="744"/>
      <c r="C8" s="744"/>
      <c r="D8" s="744"/>
      <c r="E8" s="744"/>
      <c r="F8" s="744"/>
      <c r="G8" s="744"/>
      <c r="H8" s="744"/>
      <c r="I8" s="744"/>
      <c r="J8" s="744"/>
    </row>
    <row r="9" spans="1:10" s="3" customFormat="1" ht="6.75" customHeight="1" x14ac:dyDescent="0.35">
      <c r="A9" s="482"/>
      <c r="B9" s="482"/>
      <c r="C9" s="482"/>
      <c r="D9" s="482"/>
      <c r="E9" s="482"/>
      <c r="F9" s="482"/>
      <c r="G9" s="482"/>
      <c r="H9" s="482"/>
      <c r="I9" s="482"/>
      <c r="J9" s="482"/>
    </row>
    <row r="10" spans="1:10" s="3" customFormat="1" ht="130.5" customHeight="1" x14ac:dyDescent="0.35">
      <c r="A10" s="771" t="s">
        <v>1417</v>
      </c>
      <c r="B10" s="771"/>
      <c r="C10" s="771"/>
      <c r="D10" s="771"/>
      <c r="E10" s="771"/>
      <c r="F10" s="771"/>
      <c r="G10" s="771"/>
      <c r="H10" s="771"/>
      <c r="I10" s="771"/>
      <c r="J10" s="771"/>
    </row>
    <row r="11" spans="1:10" s="3" customFormat="1" ht="3" customHeight="1" x14ac:dyDescent="0.35">
      <c r="A11" s="104"/>
      <c r="B11" s="104"/>
      <c r="C11" s="104"/>
      <c r="D11" s="104"/>
      <c r="E11" s="104"/>
      <c r="F11" s="104"/>
      <c r="G11" s="104"/>
      <c r="H11" s="104"/>
      <c r="I11" s="104"/>
      <c r="J11" s="104"/>
    </row>
    <row r="12" spans="1:10" s="3" customFormat="1" ht="111.75" customHeight="1" x14ac:dyDescent="0.35">
      <c r="A12" s="744" t="s">
        <v>1418</v>
      </c>
      <c r="B12" s="744"/>
      <c r="C12" s="744"/>
      <c r="D12" s="744"/>
      <c r="E12" s="744"/>
      <c r="F12" s="744"/>
      <c r="G12" s="744"/>
      <c r="H12" s="744"/>
      <c r="I12" s="744"/>
      <c r="J12" s="744"/>
    </row>
    <row r="13" spans="1:10" s="20" customFormat="1" ht="15.5" x14ac:dyDescent="0.35">
      <c r="A13" s="465"/>
      <c r="B13" s="464"/>
      <c r="C13" s="464"/>
      <c r="D13" s="464"/>
      <c r="E13" s="464"/>
      <c r="F13" s="464"/>
      <c r="G13" s="464"/>
      <c r="H13" s="464"/>
      <c r="I13" s="464"/>
      <c r="J13" s="464"/>
    </row>
    <row r="14" spans="1:10" s="20" customFormat="1" ht="111.75" customHeight="1" x14ac:dyDescent="0.35">
      <c r="A14" s="772" t="s">
        <v>1435</v>
      </c>
      <c r="B14" s="772"/>
      <c r="C14" s="772"/>
      <c r="D14" s="772"/>
      <c r="E14" s="772"/>
      <c r="F14" s="772"/>
      <c r="G14" s="772"/>
      <c r="H14" s="772"/>
      <c r="I14" s="772"/>
      <c r="J14" s="772"/>
    </row>
    <row r="15" spans="1:10" s="20" customFormat="1" ht="6.75" customHeight="1" x14ac:dyDescent="0.35">
      <c r="A15" s="565"/>
      <c r="B15" s="565"/>
      <c r="C15" s="565"/>
      <c r="D15" s="565"/>
      <c r="E15" s="565"/>
      <c r="F15" s="565"/>
      <c r="G15" s="565"/>
      <c r="H15" s="565"/>
      <c r="I15" s="565"/>
      <c r="J15" s="565"/>
    </row>
    <row r="16" spans="1:10" s="20" customFormat="1" ht="240.75" customHeight="1" x14ac:dyDescent="0.35">
      <c r="A16" s="772" t="s">
        <v>1419</v>
      </c>
      <c r="B16" s="772"/>
      <c r="C16" s="772"/>
      <c r="D16" s="772"/>
      <c r="E16" s="772"/>
      <c r="F16" s="772"/>
      <c r="G16" s="772"/>
      <c r="H16" s="772"/>
      <c r="I16" s="772"/>
      <c r="J16" s="772"/>
    </row>
    <row r="17" spans="1:10" s="20" customFormat="1" ht="6.75" customHeight="1" x14ac:dyDescent="0.35">
      <c r="A17" s="565"/>
      <c r="B17" s="565"/>
      <c r="C17" s="565"/>
      <c r="D17" s="565"/>
      <c r="E17" s="565"/>
      <c r="F17" s="565"/>
      <c r="G17" s="565"/>
      <c r="H17" s="565"/>
      <c r="I17" s="565"/>
      <c r="J17" s="565"/>
    </row>
    <row r="18" spans="1:10" s="20" customFormat="1" ht="225" customHeight="1" x14ac:dyDescent="0.35">
      <c r="A18" s="772" t="s">
        <v>1365</v>
      </c>
      <c r="B18" s="772"/>
      <c r="C18" s="772"/>
      <c r="D18" s="772"/>
      <c r="E18" s="772"/>
      <c r="F18" s="772"/>
      <c r="G18" s="772"/>
      <c r="H18" s="772"/>
      <c r="I18" s="772"/>
      <c r="J18" s="772"/>
    </row>
    <row r="19" spans="1:10" s="20" customFormat="1" ht="6.75" customHeight="1" x14ac:dyDescent="0.35">
      <c r="A19" s="565"/>
      <c r="B19" s="565"/>
      <c r="C19" s="565"/>
      <c r="D19" s="565"/>
      <c r="E19" s="565"/>
      <c r="F19" s="565"/>
      <c r="G19" s="565"/>
      <c r="H19" s="565"/>
      <c r="I19" s="565"/>
      <c r="J19" s="565"/>
    </row>
    <row r="20" spans="1:10" s="20" customFormat="1" ht="138" customHeight="1" x14ac:dyDescent="0.35">
      <c r="A20" s="772" t="s">
        <v>1363</v>
      </c>
      <c r="B20" s="772"/>
      <c r="C20" s="772"/>
      <c r="D20" s="772"/>
      <c r="E20" s="772"/>
      <c r="F20" s="772"/>
      <c r="G20" s="772"/>
      <c r="H20" s="772"/>
      <c r="I20" s="772"/>
      <c r="J20" s="772"/>
    </row>
    <row r="21" spans="1:10" s="20" customFormat="1" ht="6.75" customHeight="1" x14ac:dyDescent="0.35">
      <c r="A21" s="565"/>
      <c r="B21" s="565"/>
      <c r="C21" s="565"/>
      <c r="D21" s="565"/>
      <c r="E21" s="565"/>
      <c r="F21" s="565"/>
      <c r="G21" s="565"/>
      <c r="H21" s="565"/>
      <c r="I21" s="565"/>
      <c r="J21" s="565"/>
    </row>
    <row r="22" spans="1:10" s="20" customFormat="1" ht="163.5" customHeight="1" x14ac:dyDescent="0.35">
      <c r="A22" s="772" t="s">
        <v>1364</v>
      </c>
      <c r="B22" s="772"/>
      <c r="C22" s="772"/>
      <c r="D22" s="772"/>
      <c r="E22" s="772"/>
      <c r="F22" s="772"/>
      <c r="G22" s="772"/>
      <c r="H22" s="772"/>
      <c r="I22" s="772"/>
      <c r="J22" s="772"/>
    </row>
    <row r="23" spans="1:10" s="20" customFormat="1" ht="6.75" customHeight="1" x14ac:dyDescent="0.35">
      <c r="A23" s="565"/>
      <c r="B23" s="565"/>
      <c r="C23" s="565"/>
      <c r="D23" s="565"/>
      <c r="E23" s="565"/>
      <c r="F23" s="565"/>
      <c r="G23" s="565"/>
      <c r="H23" s="565"/>
      <c r="I23" s="565"/>
      <c r="J23" s="565"/>
    </row>
    <row r="24" spans="1:10" s="20" customFormat="1" ht="132" customHeight="1" x14ac:dyDescent="0.35">
      <c r="A24" s="772" t="s">
        <v>1420</v>
      </c>
      <c r="B24" s="772"/>
      <c r="C24" s="772"/>
      <c r="D24" s="772"/>
      <c r="E24" s="772"/>
      <c r="F24" s="772"/>
      <c r="G24" s="772"/>
      <c r="H24" s="772"/>
      <c r="I24" s="772"/>
      <c r="J24" s="772"/>
    </row>
    <row r="25" spans="1:10" s="20" customFormat="1" ht="6.75" customHeight="1" x14ac:dyDescent="0.35">
      <c r="A25" s="565"/>
      <c r="B25" s="565"/>
      <c r="C25" s="565"/>
      <c r="D25" s="565"/>
      <c r="E25" s="565"/>
      <c r="F25" s="565"/>
      <c r="G25" s="565"/>
      <c r="H25" s="565"/>
      <c r="I25" s="565"/>
      <c r="J25" s="565"/>
    </row>
    <row r="26" spans="1:10" s="20" customFormat="1" ht="144" customHeight="1" x14ac:dyDescent="0.35">
      <c r="A26" s="772" t="s">
        <v>1366</v>
      </c>
      <c r="B26" s="772"/>
      <c r="C26" s="772"/>
      <c r="D26" s="772"/>
      <c r="E26" s="772"/>
      <c r="F26" s="772"/>
      <c r="G26" s="772"/>
      <c r="H26" s="772"/>
      <c r="I26" s="772"/>
      <c r="J26" s="772"/>
    </row>
    <row r="27" spans="1:10" s="20" customFormat="1" ht="6.75" customHeight="1" x14ac:dyDescent="0.35">
      <c r="A27" s="565"/>
      <c r="B27" s="565"/>
      <c r="C27" s="565"/>
      <c r="D27" s="565"/>
      <c r="E27" s="565"/>
      <c r="F27" s="565"/>
      <c r="G27" s="565"/>
      <c r="H27" s="565"/>
      <c r="I27" s="565"/>
      <c r="J27" s="565"/>
    </row>
    <row r="28" spans="1:10" s="20" customFormat="1" ht="128.25" customHeight="1" x14ac:dyDescent="0.35">
      <c r="A28" s="772" t="s">
        <v>1367</v>
      </c>
      <c r="B28" s="772"/>
      <c r="C28" s="772"/>
      <c r="D28" s="772"/>
      <c r="E28" s="772"/>
      <c r="F28" s="772"/>
      <c r="G28" s="772"/>
      <c r="H28" s="772"/>
      <c r="I28" s="772"/>
      <c r="J28" s="772"/>
    </row>
    <row r="29" spans="1:10" s="20" customFormat="1" ht="6.75" customHeight="1" x14ac:dyDescent="0.35">
      <c r="A29" s="565"/>
      <c r="B29" s="565"/>
      <c r="C29" s="565"/>
      <c r="D29" s="565"/>
      <c r="E29" s="565"/>
      <c r="F29" s="565"/>
      <c r="G29" s="565"/>
      <c r="H29" s="565"/>
      <c r="I29" s="565"/>
      <c r="J29" s="565"/>
    </row>
    <row r="30" spans="1:10" s="20" customFormat="1" ht="111.75" customHeight="1" x14ac:dyDescent="0.35">
      <c r="A30" s="772" t="s">
        <v>1421</v>
      </c>
      <c r="B30" s="772"/>
      <c r="C30" s="772"/>
      <c r="D30" s="772"/>
      <c r="E30" s="772"/>
      <c r="F30" s="772"/>
      <c r="G30" s="772"/>
      <c r="H30" s="772"/>
      <c r="I30" s="772"/>
      <c r="J30" s="772"/>
    </row>
    <row r="31" spans="1:10" s="3" customFormat="1" ht="15.5" x14ac:dyDescent="0.35">
      <c r="A31" s="466"/>
      <c r="B31" s="466"/>
      <c r="C31" s="466"/>
      <c r="D31" s="466"/>
      <c r="E31" s="466"/>
      <c r="F31" s="466"/>
      <c r="G31" s="466"/>
      <c r="H31" s="466"/>
      <c r="I31" s="474"/>
      <c r="J31" s="474"/>
    </row>
    <row r="32" spans="1:10" s="20" customFormat="1" ht="111.75" customHeight="1" x14ac:dyDescent="0.35">
      <c r="A32" s="772" t="s">
        <v>1436</v>
      </c>
      <c r="B32" s="772"/>
      <c r="C32" s="772"/>
      <c r="D32" s="772"/>
      <c r="E32" s="772"/>
      <c r="F32" s="772"/>
      <c r="G32" s="772"/>
      <c r="H32" s="772"/>
      <c r="I32" s="772"/>
      <c r="J32" s="772"/>
    </row>
    <row r="33" spans="1:18" s="20" customFormat="1" ht="6.75" customHeight="1" x14ac:dyDescent="0.35">
      <c r="A33" s="565"/>
      <c r="B33" s="565"/>
      <c r="C33" s="565"/>
      <c r="D33" s="565"/>
      <c r="E33" s="565"/>
      <c r="F33" s="565"/>
      <c r="G33" s="565"/>
      <c r="H33" s="565"/>
      <c r="I33" s="565"/>
      <c r="J33" s="565"/>
    </row>
    <row r="34" spans="1:18" s="20" customFormat="1" ht="243.75" customHeight="1" x14ac:dyDescent="0.35">
      <c r="A34" s="772" t="s">
        <v>1422</v>
      </c>
      <c r="B34" s="772"/>
      <c r="C34" s="772"/>
      <c r="D34" s="772"/>
      <c r="E34" s="772"/>
      <c r="F34" s="772"/>
      <c r="G34" s="772"/>
      <c r="H34" s="772"/>
      <c r="I34" s="772"/>
      <c r="J34" s="772"/>
    </row>
    <row r="35" spans="1:18" s="20" customFormat="1" ht="6.75" customHeight="1" x14ac:dyDescent="0.35">
      <c r="A35" s="580"/>
      <c r="B35" s="580"/>
      <c r="C35" s="580"/>
      <c r="D35" s="580"/>
      <c r="E35" s="580"/>
      <c r="F35" s="580"/>
      <c r="G35" s="580"/>
      <c r="H35" s="580"/>
      <c r="I35" s="580"/>
      <c r="J35" s="580"/>
    </row>
    <row r="36" spans="1:18" s="20" customFormat="1" ht="111.75" customHeight="1" x14ac:dyDescent="0.35">
      <c r="A36" s="772" t="s">
        <v>1423</v>
      </c>
      <c r="B36" s="772"/>
      <c r="C36" s="772"/>
      <c r="D36" s="772"/>
      <c r="E36" s="772"/>
      <c r="F36" s="772"/>
      <c r="G36" s="772"/>
      <c r="H36" s="772"/>
      <c r="I36" s="772"/>
      <c r="J36" s="772"/>
    </row>
    <row r="37" spans="1:18" s="20" customFormat="1" ht="6.75" customHeight="1" x14ac:dyDescent="0.35">
      <c r="A37" s="565"/>
      <c r="B37" s="565"/>
      <c r="C37" s="565"/>
      <c r="D37" s="565"/>
      <c r="E37" s="565"/>
      <c r="F37" s="565"/>
      <c r="G37" s="565"/>
      <c r="H37" s="565"/>
      <c r="I37" s="565"/>
      <c r="J37" s="565"/>
    </row>
    <row r="38" spans="1:18" s="20" customFormat="1" ht="162" customHeight="1" x14ac:dyDescent="0.35">
      <c r="A38" s="772" t="s">
        <v>1424</v>
      </c>
      <c r="B38" s="772"/>
      <c r="C38" s="772"/>
      <c r="D38" s="772"/>
      <c r="E38" s="772"/>
      <c r="F38" s="772"/>
      <c r="G38" s="772"/>
      <c r="H38" s="772"/>
      <c r="I38" s="772"/>
      <c r="J38" s="772"/>
    </row>
    <row r="39" spans="1:18" s="20" customFormat="1" ht="6.75" customHeight="1" x14ac:dyDescent="0.35">
      <c r="A39" s="565"/>
      <c r="B39" s="565"/>
      <c r="C39" s="565"/>
      <c r="D39" s="565"/>
      <c r="E39" s="565"/>
      <c r="F39" s="565"/>
      <c r="G39" s="565"/>
      <c r="H39" s="565"/>
      <c r="I39" s="565"/>
      <c r="J39" s="565"/>
    </row>
    <row r="40" spans="1:18" s="20" customFormat="1" ht="217.5" customHeight="1" x14ac:dyDescent="0.35">
      <c r="A40" s="772" t="s">
        <v>1401</v>
      </c>
      <c r="B40" s="772"/>
      <c r="C40" s="772"/>
      <c r="D40" s="772"/>
      <c r="E40" s="772"/>
      <c r="F40" s="772"/>
      <c r="G40" s="772"/>
      <c r="H40" s="772"/>
      <c r="I40" s="772"/>
      <c r="J40" s="772"/>
      <c r="Q40" s="566"/>
      <c r="R40" s="566"/>
    </row>
    <row r="41" spans="1:18" s="20" customFormat="1" ht="6.75" customHeight="1" x14ac:dyDescent="0.35">
      <c r="A41" s="565"/>
      <c r="B41" s="565"/>
      <c r="C41" s="565"/>
      <c r="D41" s="565"/>
      <c r="E41" s="565"/>
      <c r="F41" s="565"/>
      <c r="G41" s="565"/>
      <c r="H41" s="565"/>
      <c r="I41" s="565"/>
      <c r="J41" s="565"/>
    </row>
    <row r="42" spans="1:18" s="20" customFormat="1" ht="103.5" customHeight="1" x14ac:dyDescent="0.35">
      <c r="A42" s="772" t="s">
        <v>1368</v>
      </c>
      <c r="B42" s="772"/>
      <c r="C42" s="772"/>
      <c r="D42" s="772"/>
      <c r="E42" s="772"/>
      <c r="F42" s="772"/>
      <c r="G42" s="772"/>
      <c r="H42" s="772"/>
      <c r="I42" s="772"/>
      <c r="J42" s="772"/>
    </row>
    <row r="43" spans="1:18" s="20" customFormat="1" ht="6.75" customHeight="1" x14ac:dyDescent="0.35">
      <c r="A43" s="565"/>
      <c r="B43" s="565"/>
      <c r="C43" s="565"/>
      <c r="D43" s="565"/>
      <c r="E43" s="565"/>
      <c r="F43" s="565"/>
      <c r="G43" s="565"/>
      <c r="H43" s="565"/>
      <c r="I43" s="565"/>
      <c r="J43" s="565"/>
    </row>
    <row r="44" spans="1:18" s="20" customFormat="1" ht="111.75" customHeight="1" x14ac:dyDescent="0.35">
      <c r="A44" s="772" t="s">
        <v>1369</v>
      </c>
      <c r="B44" s="772"/>
      <c r="C44" s="772"/>
      <c r="D44" s="772"/>
      <c r="E44" s="772"/>
      <c r="F44" s="772"/>
      <c r="G44" s="772"/>
      <c r="H44" s="772"/>
      <c r="I44" s="772"/>
      <c r="J44" s="772"/>
    </row>
    <row r="45" spans="1:18" s="20" customFormat="1" ht="6.75" customHeight="1" x14ac:dyDescent="0.35">
      <c r="A45" s="565"/>
      <c r="B45" s="565"/>
      <c r="C45" s="565"/>
      <c r="D45" s="565"/>
      <c r="E45" s="565"/>
      <c r="F45" s="565"/>
      <c r="G45" s="565"/>
      <c r="H45" s="565"/>
      <c r="I45" s="565"/>
      <c r="J45" s="565"/>
    </row>
    <row r="46" spans="1:18" s="20" customFormat="1" ht="111.75" customHeight="1" x14ac:dyDescent="0.35">
      <c r="A46" s="772" t="s">
        <v>1425</v>
      </c>
      <c r="B46" s="772"/>
      <c r="C46" s="772"/>
      <c r="D46" s="772"/>
      <c r="E46" s="772"/>
      <c r="F46" s="772"/>
      <c r="G46" s="772"/>
      <c r="H46" s="772"/>
      <c r="I46" s="772"/>
      <c r="J46" s="772"/>
    </row>
    <row r="47" spans="1:18" s="20" customFormat="1" ht="6.75" customHeight="1" x14ac:dyDescent="0.35">
      <c r="A47" s="565"/>
      <c r="B47" s="565"/>
      <c r="C47" s="565"/>
      <c r="D47" s="565"/>
      <c r="E47" s="565"/>
      <c r="F47" s="565"/>
      <c r="G47" s="565"/>
      <c r="H47" s="565"/>
      <c r="I47" s="565"/>
      <c r="J47" s="565"/>
    </row>
    <row r="48" spans="1:18" s="20" customFormat="1" ht="15.5" x14ac:dyDescent="0.35">
      <c r="A48" s="131"/>
      <c r="B48" s="131"/>
      <c r="C48" s="131"/>
      <c r="D48" s="131"/>
      <c r="E48" s="131"/>
      <c r="F48" s="131"/>
      <c r="G48" s="131"/>
      <c r="H48" s="131"/>
      <c r="I48" s="473"/>
      <c r="J48" s="473"/>
    </row>
    <row r="49" spans="1:10" s="20" customFormat="1" ht="111.75" customHeight="1" x14ac:dyDescent="0.35">
      <c r="A49" s="772" t="s">
        <v>1426</v>
      </c>
      <c r="B49" s="772"/>
      <c r="C49" s="772"/>
      <c r="D49" s="772"/>
      <c r="E49" s="772"/>
      <c r="F49" s="772"/>
      <c r="G49" s="772"/>
      <c r="H49" s="772"/>
      <c r="I49" s="772"/>
      <c r="J49" s="772"/>
    </row>
    <row r="50" spans="1:10" s="20" customFormat="1" ht="6.75" customHeight="1" x14ac:dyDescent="0.35">
      <c r="A50" s="580"/>
      <c r="B50" s="580"/>
      <c r="C50" s="580"/>
      <c r="D50" s="580"/>
      <c r="E50" s="580"/>
      <c r="F50" s="580"/>
      <c r="G50" s="580"/>
      <c r="H50" s="580"/>
      <c r="I50" s="580"/>
      <c r="J50" s="580"/>
    </row>
    <row r="51" spans="1:10" s="20" customFormat="1" ht="209.25" customHeight="1" x14ac:dyDescent="0.35">
      <c r="A51" s="772" t="s">
        <v>1427</v>
      </c>
      <c r="B51" s="772"/>
      <c r="C51" s="772"/>
      <c r="D51" s="772"/>
      <c r="E51" s="772"/>
      <c r="F51" s="772"/>
      <c r="G51" s="772"/>
      <c r="H51" s="772"/>
      <c r="I51" s="772"/>
      <c r="J51" s="772"/>
    </row>
    <row r="52" spans="1:10" s="20" customFormat="1" ht="6.75" customHeight="1" x14ac:dyDescent="0.35">
      <c r="A52" s="565"/>
      <c r="B52" s="565"/>
      <c r="C52" s="565"/>
      <c r="D52" s="565"/>
      <c r="E52" s="565"/>
      <c r="F52" s="565"/>
      <c r="G52" s="565"/>
      <c r="H52" s="565"/>
      <c r="I52" s="565"/>
      <c r="J52" s="565"/>
    </row>
    <row r="53" spans="1:10" s="20" customFormat="1" ht="240" customHeight="1" x14ac:dyDescent="0.35">
      <c r="A53" s="772" t="s">
        <v>1428</v>
      </c>
      <c r="B53" s="772"/>
      <c r="C53" s="772"/>
      <c r="D53" s="772"/>
      <c r="E53" s="772"/>
      <c r="F53" s="772"/>
      <c r="G53" s="772"/>
      <c r="H53" s="772"/>
      <c r="I53" s="772"/>
      <c r="J53" s="772"/>
    </row>
    <row r="54" spans="1:10" s="20" customFormat="1" ht="6.75" customHeight="1" x14ac:dyDescent="0.35">
      <c r="A54" s="565"/>
      <c r="B54" s="565"/>
      <c r="C54" s="565"/>
      <c r="D54" s="565"/>
      <c r="E54" s="565"/>
      <c r="F54" s="565"/>
      <c r="G54" s="565"/>
      <c r="H54" s="565"/>
      <c r="I54" s="565"/>
      <c r="J54" s="565"/>
    </row>
    <row r="55" spans="1:10" s="20" customFormat="1" ht="162" customHeight="1" x14ac:dyDescent="0.35">
      <c r="A55" s="772" t="s">
        <v>1370</v>
      </c>
      <c r="B55" s="772"/>
      <c r="C55" s="772"/>
      <c r="D55" s="772"/>
      <c r="E55" s="772"/>
      <c r="F55" s="772"/>
      <c r="G55" s="772"/>
      <c r="H55" s="772"/>
      <c r="I55" s="772"/>
      <c r="J55" s="772"/>
    </row>
    <row r="56" spans="1:10" s="20" customFormat="1" ht="6.75" customHeight="1" x14ac:dyDescent="0.35">
      <c r="A56" s="565"/>
      <c r="B56" s="565"/>
      <c r="C56" s="565"/>
      <c r="D56" s="565"/>
      <c r="E56" s="565"/>
      <c r="F56" s="565"/>
      <c r="G56" s="565"/>
      <c r="H56" s="565"/>
      <c r="I56" s="565"/>
      <c r="J56" s="565"/>
    </row>
    <row r="57" spans="1:10" s="20" customFormat="1" ht="111.75" customHeight="1" x14ac:dyDescent="0.35">
      <c r="A57" s="772" t="s">
        <v>1371</v>
      </c>
      <c r="B57" s="772"/>
      <c r="C57" s="772"/>
      <c r="D57" s="772"/>
      <c r="E57" s="772"/>
      <c r="F57" s="772"/>
      <c r="G57" s="772"/>
      <c r="H57" s="772"/>
      <c r="I57" s="772"/>
      <c r="J57" s="772"/>
    </row>
    <row r="58" spans="1:10" s="20" customFormat="1" ht="6.75" customHeight="1" x14ac:dyDescent="0.35">
      <c r="A58" s="565"/>
      <c r="B58" s="565"/>
      <c r="C58" s="565"/>
      <c r="D58" s="565"/>
      <c r="E58" s="565"/>
      <c r="F58" s="565"/>
      <c r="G58" s="565"/>
      <c r="H58" s="565"/>
      <c r="I58" s="565"/>
      <c r="J58" s="565"/>
    </row>
    <row r="59" spans="1:10" s="20" customFormat="1" ht="111.75" customHeight="1" x14ac:dyDescent="0.35">
      <c r="A59" s="772" t="s">
        <v>1429</v>
      </c>
      <c r="B59" s="772"/>
      <c r="C59" s="772"/>
      <c r="D59" s="772"/>
      <c r="E59" s="772"/>
      <c r="F59" s="772"/>
      <c r="G59" s="772"/>
      <c r="H59" s="772"/>
      <c r="I59" s="772"/>
      <c r="J59" s="772"/>
    </row>
    <row r="60" spans="1:10" s="20" customFormat="1" ht="6.75" customHeight="1" x14ac:dyDescent="0.35">
      <c r="A60" s="565"/>
      <c r="B60" s="565"/>
      <c r="C60" s="565"/>
      <c r="D60" s="565"/>
      <c r="E60" s="565"/>
      <c r="F60" s="565"/>
      <c r="G60" s="565"/>
      <c r="H60" s="565"/>
      <c r="I60" s="565"/>
      <c r="J60" s="565"/>
    </row>
    <row r="61" spans="1:10" s="20" customFormat="1" ht="13.5" customHeight="1" x14ac:dyDescent="0.35">
      <c r="A61" s="136"/>
      <c r="B61" s="136"/>
      <c r="C61" s="136"/>
      <c r="D61" s="136"/>
      <c r="E61" s="136"/>
      <c r="F61" s="136"/>
      <c r="G61" s="136"/>
      <c r="H61" s="136"/>
      <c r="I61" s="136"/>
      <c r="J61" s="136"/>
    </row>
    <row r="62" spans="1:10" s="20" customFormat="1" ht="111.75" customHeight="1" x14ac:dyDescent="0.35">
      <c r="A62" s="772" t="s">
        <v>1430</v>
      </c>
      <c r="B62" s="772"/>
      <c r="C62" s="772"/>
      <c r="D62" s="772"/>
      <c r="E62" s="772"/>
      <c r="F62" s="772"/>
      <c r="G62" s="772"/>
      <c r="H62" s="772"/>
      <c r="I62" s="772"/>
      <c r="J62" s="772"/>
    </row>
    <row r="63" spans="1:10" s="20" customFormat="1" ht="6.75" customHeight="1" x14ac:dyDescent="0.35">
      <c r="A63" s="565"/>
      <c r="B63" s="565"/>
      <c r="C63" s="565"/>
      <c r="D63" s="565"/>
      <c r="E63" s="565"/>
      <c r="F63" s="565"/>
      <c r="G63" s="565"/>
      <c r="H63" s="565"/>
      <c r="I63" s="565"/>
      <c r="J63" s="565"/>
    </row>
    <row r="64" spans="1:10" s="20" customFormat="1" ht="231.75" customHeight="1" x14ac:dyDescent="0.35">
      <c r="A64" s="772" t="s">
        <v>1431</v>
      </c>
      <c r="B64" s="772"/>
      <c r="C64" s="772"/>
      <c r="D64" s="772"/>
      <c r="E64" s="772"/>
      <c r="F64" s="772"/>
      <c r="G64" s="772"/>
      <c r="H64" s="772"/>
      <c r="I64" s="772"/>
      <c r="J64" s="772"/>
    </row>
    <row r="65" spans="1:10" s="20" customFormat="1" ht="6.75" customHeight="1" x14ac:dyDescent="0.35">
      <c r="A65" s="565"/>
      <c r="B65" s="565"/>
      <c r="C65" s="565"/>
      <c r="D65" s="565"/>
      <c r="E65" s="565"/>
      <c r="F65" s="565"/>
      <c r="G65" s="565"/>
      <c r="H65" s="565"/>
      <c r="I65" s="565"/>
      <c r="J65" s="565"/>
    </row>
    <row r="66" spans="1:10" s="20" customFormat="1" ht="402" customHeight="1" x14ac:dyDescent="0.35">
      <c r="A66" s="772" t="s">
        <v>1437</v>
      </c>
      <c r="B66" s="772"/>
      <c r="C66" s="772"/>
      <c r="D66" s="772"/>
      <c r="E66" s="772"/>
      <c r="F66" s="772"/>
      <c r="G66" s="772"/>
      <c r="H66" s="772"/>
      <c r="I66" s="772"/>
      <c r="J66" s="772"/>
    </row>
    <row r="67" spans="1:10" s="20" customFormat="1" ht="6.75" customHeight="1" x14ac:dyDescent="0.35">
      <c r="A67" s="565"/>
      <c r="B67" s="565"/>
      <c r="C67" s="565"/>
      <c r="D67" s="565"/>
      <c r="E67" s="565"/>
      <c r="F67" s="565"/>
      <c r="G67" s="565"/>
      <c r="H67" s="565"/>
      <c r="I67" s="565"/>
      <c r="J67" s="565"/>
    </row>
    <row r="68" spans="1:10" s="20" customFormat="1" ht="135" customHeight="1" x14ac:dyDescent="0.35">
      <c r="A68" s="772" t="s">
        <v>1438</v>
      </c>
      <c r="B68" s="772"/>
      <c r="C68" s="772"/>
      <c r="D68" s="772"/>
      <c r="E68" s="772"/>
      <c r="F68" s="772"/>
      <c r="G68" s="772"/>
      <c r="H68" s="772"/>
      <c r="I68" s="772"/>
      <c r="J68" s="772"/>
    </row>
    <row r="69" spans="1:10" s="20" customFormat="1" ht="6.75" customHeight="1" x14ac:dyDescent="0.35">
      <c r="A69" s="565"/>
      <c r="B69" s="565"/>
      <c r="C69" s="565"/>
      <c r="D69" s="565"/>
      <c r="E69" s="565"/>
      <c r="F69" s="565"/>
      <c r="G69" s="565"/>
      <c r="H69" s="565"/>
      <c r="I69" s="565"/>
      <c r="J69" s="565"/>
    </row>
    <row r="70" spans="1:10" s="20" customFormat="1" ht="150.75" customHeight="1" x14ac:dyDescent="0.35">
      <c r="A70" s="772" t="s">
        <v>1372</v>
      </c>
      <c r="B70" s="772"/>
      <c r="C70" s="772"/>
      <c r="D70" s="772"/>
      <c r="E70" s="772"/>
      <c r="F70" s="772"/>
      <c r="G70" s="772"/>
      <c r="H70" s="772"/>
      <c r="I70" s="772"/>
      <c r="J70" s="772"/>
    </row>
    <row r="71" spans="1:10" s="20" customFormat="1" ht="6.75" customHeight="1" x14ac:dyDescent="0.35">
      <c r="A71" s="565"/>
      <c r="B71" s="565"/>
      <c r="C71" s="565"/>
      <c r="D71" s="565"/>
      <c r="E71" s="565"/>
      <c r="F71" s="565"/>
      <c r="G71" s="565"/>
      <c r="H71" s="565"/>
      <c r="I71" s="565"/>
      <c r="J71" s="565"/>
    </row>
    <row r="72" spans="1:10" s="20" customFormat="1" ht="111.75" customHeight="1" x14ac:dyDescent="0.35">
      <c r="A72" s="772" t="s">
        <v>1439</v>
      </c>
      <c r="B72" s="772"/>
      <c r="C72" s="772"/>
      <c r="D72" s="772"/>
      <c r="E72" s="772"/>
      <c r="F72" s="772"/>
      <c r="G72" s="772"/>
      <c r="H72" s="772"/>
      <c r="I72" s="772"/>
      <c r="J72" s="772"/>
    </row>
    <row r="73" spans="1:10" s="20" customFormat="1" ht="6.75" customHeight="1" x14ac:dyDescent="0.35">
      <c r="A73" s="565"/>
      <c r="B73" s="565"/>
      <c r="C73" s="565"/>
      <c r="D73" s="565"/>
      <c r="E73" s="565"/>
      <c r="F73" s="565"/>
      <c r="G73" s="565"/>
      <c r="H73" s="565"/>
      <c r="I73" s="565"/>
      <c r="J73" s="565"/>
    </row>
    <row r="74" spans="1:10" s="20" customFormat="1" ht="15.5" x14ac:dyDescent="0.35">
      <c r="A74" s="136"/>
      <c r="B74" s="136"/>
      <c r="C74" s="136"/>
      <c r="D74" s="136"/>
      <c r="E74" s="136"/>
      <c r="F74" s="136"/>
      <c r="G74" s="136"/>
      <c r="H74" s="136"/>
      <c r="I74" s="163"/>
      <c r="J74" s="163"/>
    </row>
    <row r="75" spans="1:10" s="20" customFormat="1" ht="15.5" x14ac:dyDescent="0.35">
      <c r="A75" s="766" t="s">
        <v>802</v>
      </c>
      <c r="B75" s="766"/>
      <c r="C75" s="766"/>
      <c r="D75" s="766"/>
      <c r="E75" s="766"/>
      <c r="F75" s="766"/>
      <c r="G75" s="766"/>
      <c r="H75" s="766"/>
      <c r="I75" s="766"/>
      <c r="J75" s="766"/>
    </row>
    <row r="76" spans="1:10" s="20" customFormat="1" ht="15.5" x14ac:dyDescent="0.35">
      <c r="A76" s="767"/>
      <c r="B76" s="767"/>
      <c r="C76" s="767"/>
      <c r="D76" s="767"/>
      <c r="E76" s="767"/>
      <c r="F76" s="767"/>
      <c r="G76" s="767"/>
      <c r="H76" s="767"/>
      <c r="I76" s="767"/>
      <c r="J76" s="767"/>
    </row>
    <row r="77" spans="1:10" s="20" customFormat="1" ht="66" customHeight="1" x14ac:dyDescent="0.35">
      <c r="A77" s="768" t="s">
        <v>1440</v>
      </c>
      <c r="B77" s="768"/>
      <c r="C77" s="768"/>
      <c r="D77" s="768"/>
      <c r="E77" s="768"/>
      <c r="F77" s="768"/>
      <c r="G77" s="768"/>
      <c r="H77" s="768"/>
      <c r="I77" s="768"/>
      <c r="J77" s="768"/>
    </row>
    <row r="78" spans="1:10" s="20" customFormat="1" ht="16" thickBot="1" x14ac:dyDescent="0.4">
      <c r="A78" s="767"/>
      <c r="B78" s="767"/>
      <c r="C78" s="767"/>
      <c r="D78" s="767"/>
      <c r="E78" s="767"/>
      <c r="F78" s="767"/>
      <c r="G78" s="767"/>
      <c r="H78" s="767"/>
      <c r="I78" s="767"/>
      <c r="J78" s="767"/>
    </row>
    <row r="79" spans="1:10" s="20" customFormat="1" ht="15.5" x14ac:dyDescent="0.35">
      <c r="A79" s="806" t="s">
        <v>752</v>
      </c>
      <c r="B79" s="807"/>
      <c r="C79" s="807"/>
      <c r="D79" s="807"/>
      <c r="E79" s="807"/>
      <c r="F79" s="807" t="s">
        <v>753</v>
      </c>
      <c r="G79" s="807"/>
      <c r="H79" s="807"/>
      <c r="I79" s="807"/>
      <c r="J79" s="808"/>
    </row>
    <row r="80" spans="1:10" s="20" customFormat="1" ht="15.5" x14ac:dyDescent="0.35">
      <c r="A80" s="809" t="str">
        <f>IF(Tables!B255&gt;0,'General.methods.LUT'!D2,"")</f>
        <v/>
      </c>
      <c r="B80" s="810"/>
      <c r="C80" s="810"/>
      <c r="D80" s="810"/>
      <c r="E80" s="811"/>
      <c r="F80" s="815" t="str">
        <f>IF(A80='General.methods.LUT'!D2,'General.methods.LUT'!E2,"")</f>
        <v/>
      </c>
      <c r="G80" s="816"/>
      <c r="H80" s="816"/>
      <c r="I80" s="816"/>
      <c r="J80" s="817"/>
    </row>
    <row r="81" spans="1:13" s="20" customFormat="1" ht="35.25" customHeight="1" x14ac:dyDescent="0.35">
      <c r="A81" s="812"/>
      <c r="B81" s="813"/>
      <c r="C81" s="813"/>
      <c r="D81" s="813"/>
      <c r="E81" s="814"/>
      <c r="F81" s="818"/>
      <c r="G81" s="819"/>
      <c r="H81" s="819"/>
      <c r="I81" s="819"/>
      <c r="J81" s="820"/>
    </row>
    <row r="82" spans="1:13" s="20" customFormat="1" ht="27" customHeight="1" x14ac:dyDescent="0.35">
      <c r="A82" s="809" t="str">
        <f>IF(Tables!B256&gt;0,'General.methods.LUT'!D3,"")</f>
        <v/>
      </c>
      <c r="B82" s="810"/>
      <c r="C82" s="810"/>
      <c r="D82" s="810"/>
      <c r="E82" s="811"/>
      <c r="F82" s="815" t="str">
        <f>IF(A82='General.methods.LUT'!D3,'General.methods.LUT'!E3,"")</f>
        <v/>
      </c>
      <c r="G82" s="816"/>
      <c r="H82" s="816"/>
      <c r="I82" s="816"/>
      <c r="J82" s="817"/>
    </row>
    <row r="83" spans="1:13" s="20" customFormat="1" ht="27" customHeight="1" x14ac:dyDescent="0.35">
      <c r="A83" s="812"/>
      <c r="B83" s="813"/>
      <c r="C83" s="813"/>
      <c r="D83" s="813"/>
      <c r="E83" s="814"/>
      <c r="F83" s="818"/>
      <c r="G83" s="819"/>
      <c r="H83" s="819"/>
      <c r="I83" s="819"/>
      <c r="J83" s="820"/>
    </row>
    <row r="84" spans="1:13" s="20" customFormat="1" ht="21" customHeight="1" x14ac:dyDescent="0.35">
      <c r="A84" s="821" t="str">
        <f>IF(Tables!B257&gt;0,'General.methods.LUT'!D4,"")</f>
        <v/>
      </c>
      <c r="B84" s="822"/>
      <c r="C84" s="822"/>
      <c r="D84" s="822"/>
      <c r="E84" s="823"/>
      <c r="F84" s="815" t="str">
        <f>IF(A84='General.methods.LUT'!D4,'General.methods.LUT'!E4,"")</f>
        <v/>
      </c>
      <c r="G84" s="816"/>
      <c r="H84" s="816"/>
      <c r="I84" s="816"/>
      <c r="J84" s="817"/>
    </row>
    <row r="85" spans="1:13" s="20" customFormat="1" ht="15.5" x14ac:dyDescent="0.35">
      <c r="A85" s="824"/>
      <c r="B85" s="825"/>
      <c r="C85" s="825"/>
      <c r="D85" s="825"/>
      <c r="E85" s="826"/>
      <c r="F85" s="818"/>
      <c r="G85" s="819"/>
      <c r="H85" s="819"/>
      <c r="I85" s="819"/>
      <c r="J85" s="820"/>
    </row>
    <row r="86" spans="1:13" s="20" customFormat="1" ht="21.75" customHeight="1" x14ac:dyDescent="0.35">
      <c r="A86" s="821" t="str">
        <f>IF(Tables!B258&gt;0,'General.methods.LUT'!D5,"")</f>
        <v/>
      </c>
      <c r="B86" s="822"/>
      <c r="C86" s="822"/>
      <c r="D86" s="822"/>
      <c r="E86" s="823"/>
      <c r="F86" s="815" t="str">
        <f>IF(A86='General.methods.LUT'!D5,'General.methods.LUT'!E5,"")</f>
        <v/>
      </c>
      <c r="G86" s="816"/>
      <c r="H86" s="816"/>
      <c r="I86" s="816"/>
      <c r="J86" s="817"/>
    </row>
    <row r="87" spans="1:13" s="20" customFormat="1" ht="21.75" customHeight="1" x14ac:dyDescent="0.35">
      <c r="A87" s="824"/>
      <c r="B87" s="825"/>
      <c r="C87" s="825"/>
      <c r="D87" s="825"/>
      <c r="E87" s="826"/>
      <c r="F87" s="818"/>
      <c r="G87" s="819"/>
      <c r="H87" s="819"/>
      <c r="I87" s="819"/>
      <c r="J87" s="820"/>
    </row>
    <row r="88" spans="1:13" s="20" customFormat="1" ht="15.5" x14ac:dyDescent="0.35">
      <c r="A88" s="747" t="s">
        <v>754</v>
      </c>
      <c r="B88" s="748"/>
      <c r="C88" s="748"/>
      <c r="D88" s="748"/>
      <c r="E88" s="748"/>
      <c r="F88" s="749" t="s">
        <v>531</v>
      </c>
      <c r="G88" s="749"/>
      <c r="H88" s="749"/>
      <c r="I88" s="749"/>
      <c r="J88" s="750"/>
    </row>
    <row r="89" spans="1:13" s="20" customFormat="1" ht="15.5" x14ac:dyDescent="0.35">
      <c r="A89" s="751" t="s">
        <v>755</v>
      </c>
      <c r="B89" s="752"/>
      <c r="C89" s="752"/>
      <c r="D89" s="752"/>
      <c r="E89" s="752"/>
      <c r="F89" s="753" t="s">
        <v>756</v>
      </c>
      <c r="G89" s="753"/>
      <c r="H89" s="753"/>
      <c r="I89" s="753"/>
      <c r="J89" s="754"/>
    </row>
    <row r="90" spans="1:13" s="20" customFormat="1" ht="16" thickBot="1" x14ac:dyDescent="0.4">
      <c r="A90" s="755" t="s">
        <v>757</v>
      </c>
      <c r="B90" s="756"/>
      <c r="C90" s="756"/>
      <c r="D90" s="756"/>
      <c r="E90" s="756"/>
      <c r="F90" s="757" t="s">
        <v>756</v>
      </c>
      <c r="G90" s="757"/>
      <c r="H90" s="757"/>
      <c r="I90" s="757"/>
      <c r="J90" s="758"/>
      <c r="M90" s="96"/>
    </row>
    <row r="91" spans="1:13" s="20" customFormat="1" ht="15.5" x14ac:dyDescent="0.35">
      <c r="A91" s="162"/>
      <c r="B91" s="162"/>
      <c r="C91" s="162"/>
      <c r="D91" s="162"/>
      <c r="E91" s="162"/>
      <c r="F91" s="162"/>
      <c r="G91" s="162"/>
      <c r="H91" s="162"/>
      <c r="I91" s="384"/>
      <c r="J91" s="384"/>
    </row>
    <row r="92" spans="1:13" s="20" customFormat="1" ht="15.5" x14ac:dyDescent="0.35">
      <c r="A92" s="745" t="s">
        <v>803</v>
      </c>
      <c r="B92" s="745"/>
      <c r="C92" s="745"/>
      <c r="D92" s="745"/>
      <c r="E92" s="745"/>
      <c r="F92" s="745"/>
      <c r="G92" s="745"/>
      <c r="H92" s="745"/>
      <c r="I92" s="745"/>
      <c r="J92" s="745"/>
    </row>
    <row r="93" spans="1:13" s="20" customFormat="1" ht="3" customHeight="1" x14ac:dyDescent="0.35">
      <c r="A93" s="92"/>
      <c r="B93" s="92"/>
      <c r="C93" s="92"/>
      <c r="D93" s="92"/>
      <c r="E93" s="92"/>
      <c r="F93" s="92"/>
      <c r="G93" s="92"/>
      <c r="H93" s="92"/>
      <c r="I93" s="92"/>
      <c r="J93" s="92"/>
    </row>
    <row r="94" spans="1:13" s="20" customFormat="1" ht="52.5" customHeight="1" x14ac:dyDescent="0.35">
      <c r="A94" s="772" t="s">
        <v>1373</v>
      </c>
      <c r="B94" s="772"/>
      <c r="C94" s="772"/>
      <c r="D94" s="772"/>
      <c r="E94" s="772"/>
      <c r="F94" s="772"/>
      <c r="G94" s="772"/>
      <c r="H94" s="772"/>
      <c r="I94" s="772"/>
      <c r="J94" s="772"/>
    </row>
    <row r="95" spans="1:13" s="20" customFormat="1" ht="4.5" customHeight="1" x14ac:dyDescent="0.35">
      <c r="A95" s="565"/>
      <c r="B95" s="565"/>
      <c r="C95" s="565"/>
      <c r="D95" s="565"/>
      <c r="E95" s="565"/>
      <c r="F95" s="565"/>
      <c r="G95" s="565"/>
      <c r="H95" s="565"/>
      <c r="I95" s="565"/>
      <c r="J95" s="565"/>
    </row>
    <row r="96" spans="1:13" s="20" customFormat="1" ht="129.75" customHeight="1" x14ac:dyDescent="0.35">
      <c r="A96" s="772" t="s">
        <v>1374</v>
      </c>
      <c r="B96" s="772"/>
      <c r="C96" s="772"/>
      <c r="D96" s="772"/>
      <c r="E96" s="772"/>
      <c r="F96" s="772"/>
      <c r="G96" s="772"/>
      <c r="H96" s="772"/>
      <c r="I96" s="772"/>
      <c r="J96" s="772"/>
    </row>
    <row r="97" spans="1:10" s="20" customFormat="1" ht="2.25" customHeight="1" x14ac:dyDescent="0.35">
      <c r="A97" s="565"/>
      <c r="B97" s="565"/>
      <c r="C97" s="565"/>
      <c r="D97" s="565"/>
      <c r="E97" s="565"/>
      <c r="F97" s="565"/>
      <c r="G97" s="565"/>
      <c r="H97" s="565"/>
      <c r="I97" s="565"/>
      <c r="J97" s="565"/>
    </row>
    <row r="98" spans="1:10" s="20" customFormat="1" ht="181.5" customHeight="1" x14ac:dyDescent="0.35">
      <c r="A98" s="772" t="s">
        <v>1375</v>
      </c>
      <c r="B98" s="772"/>
      <c r="C98" s="772"/>
      <c r="D98" s="772"/>
      <c r="E98" s="772"/>
      <c r="F98" s="772"/>
      <c r="G98" s="772"/>
      <c r="H98" s="772"/>
      <c r="I98" s="772"/>
      <c r="J98" s="772"/>
    </row>
    <row r="99" spans="1:10" s="20" customFormat="1" ht="6.75" customHeight="1" x14ac:dyDescent="0.35">
      <c r="A99" s="565"/>
      <c r="B99" s="565"/>
      <c r="C99" s="565"/>
      <c r="D99" s="565"/>
      <c r="E99" s="565"/>
      <c r="F99" s="565"/>
      <c r="G99" s="565"/>
      <c r="H99" s="565"/>
      <c r="I99" s="565"/>
      <c r="J99" s="565"/>
    </row>
    <row r="100" spans="1:10" s="20" customFormat="1" ht="129" customHeight="1" x14ac:dyDescent="0.35">
      <c r="A100" s="772" t="s">
        <v>1376</v>
      </c>
      <c r="B100" s="772"/>
      <c r="C100" s="772"/>
      <c r="D100" s="772"/>
      <c r="E100" s="772"/>
      <c r="F100" s="772"/>
      <c r="G100" s="772"/>
      <c r="H100" s="772"/>
      <c r="I100" s="772"/>
      <c r="J100" s="772"/>
    </row>
    <row r="101" spans="1:10" s="20" customFormat="1" ht="3" customHeight="1" x14ac:dyDescent="0.35">
      <c r="A101" s="565"/>
      <c r="B101" s="565"/>
      <c r="C101" s="565"/>
      <c r="D101" s="565"/>
      <c r="E101" s="565"/>
      <c r="F101" s="565"/>
      <c r="G101" s="565"/>
      <c r="H101" s="565"/>
      <c r="I101" s="565"/>
      <c r="J101" s="565"/>
    </row>
    <row r="102" spans="1:10" s="20" customFormat="1" ht="128.25" customHeight="1" x14ac:dyDescent="0.35">
      <c r="A102" s="772" t="s">
        <v>1456</v>
      </c>
      <c r="B102" s="772"/>
      <c r="C102" s="772"/>
      <c r="D102" s="772"/>
      <c r="E102" s="772"/>
      <c r="F102" s="772"/>
      <c r="G102" s="772"/>
      <c r="H102" s="772"/>
      <c r="I102" s="772"/>
      <c r="J102" s="772"/>
    </row>
    <row r="103" spans="1:10" s="20" customFormat="1" ht="6.75" customHeight="1" x14ac:dyDescent="0.35">
      <c r="A103" s="565"/>
      <c r="B103" s="565"/>
      <c r="C103" s="565"/>
      <c r="D103" s="565"/>
      <c r="E103" s="565"/>
      <c r="F103" s="565"/>
      <c r="G103" s="565"/>
      <c r="H103" s="565"/>
      <c r="I103" s="565"/>
      <c r="J103" s="565"/>
    </row>
    <row r="104" spans="1:10" s="20" customFormat="1" ht="35.25" customHeight="1" x14ac:dyDescent="0.35">
      <c r="A104" s="744" t="s">
        <v>1457</v>
      </c>
      <c r="B104" s="744"/>
      <c r="C104" s="744"/>
      <c r="D104" s="744"/>
      <c r="E104" s="744"/>
      <c r="F104" s="744"/>
      <c r="G104" s="744"/>
      <c r="H104" s="744"/>
      <c r="I104" s="744"/>
      <c r="J104" s="744"/>
    </row>
    <row r="105" spans="1:10" s="3" customFormat="1" ht="15.5" x14ac:dyDescent="0.35">
      <c r="A105" s="745" t="s">
        <v>778</v>
      </c>
      <c r="B105" s="745"/>
      <c r="C105" s="745"/>
      <c r="D105" s="745"/>
      <c r="E105" s="745"/>
      <c r="F105" s="745"/>
      <c r="G105" s="745"/>
      <c r="H105" s="745"/>
      <c r="I105" s="745"/>
      <c r="J105" s="745"/>
    </row>
    <row r="106" spans="1:10" s="3" customFormat="1" ht="4.5" customHeight="1" x14ac:dyDescent="0.35">
      <c r="A106" s="102"/>
      <c r="B106" s="102"/>
      <c r="C106" s="102"/>
      <c r="D106" s="102"/>
      <c r="E106" s="102"/>
      <c r="F106" s="102"/>
      <c r="G106" s="102"/>
      <c r="H106" s="102"/>
      <c r="I106" s="102"/>
      <c r="J106" s="102"/>
    </row>
    <row r="107" spans="1:10" s="3" customFormat="1" ht="84.75" customHeight="1" x14ac:dyDescent="0.35">
      <c r="A107" s="768" t="s">
        <v>1441</v>
      </c>
      <c r="B107" s="768"/>
      <c r="C107" s="768"/>
      <c r="D107" s="768"/>
      <c r="E107" s="768"/>
      <c r="F107" s="768"/>
      <c r="G107" s="768"/>
      <c r="H107" s="768"/>
      <c r="I107" s="768"/>
      <c r="J107" s="768"/>
    </row>
    <row r="108" spans="1:10" s="3" customFormat="1" ht="216.75" customHeight="1" x14ac:dyDescent="0.35">
      <c r="A108" s="746" t="str">
        <f>IF(Tables!B255&gt;0,SOP.LUT!B3,"")</f>
        <v/>
      </c>
      <c r="B108" s="746"/>
      <c r="C108" s="746"/>
      <c r="D108" s="746"/>
      <c r="E108" s="746"/>
      <c r="F108" s="746"/>
      <c r="G108" s="746"/>
      <c r="H108" s="746"/>
      <c r="I108" s="746"/>
      <c r="J108" s="746"/>
    </row>
    <row r="109" spans="1:10" s="3" customFormat="1" ht="6" customHeight="1" x14ac:dyDescent="0.35">
      <c r="A109" s="131"/>
      <c r="B109" s="131"/>
      <c r="C109" s="131"/>
      <c r="D109" s="131"/>
      <c r="E109" s="131"/>
      <c r="F109" s="131"/>
      <c r="G109" s="131"/>
      <c r="H109" s="131"/>
      <c r="I109" s="131"/>
      <c r="J109" s="131"/>
    </row>
    <row r="110" spans="1:10" s="3" customFormat="1" ht="192.75" customHeight="1" x14ac:dyDescent="0.35">
      <c r="A110" s="746" t="str">
        <f>IF(Tables!B256&gt;0,SOP.LUT!B4,"")</f>
        <v/>
      </c>
      <c r="B110" s="746"/>
      <c r="C110" s="746"/>
      <c r="D110" s="746"/>
      <c r="E110" s="746"/>
      <c r="F110" s="746"/>
      <c r="G110" s="746"/>
      <c r="H110" s="746"/>
      <c r="I110" s="746"/>
      <c r="J110" s="746"/>
    </row>
    <row r="111" spans="1:10" s="3" customFormat="1" ht="4.5" customHeight="1" x14ac:dyDescent="0.35">
      <c r="A111" s="131"/>
      <c r="B111" s="131"/>
      <c r="C111" s="131"/>
      <c r="D111" s="131"/>
      <c r="E111" s="131"/>
      <c r="F111" s="131"/>
      <c r="G111" s="131"/>
      <c r="H111" s="131"/>
      <c r="I111" s="131"/>
      <c r="J111" s="131"/>
    </row>
    <row r="112" spans="1:10" s="3" customFormat="1" ht="154.5" customHeight="1" x14ac:dyDescent="0.35">
      <c r="A112" s="746" t="str">
        <f>IF(Tables!B257&gt;0,SOP.LUT!B5,"")</f>
        <v/>
      </c>
      <c r="B112" s="746"/>
      <c r="C112" s="746"/>
      <c r="D112" s="746"/>
      <c r="E112" s="746"/>
      <c r="F112" s="746"/>
      <c r="G112" s="746"/>
      <c r="H112" s="746"/>
      <c r="I112" s="746"/>
      <c r="J112" s="746"/>
    </row>
    <row r="113" spans="1:10" s="3" customFormat="1" ht="3.75" customHeight="1" x14ac:dyDescent="0.35">
      <c r="A113" s="131"/>
      <c r="B113" s="131"/>
      <c r="C113" s="131"/>
      <c r="D113" s="131"/>
      <c r="E113" s="131"/>
      <c r="F113" s="131"/>
      <c r="G113" s="131"/>
      <c r="H113" s="131"/>
      <c r="I113" s="131"/>
      <c r="J113" s="131"/>
    </row>
    <row r="114" spans="1:10" s="3" customFormat="1" ht="143.25" customHeight="1" x14ac:dyDescent="0.35">
      <c r="A114" s="746" t="str">
        <f>IF(Tables!B258&gt;0,SOP.LUT!B6,"")</f>
        <v/>
      </c>
      <c r="B114" s="746"/>
      <c r="C114" s="746"/>
      <c r="D114" s="746"/>
      <c r="E114" s="746"/>
      <c r="F114" s="746"/>
      <c r="G114" s="746"/>
      <c r="H114" s="746"/>
      <c r="I114" s="746"/>
      <c r="J114" s="746"/>
    </row>
    <row r="115" spans="1:10" s="20" customFormat="1" ht="3" customHeight="1" x14ac:dyDescent="0.35">
      <c r="A115" s="131"/>
      <c r="B115" s="131"/>
      <c r="C115" s="131"/>
      <c r="D115" s="131"/>
      <c r="E115" s="131"/>
      <c r="F115" s="131"/>
      <c r="G115" s="131"/>
      <c r="H115" s="131"/>
      <c r="I115" s="384"/>
      <c r="J115" s="384"/>
    </row>
    <row r="116" spans="1:10" s="3" customFormat="1" ht="51" customHeight="1" x14ac:dyDescent="0.35">
      <c r="A116" s="744" t="s">
        <v>1458</v>
      </c>
      <c r="B116" s="744"/>
      <c r="C116" s="744"/>
      <c r="D116" s="744"/>
      <c r="E116" s="744"/>
      <c r="F116" s="744"/>
      <c r="G116" s="744"/>
      <c r="H116" s="744"/>
      <c r="I116" s="744"/>
      <c r="J116" s="744"/>
    </row>
    <row r="117" spans="1:10" s="3" customFormat="1" ht="46.5" customHeight="1" x14ac:dyDescent="0.35">
      <c r="A117" s="744"/>
      <c r="B117" s="744"/>
      <c r="C117" s="744"/>
      <c r="D117" s="744"/>
      <c r="E117" s="744"/>
      <c r="F117" s="744"/>
      <c r="G117" s="744"/>
      <c r="H117" s="744"/>
      <c r="I117" s="744"/>
      <c r="J117" s="744"/>
    </row>
    <row r="118" spans="1:10" s="3" customFormat="1" ht="15.5" x14ac:dyDescent="0.35">
      <c r="A118" s="745" t="s">
        <v>801</v>
      </c>
      <c r="B118" s="745"/>
      <c r="C118" s="745"/>
      <c r="D118" s="745"/>
      <c r="E118" s="745"/>
      <c r="F118" s="745"/>
      <c r="G118" s="745"/>
      <c r="H118" s="745"/>
      <c r="I118" s="745"/>
      <c r="J118" s="745"/>
    </row>
    <row r="119" spans="1:10" s="3" customFormat="1" ht="15.5" x14ac:dyDescent="0.35">
      <c r="A119" s="76"/>
      <c r="B119" s="76"/>
      <c r="C119" s="76"/>
      <c r="D119" s="76"/>
      <c r="E119" s="76"/>
      <c r="F119" s="76"/>
      <c r="G119" s="76"/>
      <c r="H119" s="76"/>
      <c r="I119" s="76"/>
      <c r="J119" s="76"/>
    </row>
    <row r="120" spans="1:10" s="3" customFormat="1" ht="69" customHeight="1" thickBot="1" x14ac:dyDescent="0.4">
      <c r="A120" s="744" t="s">
        <v>1442</v>
      </c>
      <c r="B120" s="744"/>
      <c r="C120" s="744"/>
      <c r="D120" s="744"/>
      <c r="E120" s="744"/>
      <c r="F120" s="744"/>
      <c r="G120" s="744"/>
      <c r="H120" s="744"/>
      <c r="I120" s="744"/>
      <c r="J120" s="744"/>
    </row>
    <row r="121" spans="1:10" s="3" customFormat="1" ht="16.5" customHeight="1" thickBot="1" x14ac:dyDescent="0.4">
      <c r="A121" s="797" t="s">
        <v>630</v>
      </c>
      <c r="B121" s="759"/>
      <c r="C121" s="759"/>
      <c r="D121" s="759" t="s">
        <v>783</v>
      </c>
      <c r="E121" s="759"/>
      <c r="F121" s="759"/>
      <c r="G121" s="759"/>
      <c r="H121" s="759" t="s">
        <v>782</v>
      </c>
      <c r="I121" s="759"/>
      <c r="J121" s="760"/>
    </row>
    <row r="122" spans="1:10" s="3" customFormat="1" ht="15.75" customHeight="1" x14ac:dyDescent="0.35">
      <c r="A122" s="798">
        <f>IF(ISBLANK('Sec. 2 Data Generation'!F165), 0, 'Sec. 2 Data Generation'!F165)</f>
        <v>0</v>
      </c>
      <c r="B122" s="799"/>
      <c r="C122" s="799"/>
      <c r="D122" s="799">
        <f>IF(ISBLANK(F166), 0, F166)</f>
        <v>0</v>
      </c>
      <c r="E122" s="799"/>
      <c r="F122" s="799"/>
      <c r="G122" s="799"/>
      <c r="H122" s="800">
        <f>IF(ISBLANK(F167), 0, F167)</f>
        <v>0</v>
      </c>
      <c r="I122" s="800"/>
      <c r="J122" s="801"/>
    </row>
    <row r="123" spans="1:10" s="3" customFormat="1" ht="15.5" x14ac:dyDescent="0.35">
      <c r="A123" s="761"/>
      <c r="B123" s="762"/>
      <c r="C123" s="762"/>
      <c r="D123" s="762"/>
      <c r="E123" s="762"/>
      <c r="F123" s="762"/>
      <c r="G123" s="762"/>
      <c r="H123" s="762"/>
      <c r="I123" s="762"/>
      <c r="J123" s="764"/>
    </row>
    <row r="124" spans="1:10" s="3" customFormat="1" ht="15.5" x14ac:dyDescent="0.35">
      <c r="A124" s="761"/>
      <c r="B124" s="762"/>
      <c r="C124" s="762"/>
      <c r="D124" s="762"/>
      <c r="E124" s="762"/>
      <c r="F124" s="762"/>
      <c r="G124" s="762"/>
      <c r="H124" s="762"/>
      <c r="I124" s="762"/>
      <c r="J124" s="764"/>
    </row>
    <row r="125" spans="1:10" s="3" customFormat="1" ht="15.5" x14ac:dyDescent="0.35">
      <c r="A125" s="761"/>
      <c r="B125" s="762"/>
      <c r="C125" s="762"/>
      <c r="D125" s="762"/>
      <c r="E125" s="762"/>
      <c r="F125" s="762"/>
      <c r="G125" s="762"/>
      <c r="H125" s="762"/>
      <c r="I125" s="762"/>
      <c r="J125" s="764"/>
    </row>
    <row r="126" spans="1:10" s="3" customFormat="1" ht="15.5" x14ac:dyDescent="0.35">
      <c r="A126" s="761"/>
      <c r="B126" s="762"/>
      <c r="C126" s="762"/>
      <c r="D126" s="762"/>
      <c r="E126" s="762"/>
      <c r="F126" s="762"/>
      <c r="G126" s="762"/>
      <c r="H126" s="762"/>
      <c r="I126" s="762"/>
      <c r="J126" s="764"/>
    </row>
    <row r="127" spans="1:10" s="3" customFormat="1" ht="15.5" x14ac:dyDescent="0.35">
      <c r="A127" s="761"/>
      <c r="B127" s="762"/>
      <c r="C127" s="762"/>
      <c r="D127" s="762"/>
      <c r="E127" s="762"/>
      <c r="F127" s="762"/>
      <c r="G127" s="762"/>
      <c r="H127" s="762"/>
      <c r="I127" s="762"/>
      <c r="J127" s="764"/>
    </row>
    <row r="128" spans="1:10" s="3" customFormat="1" ht="16" thickBot="1" x14ac:dyDescent="0.4">
      <c r="A128" s="830"/>
      <c r="B128" s="828"/>
      <c r="C128" s="828"/>
      <c r="D128" s="828"/>
      <c r="E128" s="828"/>
      <c r="F128" s="828"/>
      <c r="G128" s="828"/>
      <c r="H128" s="828"/>
      <c r="I128" s="828"/>
      <c r="J128" s="829"/>
    </row>
    <row r="129" spans="1:10" s="3" customFormat="1" ht="15.5" x14ac:dyDescent="0.35">
      <c r="A129" s="591"/>
      <c r="B129" s="591"/>
      <c r="C129" s="591"/>
      <c r="D129" s="591"/>
      <c r="E129" s="591"/>
      <c r="F129" s="591"/>
      <c r="G129" s="591"/>
      <c r="H129" s="591"/>
      <c r="I129" s="591"/>
      <c r="J129" s="591"/>
    </row>
    <row r="130" spans="1:10" s="3" customFormat="1" ht="15.5" x14ac:dyDescent="0.35">
      <c r="A130" s="745" t="s">
        <v>1248</v>
      </c>
      <c r="B130" s="745"/>
      <c r="C130" s="745"/>
      <c r="D130" s="745"/>
      <c r="E130" s="745"/>
      <c r="F130" s="745"/>
      <c r="G130" s="745"/>
      <c r="H130" s="745"/>
      <c r="I130" s="745"/>
      <c r="J130" s="745"/>
    </row>
    <row r="131" spans="1:10" s="3" customFormat="1" ht="15.5" x14ac:dyDescent="0.35">
      <c r="A131" s="591"/>
      <c r="B131" s="591"/>
      <c r="C131" s="591"/>
      <c r="D131" s="591"/>
      <c r="E131" s="591"/>
      <c r="F131" s="591"/>
      <c r="G131" s="591"/>
      <c r="H131" s="591"/>
      <c r="I131" s="591"/>
      <c r="J131" s="591"/>
    </row>
    <row r="132" spans="1:10" s="3" customFormat="1" ht="211.5" customHeight="1" x14ac:dyDescent="0.35">
      <c r="A132" s="744" t="s">
        <v>1459</v>
      </c>
      <c r="B132" s="744"/>
      <c r="C132" s="744"/>
      <c r="D132" s="744"/>
      <c r="E132" s="744"/>
      <c r="F132" s="744"/>
      <c r="G132" s="744"/>
      <c r="H132" s="744"/>
      <c r="I132" s="744"/>
      <c r="J132" s="744"/>
    </row>
    <row r="133" spans="1:10" s="3" customFormat="1" ht="15.5" x14ac:dyDescent="0.35">
      <c r="A133" s="100"/>
      <c r="B133" s="100"/>
      <c r="C133" s="100"/>
      <c r="D133" s="100"/>
      <c r="E133" s="100"/>
      <c r="F133" s="100"/>
      <c r="G133" s="100"/>
      <c r="H133" s="100"/>
      <c r="I133" s="100"/>
      <c r="J133" s="100"/>
    </row>
    <row r="134" spans="1:10" s="3" customFormat="1" ht="15.5" x14ac:dyDescent="0.35">
      <c r="A134" s="745" t="s">
        <v>751</v>
      </c>
      <c r="B134" s="745"/>
      <c r="C134" s="745"/>
      <c r="D134" s="745"/>
      <c r="E134" s="745"/>
      <c r="F134" s="745"/>
      <c r="G134" s="745"/>
      <c r="H134" s="745"/>
      <c r="I134" s="745"/>
      <c r="J134" s="745"/>
    </row>
    <row r="135" spans="1:10" s="3" customFormat="1" ht="15.5" x14ac:dyDescent="0.35">
      <c r="A135" s="591"/>
      <c r="B135" s="591"/>
      <c r="C135" s="591"/>
      <c r="D135" s="591"/>
      <c r="E135" s="591"/>
      <c r="F135" s="591"/>
      <c r="G135" s="591"/>
      <c r="H135" s="591"/>
      <c r="I135" s="591"/>
      <c r="J135" s="591"/>
    </row>
    <row r="136" spans="1:10" s="3" customFormat="1" ht="34.5" customHeight="1" x14ac:dyDescent="0.35">
      <c r="A136" s="591" t="s">
        <v>750</v>
      </c>
      <c r="B136" s="591"/>
      <c r="C136" s="591"/>
      <c r="D136" s="591"/>
      <c r="E136" s="591"/>
      <c r="F136" s="591"/>
      <c r="G136" s="591"/>
      <c r="H136" s="591"/>
      <c r="I136" s="591"/>
      <c r="J136" s="591"/>
    </row>
    <row r="137" spans="1:10" s="3" customFormat="1" ht="15.5" x14ac:dyDescent="0.35">
      <c r="A137" s="162"/>
      <c r="B137" s="162"/>
      <c r="C137" s="162"/>
      <c r="D137" s="162"/>
      <c r="E137" s="162"/>
      <c r="F137" s="162"/>
      <c r="G137" s="162"/>
      <c r="H137" s="162"/>
      <c r="I137" s="384"/>
      <c r="J137" s="384"/>
    </row>
    <row r="138" spans="1:10" s="3" customFormat="1" ht="15.5" x14ac:dyDescent="0.35">
      <c r="A138" s="745" t="s">
        <v>798</v>
      </c>
      <c r="B138" s="745"/>
      <c r="C138" s="745"/>
      <c r="D138" s="745"/>
      <c r="E138" s="745"/>
      <c r="F138" s="745"/>
      <c r="G138" s="745"/>
      <c r="H138" s="745"/>
      <c r="I138" s="745"/>
      <c r="J138" s="745"/>
    </row>
    <row r="139" spans="1:10" s="3" customFormat="1" ht="15.5" x14ac:dyDescent="0.35">
      <c r="A139" s="591"/>
      <c r="B139" s="591"/>
      <c r="C139" s="591"/>
      <c r="D139" s="591"/>
      <c r="E139" s="591"/>
      <c r="F139" s="591"/>
      <c r="G139" s="591"/>
      <c r="H139" s="591"/>
      <c r="I139" s="591"/>
      <c r="J139" s="591"/>
    </row>
    <row r="140" spans="1:10" s="3" customFormat="1" ht="141.75" customHeight="1" x14ac:dyDescent="0.35">
      <c r="A140" s="744" t="s">
        <v>1460</v>
      </c>
      <c r="B140" s="744"/>
      <c r="C140" s="744"/>
      <c r="D140" s="744"/>
      <c r="E140" s="744"/>
      <c r="F140" s="744"/>
      <c r="G140" s="744"/>
      <c r="H140" s="744"/>
      <c r="I140" s="744"/>
      <c r="J140" s="744"/>
    </row>
    <row r="141" spans="1:10" s="3" customFormat="1" ht="261.75" customHeight="1" x14ac:dyDescent="0.35">
      <c r="A141" s="744"/>
      <c r="B141" s="744"/>
      <c r="C141" s="744"/>
      <c r="D141" s="744"/>
      <c r="E141" s="744"/>
      <c r="F141" s="744"/>
      <c r="G141" s="744"/>
      <c r="H141" s="744"/>
      <c r="I141" s="744"/>
      <c r="J141" s="744"/>
    </row>
    <row r="142" spans="1:10" s="3" customFormat="1" ht="15.5" x14ac:dyDescent="0.35">
      <c r="A142" s="101"/>
      <c r="B142" s="101"/>
      <c r="C142" s="101"/>
      <c r="D142" s="101"/>
      <c r="E142" s="101"/>
      <c r="F142" s="101"/>
      <c r="G142" s="101"/>
      <c r="H142" s="101"/>
      <c r="I142" s="101"/>
      <c r="J142" s="101"/>
    </row>
    <row r="143" spans="1:10" s="3" customFormat="1" ht="15.5" x14ac:dyDescent="0.35">
      <c r="A143" s="779" t="s">
        <v>799</v>
      </c>
      <c r="B143" s="779"/>
      <c r="C143" s="779"/>
      <c r="D143" s="779"/>
      <c r="E143" s="779"/>
      <c r="F143" s="779"/>
      <c r="G143" s="779"/>
      <c r="H143" s="779"/>
      <c r="I143" s="779"/>
      <c r="J143" s="779"/>
    </row>
    <row r="144" spans="1:10" s="3" customFormat="1" ht="15.5" x14ac:dyDescent="0.35">
      <c r="A144" s="763"/>
      <c r="B144" s="763"/>
      <c r="C144" s="763"/>
      <c r="D144" s="763"/>
      <c r="E144" s="763"/>
      <c r="F144" s="763"/>
      <c r="G144" s="763"/>
      <c r="H144" s="763"/>
      <c r="I144" s="763"/>
      <c r="J144" s="763"/>
    </row>
    <row r="145" spans="1:10" s="3" customFormat="1" ht="238.5" customHeight="1" x14ac:dyDescent="0.35">
      <c r="A145" s="591" t="s">
        <v>1461</v>
      </c>
      <c r="B145" s="831"/>
      <c r="C145" s="831"/>
      <c r="D145" s="831"/>
      <c r="E145" s="831"/>
      <c r="F145" s="831"/>
      <c r="G145" s="831"/>
      <c r="H145" s="831"/>
      <c r="I145" s="831"/>
      <c r="J145" s="831"/>
    </row>
    <row r="146" spans="1:10" s="3" customFormat="1" ht="15.5" x14ac:dyDescent="0.35">
      <c r="A146" s="774"/>
      <c r="B146" s="774"/>
      <c r="C146" s="774"/>
      <c r="D146" s="9"/>
      <c r="E146" s="9"/>
      <c r="F146" s="9"/>
      <c r="G146" s="9"/>
      <c r="H146" s="9"/>
      <c r="I146" s="384"/>
      <c r="J146" s="384"/>
    </row>
    <row r="147" spans="1:10" s="3" customFormat="1" ht="15.5" x14ac:dyDescent="0.35">
      <c r="A147" s="779" t="s">
        <v>800</v>
      </c>
      <c r="B147" s="779"/>
      <c r="C147" s="779"/>
      <c r="D147" s="779"/>
      <c r="E147" s="779"/>
      <c r="F147" s="779"/>
      <c r="G147" s="779"/>
      <c r="H147" s="779"/>
      <c r="I147" s="779"/>
      <c r="J147" s="779"/>
    </row>
    <row r="148" spans="1:10" s="3" customFormat="1" ht="15.5" x14ac:dyDescent="0.35">
      <c r="A148" s="591"/>
      <c r="B148" s="591"/>
      <c r="C148" s="591"/>
      <c r="D148" s="591"/>
      <c r="E148" s="591"/>
      <c r="F148" s="591"/>
      <c r="G148" s="591"/>
      <c r="H148" s="591"/>
      <c r="I148" s="591"/>
      <c r="J148" s="591"/>
    </row>
    <row r="149" spans="1:10" s="3" customFormat="1" ht="188.25" customHeight="1" x14ac:dyDescent="0.35">
      <c r="A149" s="606" t="s">
        <v>1462</v>
      </c>
      <c r="B149" s="605"/>
      <c r="C149" s="605"/>
      <c r="D149" s="605"/>
      <c r="E149" s="605"/>
      <c r="F149" s="605"/>
      <c r="G149" s="605"/>
      <c r="H149" s="605"/>
      <c r="I149" s="605"/>
      <c r="J149" s="605"/>
    </row>
    <row r="150" spans="1:10" s="3" customFormat="1" ht="204" customHeight="1" x14ac:dyDescent="0.35">
      <c r="A150" s="605"/>
      <c r="B150" s="605"/>
      <c r="C150" s="605"/>
      <c r="D150" s="605"/>
      <c r="E150" s="605"/>
      <c r="F150" s="605"/>
      <c r="G150" s="605"/>
      <c r="H150" s="605"/>
      <c r="I150" s="605"/>
      <c r="J150" s="605"/>
    </row>
    <row r="151" spans="1:10" s="3" customFormat="1" ht="15.5" x14ac:dyDescent="0.35"/>
    <row r="152" spans="1:10" s="3" customFormat="1" ht="15.5" x14ac:dyDescent="0.35">
      <c r="A152" s="743" t="s">
        <v>611</v>
      </c>
      <c r="B152" s="743"/>
      <c r="C152" s="743"/>
      <c r="D152" s="743"/>
      <c r="E152" s="743"/>
      <c r="F152" s="743"/>
      <c r="G152" s="743"/>
      <c r="H152" s="743"/>
      <c r="I152" s="743"/>
      <c r="J152" s="743"/>
    </row>
    <row r="153" spans="1:10" s="3" customFormat="1" ht="15.5" x14ac:dyDescent="0.35"/>
    <row r="154" spans="1:10" s="3" customFormat="1" ht="134.25" customHeight="1" x14ac:dyDescent="0.35">
      <c r="A154" s="606" t="s">
        <v>1463</v>
      </c>
      <c r="B154" s="606"/>
      <c r="C154" s="606"/>
      <c r="D154" s="606"/>
      <c r="E154" s="606"/>
      <c r="F154" s="606"/>
      <c r="G154" s="606"/>
      <c r="H154" s="606"/>
      <c r="I154" s="606"/>
      <c r="J154" s="606"/>
    </row>
    <row r="155" spans="1:10" s="3" customFormat="1" ht="153.75" customHeight="1" x14ac:dyDescent="0.35">
      <c r="A155" s="606"/>
      <c r="B155" s="606"/>
      <c r="C155" s="606"/>
      <c r="D155" s="606"/>
      <c r="E155" s="606"/>
      <c r="F155" s="606"/>
      <c r="G155" s="606"/>
      <c r="H155" s="606"/>
      <c r="I155" s="606"/>
      <c r="J155" s="606"/>
    </row>
    <row r="156" spans="1:10" s="3" customFormat="1" ht="15.5" x14ac:dyDescent="0.35">
      <c r="A156" s="127"/>
      <c r="B156" s="127"/>
      <c r="C156" s="127"/>
      <c r="D156" s="127"/>
      <c r="E156" s="127"/>
      <c r="F156" s="127"/>
      <c r="G156" s="127"/>
      <c r="H156" s="127"/>
      <c r="I156" s="384"/>
      <c r="J156" s="384"/>
    </row>
    <row r="157" spans="1:10" s="3" customFormat="1" ht="15.5" x14ac:dyDescent="0.35">
      <c r="A157" s="2" t="s">
        <v>1104</v>
      </c>
    </row>
    <row r="158" spans="1:10" s="3" customFormat="1" ht="3.75" customHeight="1" x14ac:dyDescent="0.35"/>
    <row r="159" spans="1:10" s="20" customFormat="1" ht="132.75" customHeight="1" x14ac:dyDescent="0.35">
      <c r="A159" s="772" t="s">
        <v>1443</v>
      </c>
      <c r="B159" s="772"/>
      <c r="C159" s="772"/>
      <c r="D159" s="772"/>
      <c r="E159" s="772"/>
      <c r="F159" s="772"/>
      <c r="G159" s="772"/>
      <c r="H159" s="772"/>
      <c r="I159" s="772"/>
      <c r="J159" s="772"/>
    </row>
    <row r="160" spans="1:10" s="20" customFormat="1" ht="6.75" customHeight="1" x14ac:dyDescent="0.35">
      <c r="A160" s="565"/>
      <c r="B160" s="565"/>
      <c r="C160" s="565"/>
      <c r="D160" s="565"/>
      <c r="E160" s="565"/>
      <c r="F160" s="565"/>
      <c r="G160" s="565"/>
      <c r="H160" s="565"/>
      <c r="I160" s="565"/>
      <c r="J160" s="565"/>
    </row>
    <row r="161" spans="1:10" s="20" customFormat="1" ht="243.75" customHeight="1" x14ac:dyDescent="0.35">
      <c r="A161" s="772" t="s">
        <v>1444</v>
      </c>
      <c r="B161" s="772"/>
      <c r="C161" s="772"/>
      <c r="D161" s="772"/>
      <c r="E161" s="772"/>
      <c r="F161" s="772"/>
      <c r="G161" s="772"/>
      <c r="H161" s="772"/>
      <c r="I161" s="772"/>
      <c r="J161" s="772"/>
    </row>
    <row r="162" spans="1:10" s="20" customFormat="1" ht="6.75" customHeight="1" x14ac:dyDescent="0.35">
      <c r="A162" s="565"/>
      <c r="B162" s="565"/>
      <c r="C162" s="565"/>
      <c r="D162" s="565"/>
      <c r="E162" s="565"/>
      <c r="F162" s="565"/>
      <c r="G162" s="565"/>
      <c r="H162" s="565"/>
      <c r="I162" s="565"/>
      <c r="J162" s="565"/>
    </row>
    <row r="163" spans="1:10" s="20" customFormat="1" ht="259.5" customHeight="1" x14ac:dyDescent="0.35">
      <c r="A163" s="772" t="s">
        <v>1464</v>
      </c>
      <c r="B163" s="772"/>
      <c r="C163" s="772"/>
      <c r="D163" s="772"/>
      <c r="E163" s="772"/>
      <c r="F163" s="772"/>
      <c r="G163" s="772"/>
      <c r="H163" s="772"/>
      <c r="I163" s="772"/>
      <c r="J163" s="772"/>
    </row>
    <row r="164" spans="1:10" s="20" customFormat="1" ht="6.75" customHeight="1" x14ac:dyDescent="0.35">
      <c r="A164" s="565"/>
      <c r="B164" s="565"/>
      <c r="C164" s="565"/>
      <c r="D164" s="565"/>
      <c r="E164" s="565"/>
      <c r="F164" s="565"/>
      <c r="G164" s="565"/>
      <c r="H164" s="565"/>
      <c r="I164" s="565"/>
      <c r="J164" s="565"/>
    </row>
    <row r="165" spans="1:10" ht="15.75" customHeight="1" x14ac:dyDescent="0.35">
      <c r="A165" s="640" t="s">
        <v>793</v>
      </c>
      <c r="B165" s="640"/>
      <c r="C165" s="640"/>
      <c r="D165" s="640"/>
      <c r="E165" s="640"/>
      <c r="F165" s="802"/>
      <c r="G165" s="802"/>
      <c r="H165" s="802"/>
      <c r="I165" s="802"/>
      <c r="J165" s="802"/>
    </row>
    <row r="166" spans="1:10" ht="15.5" x14ac:dyDescent="0.35">
      <c r="A166" s="640" t="s">
        <v>629</v>
      </c>
      <c r="B166" s="640"/>
      <c r="C166" s="640"/>
      <c r="D166" s="640"/>
      <c r="E166" s="640"/>
      <c r="F166" s="802"/>
      <c r="G166" s="802"/>
      <c r="H166" s="802"/>
      <c r="I166" s="802"/>
      <c r="J166" s="802"/>
    </row>
    <row r="167" spans="1:10" ht="15.5" x14ac:dyDescent="0.35">
      <c r="A167" s="640" t="s">
        <v>781</v>
      </c>
      <c r="B167" s="640"/>
      <c r="C167" s="640"/>
      <c r="D167" s="640"/>
      <c r="E167" s="640"/>
      <c r="F167" s="803"/>
      <c r="G167" s="803"/>
      <c r="H167" s="803"/>
      <c r="I167" s="803"/>
      <c r="J167" s="803"/>
    </row>
    <row r="168" spans="1:10" ht="15.5" x14ac:dyDescent="0.35">
      <c r="A168" s="743" t="s">
        <v>612</v>
      </c>
      <c r="B168" s="743"/>
      <c r="C168" s="743"/>
      <c r="D168" s="743"/>
      <c r="E168" s="743"/>
      <c r="F168" s="743"/>
      <c r="G168" s="743"/>
      <c r="H168" s="743"/>
      <c r="I168" s="743"/>
      <c r="J168" s="743"/>
    </row>
    <row r="169" spans="1:10" ht="8.25" customHeight="1" x14ac:dyDescent="0.35">
      <c r="A169" s="3"/>
      <c r="B169" s="3"/>
      <c r="C169" s="3"/>
      <c r="D169" s="3"/>
      <c r="E169" s="3"/>
      <c r="F169" s="3"/>
      <c r="G169" s="3"/>
      <c r="H169" s="3"/>
      <c r="I169" s="3"/>
      <c r="J169" s="3"/>
    </row>
    <row r="170" spans="1:10" ht="93.75" customHeight="1" x14ac:dyDescent="0.35">
      <c r="A170" s="606" t="s">
        <v>1445</v>
      </c>
      <c r="B170" s="606"/>
      <c r="C170" s="606"/>
      <c r="D170" s="606"/>
      <c r="E170" s="606"/>
      <c r="F170" s="606"/>
      <c r="G170" s="606"/>
      <c r="H170" s="606"/>
      <c r="I170" s="606"/>
      <c r="J170" s="606"/>
    </row>
    <row r="171" spans="1:10" ht="96" customHeight="1" x14ac:dyDescent="0.35">
      <c r="A171" s="606"/>
      <c r="B171" s="606"/>
      <c r="C171" s="606"/>
      <c r="D171" s="606"/>
      <c r="E171" s="606"/>
      <c r="F171" s="606"/>
      <c r="G171" s="606"/>
      <c r="H171" s="606"/>
      <c r="I171" s="606"/>
      <c r="J171" s="606"/>
    </row>
    <row r="172" spans="1:10" ht="112.5" customHeight="1" x14ac:dyDescent="0.35">
      <c r="A172" s="606"/>
      <c r="B172" s="606"/>
      <c r="C172" s="606"/>
      <c r="D172" s="606"/>
      <c r="E172" s="606"/>
      <c r="F172" s="606"/>
      <c r="G172" s="606"/>
      <c r="H172" s="606"/>
      <c r="I172" s="606"/>
      <c r="J172" s="606"/>
    </row>
    <row r="173" spans="1:10" ht="15.5" x14ac:dyDescent="0.35">
      <c r="A173" s="3"/>
      <c r="B173" s="3"/>
      <c r="C173" s="3"/>
      <c r="D173" s="3"/>
      <c r="E173" s="3"/>
      <c r="F173" s="3"/>
      <c r="G173" s="3"/>
      <c r="H173" s="3"/>
      <c r="I173" s="3"/>
      <c r="J173" s="3"/>
    </row>
    <row r="174" spans="1:10" ht="15.5" x14ac:dyDescent="0.35">
      <c r="A174" s="743" t="s">
        <v>613</v>
      </c>
      <c r="B174" s="743"/>
      <c r="C174" s="743"/>
      <c r="D174" s="743"/>
      <c r="E174" s="743"/>
      <c r="F174" s="743"/>
      <c r="G174" s="743"/>
      <c r="H174" s="743"/>
      <c r="I174" s="743"/>
      <c r="J174" s="743"/>
    </row>
    <row r="175" spans="1:10" ht="15.5" x14ac:dyDescent="0.35">
      <c r="A175" s="3"/>
      <c r="B175" s="3"/>
      <c r="C175" s="3"/>
      <c r="D175" s="3"/>
      <c r="E175" s="3"/>
      <c r="F175" s="3"/>
      <c r="G175" s="3"/>
      <c r="H175" s="3"/>
      <c r="I175" s="3"/>
      <c r="J175" s="3"/>
    </row>
    <row r="176" spans="1:10" ht="153.75" customHeight="1" x14ac:dyDescent="0.35">
      <c r="A176" s="768" t="s">
        <v>1465</v>
      </c>
      <c r="B176" s="768"/>
      <c r="C176" s="768"/>
      <c r="D176" s="768"/>
      <c r="E176" s="768"/>
      <c r="F176" s="768"/>
      <c r="G176" s="768"/>
      <c r="H176" s="768"/>
      <c r="I176" s="768"/>
      <c r="J176" s="768"/>
    </row>
    <row r="177" spans="1:10" ht="132.75" customHeight="1" x14ac:dyDescent="0.35">
      <c r="A177" s="768"/>
      <c r="B177" s="768"/>
      <c r="C177" s="768"/>
      <c r="D177" s="768"/>
      <c r="E177" s="768"/>
      <c r="F177" s="768"/>
      <c r="G177" s="768"/>
      <c r="H177" s="768"/>
      <c r="I177" s="768"/>
      <c r="J177" s="768"/>
    </row>
    <row r="178" spans="1:10" ht="15.5" x14ac:dyDescent="0.35">
      <c r="A178" s="3"/>
      <c r="B178" s="3"/>
      <c r="C178" s="3"/>
      <c r="D178" s="3"/>
      <c r="E178" s="3"/>
      <c r="F178" s="3"/>
      <c r="G178" s="3"/>
      <c r="H178" s="3"/>
      <c r="I178" s="384"/>
      <c r="J178" s="384"/>
    </row>
    <row r="179" spans="1:10" ht="105" customHeight="1" x14ac:dyDescent="0.35">
      <c r="A179" s="640" t="s">
        <v>1266</v>
      </c>
      <c r="B179" s="640"/>
      <c r="C179" s="640"/>
      <c r="D179" s="640"/>
      <c r="E179" s="640"/>
      <c r="F179" s="640"/>
      <c r="G179" s="640"/>
      <c r="H179" s="640"/>
      <c r="I179" s="640"/>
      <c r="J179" s="640"/>
    </row>
    <row r="180" spans="1:10" ht="15.5" x14ac:dyDescent="0.35">
      <c r="A180" s="3"/>
      <c r="B180" s="3"/>
      <c r="C180" s="3"/>
      <c r="D180" s="3"/>
      <c r="E180" s="3"/>
      <c r="F180" s="3"/>
      <c r="G180" s="3"/>
      <c r="H180" s="3"/>
      <c r="I180" s="3"/>
      <c r="J180" s="3"/>
    </row>
    <row r="181" spans="1:10" x14ac:dyDescent="0.35">
      <c r="A181" s="396" t="s">
        <v>988</v>
      </c>
      <c r="B181" s="804" t="s">
        <v>620</v>
      </c>
      <c r="C181" s="805"/>
      <c r="D181" s="827" t="s">
        <v>795</v>
      </c>
      <c r="E181" s="827"/>
      <c r="F181" s="827"/>
      <c r="G181" s="827" t="s">
        <v>621</v>
      </c>
      <c r="H181" s="827"/>
      <c r="I181" s="827"/>
      <c r="J181" s="827"/>
    </row>
    <row r="182" spans="1:10" ht="35.25" customHeight="1" x14ac:dyDescent="0.35">
      <c r="A182" s="397" t="s">
        <v>1041</v>
      </c>
      <c r="B182" s="765" t="s">
        <v>794</v>
      </c>
      <c r="C182" s="765"/>
      <c r="D182" s="765" t="s">
        <v>735</v>
      </c>
      <c r="E182" s="765"/>
      <c r="F182" s="765"/>
      <c r="G182" s="765" t="s">
        <v>736</v>
      </c>
      <c r="H182" s="765"/>
      <c r="I182" s="765"/>
      <c r="J182" s="765"/>
    </row>
    <row r="183" spans="1:10" ht="38.25" customHeight="1" x14ac:dyDescent="0.35">
      <c r="A183" s="397" t="s">
        <v>1042</v>
      </c>
      <c r="B183" s="791" t="s">
        <v>1035</v>
      </c>
      <c r="C183" s="791"/>
      <c r="D183" s="791" t="s">
        <v>1036</v>
      </c>
      <c r="E183" s="791"/>
      <c r="F183" s="791"/>
      <c r="G183" s="765" t="s">
        <v>1037</v>
      </c>
      <c r="H183" s="765"/>
      <c r="I183" s="765"/>
      <c r="J183" s="765"/>
    </row>
    <row r="184" spans="1:10" ht="25.5" customHeight="1" x14ac:dyDescent="0.35">
      <c r="A184" s="397" t="s">
        <v>527</v>
      </c>
      <c r="B184" s="792" t="s">
        <v>1038</v>
      </c>
      <c r="C184" s="793"/>
      <c r="D184" s="765" t="s">
        <v>735</v>
      </c>
      <c r="E184" s="765"/>
      <c r="F184" s="765"/>
      <c r="G184" s="765" t="s">
        <v>736</v>
      </c>
      <c r="H184" s="765"/>
      <c r="I184" s="765"/>
      <c r="J184" s="765"/>
    </row>
    <row r="185" spans="1:10" ht="25.5" customHeight="1" x14ac:dyDescent="0.35">
      <c r="A185" s="397" t="s">
        <v>137</v>
      </c>
      <c r="B185" s="792" t="s">
        <v>1039</v>
      </c>
      <c r="C185" s="793"/>
      <c r="D185" s="765" t="s">
        <v>735</v>
      </c>
      <c r="E185" s="765"/>
      <c r="F185" s="765"/>
      <c r="G185" s="765" t="s">
        <v>736</v>
      </c>
      <c r="H185" s="765"/>
      <c r="I185" s="765"/>
      <c r="J185" s="765"/>
    </row>
    <row r="186" spans="1:10" ht="37.5" customHeight="1" x14ac:dyDescent="0.35">
      <c r="A186" s="397" t="s">
        <v>1042</v>
      </c>
      <c r="B186" s="794" t="s">
        <v>1040</v>
      </c>
      <c r="C186" s="795"/>
      <c r="D186" s="765" t="s">
        <v>735</v>
      </c>
      <c r="E186" s="765"/>
      <c r="F186" s="765"/>
      <c r="G186" s="765" t="s">
        <v>736</v>
      </c>
      <c r="H186" s="765"/>
      <c r="I186" s="765"/>
      <c r="J186" s="765"/>
    </row>
    <row r="187" spans="1:10" ht="18" customHeight="1" x14ac:dyDescent="0.35">
      <c r="A187" s="776" t="s">
        <v>989</v>
      </c>
      <c r="B187" s="777"/>
      <c r="C187" s="777"/>
      <c r="D187" s="777"/>
      <c r="E187" s="777"/>
      <c r="F187" s="777"/>
      <c r="G187" s="777"/>
      <c r="H187" s="777"/>
      <c r="I187" s="777"/>
      <c r="J187" s="778"/>
    </row>
    <row r="188" spans="1:10" ht="25.5" customHeight="1" x14ac:dyDescent="0.35">
      <c r="A188" s="398"/>
      <c r="B188" s="780"/>
      <c r="C188" s="781"/>
      <c r="D188" s="775"/>
      <c r="E188" s="775"/>
      <c r="F188" s="775"/>
      <c r="G188" s="775"/>
      <c r="H188" s="775"/>
      <c r="I188" s="775"/>
      <c r="J188" s="775"/>
    </row>
    <row r="189" spans="1:10" ht="25.5" customHeight="1" x14ac:dyDescent="0.35">
      <c r="A189" s="398"/>
      <c r="B189" s="780"/>
      <c r="C189" s="781"/>
      <c r="D189" s="775"/>
      <c r="E189" s="775"/>
      <c r="F189" s="775"/>
      <c r="G189" s="775"/>
      <c r="H189" s="775"/>
      <c r="I189" s="775"/>
      <c r="J189" s="775"/>
    </row>
    <row r="190" spans="1:10" ht="25.5" customHeight="1" x14ac:dyDescent="0.35">
      <c r="A190" s="398"/>
      <c r="B190" s="780"/>
      <c r="C190" s="781"/>
      <c r="D190" s="775"/>
      <c r="E190" s="775"/>
      <c r="F190" s="775"/>
      <c r="G190" s="775"/>
      <c r="H190" s="775"/>
      <c r="I190" s="775"/>
      <c r="J190" s="775"/>
    </row>
    <row r="191" spans="1:10" ht="25.5" customHeight="1" x14ac:dyDescent="0.35">
      <c r="A191" s="398"/>
      <c r="B191" s="780"/>
      <c r="C191" s="781"/>
      <c r="D191" s="775"/>
      <c r="E191" s="775"/>
      <c r="F191" s="775"/>
      <c r="G191" s="775"/>
      <c r="H191" s="775"/>
      <c r="I191" s="775"/>
      <c r="J191" s="775"/>
    </row>
    <row r="192" spans="1:10" ht="15.5" x14ac:dyDescent="0.35">
      <c r="A192" s="74"/>
      <c r="B192" s="74"/>
      <c r="C192" s="74"/>
      <c r="D192" s="74"/>
      <c r="E192" s="74"/>
      <c r="F192" s="74"/>
      <c r="G192" s="75"/>
      <c r="H192" s="75"/>
      <c r="I192" s="75"/>
      <c r="J192" s="75"/>
    </row>
    <row r="193" spans="1:10" ht="15.5" x14ac:dyDescent="0.35">
      <c r="A193" s="2" t="s">
        <v>614</v>
      </c>
      <c r="B193" s="3"/>
      <c r="C193" s="3"/>
      <c r="D193" s="3"/>
      <c r="E193" s="3"/>
      <c r="F193" s="3"/>
      <c r="G193" s="3"/>
      <c r="H193" s="3"/>
      <c r="I193" s="3"/>
      <c r="J193" s="3"/>
    </row>
    <row r="194" spans="1:10" ht="15.5" x14ac:dyDescent="0.35">
      <c r="A194" s="3"/>
      <c r="B194" s="3"/>
      <c r="C194" s="3"/>
      <c r="D194" s="3"/>
      <c r="E194" s="3"/>
      <c r="F194" s="3"/>
      <c r="G194" s="3"/>
      <c r="H194" s="3"/>
      <c r="I194" s="3"/>
      <c r="J194" s="3"/>
    </row>
    <row r="195" spans="1:10" ht="79.5" customHeight="1" x14ac:dyDescent="0.35">
      <c r="A195" s="606" t="s">
        <v>1466</v>
      </c>
      <c r="B195" s="606"/>
      <c r="C195" s="606"/>
      <c r="D195" s="606"/>
      <c r="E195" s="606"/>
      <c r="F195" s="606"/>
      <c r="G195" s="606"/>
      <c r="H195" s="606"/>
      <c r="I195" s="606"/>
      <c r="J195" s="606"/>
    </row>
    <row r="196" spans="1:10" ht="99" customHeight="1" x14ac:dyDescent="0.35">
      <c r="A196" s="606"/>
      <c r="B196" s="606"/>
      <c r="C196" s="606"/>
      <c r="D196" s="606"/>
      <c r="E196" s="606"/>
      <c r="F196" s="606"/>
      <c r="G196" s="606"/>
      <c r="H196" s="606"/>
      <c r="I196" s="606"/>
      <c r="J196" s="606"/>
    </row>
    <row r="197" spans="1:10" ht="15.5" x14ac:dyDescent="0.35">
      <c r="I197" s="384"/>
      <c r="J197" s="384"/>
    </row>
    <row r="198" spans="1:10" ht="15.5" x14ac:dyDescent="0.35">
      <c r="A198" s="743" t="s">
        <v>615</v>
      </c>
      <c r="B198" s="743"/>
      <c r="C198" s="743"/>
      <c r="D198" s="743"/>
      <c r="E198" s="743"/>
      <c r="F198" s="743"/>
      <c r="G198" s="743"/>
      <c r="H198" s="743"/>
      <c r="I198" s="743"/>
      <c r="J198" s="743"/>
    </row>
    <row r="199" spans="1:10" ht="15.5" x14ac:dyDescent="0.35">
      <c r="A199" s="129"/>
      <c r="B199" s="129"/>
      <c r="C199" s="129"/>
      <c r="D199" s="129"/>
      <c r="E199" s="129"/>
      <c r="F199" s="129"/>
      <c r="G199" s="129"/>
      <c r="H199" s="129"/>
      <c r="I199" s="129"/>
      <c r="J199" s="129"/>
    </row>
    <row r="200" spans="1:10" ht="241.5" customHeight="1" x14ac:dyDescent="0.35">
      <c r="A200" s="606" t="s">
        <v>1446</v>
      </c>
      <c r="B200" s="606"/>
      <c r="C200" s="606"/>
      <c r="D200" s="606"/>
      <c r="E200" s="606"/>
      <c r="F200" s="606"/>
      <c r="G200" s="606"/>
      <c r="H200" s="606"/>
      <c r="I200" s="606"/>
      <c r="J200" s="606"/>
    </row>
    <row r="201" spans="1:10" ht="15.5" x14ac:dyDescent="0.35">
      <c r="A201" s="3"/>
      <c r="B201" s="3"/>
      <c r="C201" s="3"/>
      <c r="D201" s="3"/>
      <c r="E201" s="3"/>
      <c r="F201" s="3"/>
      <c r="G201" s="3"/>
      <c r="H201" s="3"/>
      <c r="I201" s="3"/>
      <c r="J201" s="3"/>
    </row>
    <row r="202" spans="1:10" ht="15.5" x14ac:dyDescent="0.35">
      <c r="A202" s="743" t="s">
        <v>616</v>
      </c>
      <c r="B202" s="743"/>
      <c r="C202" s="743"/>
      <c r="D202" s="743"/>
      <c r="E202" s="743"/>
      <c r="F202" s="743"/>
      <c r="G202" s="743"/>
      <c r="H202" s="743"/>
      <c r="I202" s="743"/>
      <c r="J202" s="743"/>
    </row>
    <row r="203" spans="1:10" ht="15.5" x14ac:dyDescent="0.35">
      <c r="A203" s="3"/>
      <c r="B203" s="3"/>
      <c r="C203" s="3"/>
      <c r="D203" s="3"/>
      <c r="E203" s="3"/>
      <c r="F203" s="3"/>
      <c r="G203" s="3"/>
      <c r="H203" s="3"/>
      <c r="I203" s="3"/>
      <c r="J203" s="3"/>
    </row>
    <row r="204" spans="1:10" ht="97.5" customHeight="1" x14ac:dyDescent="0.35">
      <c r="A204" s="611" t="s">
        <v>1267</v>
      </c>
      <c r="B204" s="611"/>
      <c r="C204" s="611"/>
      <c r="D204" s="611"/>
      <c r="E204" s="611"/>
      <c r="F204" s="611"/>
      <c r="G204" s="611"/>
      <c r="H204" s="611"/>
      <c r="I204" s="611"/>
      <c r="J204" s="611"/>
    </row>
    <row r="205" spans="1:10" ht="46.5" customHeight="1" x14ac:dyDescent="0.35">
      <c r="A205" s="782" t="s">
        <v>1043</v>
      </c>
      <c r="B205" s="783"/>
      <c r="C205" s="783"/>
      <c r="D205" s="783"/>
      <c r="E205" s="783"/>
      <c r="F205" s="783"/>
      <c r="G205" s="783"/>
      <c r="H205" s="783"/>
      <c r="I205" s="783"/>
      <c r="J205" s="784"/>
    </row>
    <row r="206" spans="1:10" ht="27" customHeight="1" x14ac:dyDescent="0.35">
      <c r="A206" s="785"/>
      <c r="B206" s="786"/>
      <c r="C206" s="786"/>
      <c r="D206" s="786"/>
      <c r="E206" s="786"/>
      <c r="F206" s="786"/>
      <c r="G206" s="786"/>
      <c r="H206" s="786"/>
      <c r="I206" s="786"/>
      <c r="J206" s="787"/>
    </row>
    <row r="207" spans="1:10" ht="38.25" customHeight="1" x14ac:dyDescent="0.35">
      <c r="A207" s="785"/>
      <c r="B207" s="786"/>
      <c r="C207" s="786"/>
      <c r="D207" s="786"/>
      <c r="E207" s="786"/>
      <c r="F207" s="786"/>
      <c r="G207" s="786"/>
      <c r="H207" s="786"/>
      <c r="I207" s="786"/>
      <c r="J207" s="787"/>
    </row>
    <row r="208" spans="1:10" ht="118.5" customHeight="1" x14ac:dyDescent="0.35">
      <c r="A208" s="785"/>
      <c r="B208" s="786"/>
      <c r="C208" s="786"/>
      <c r="D208" s="786"/>
      <c r="E208" s="786"/>
      <c r="F208" s="786"/>
      <c r="G208" s="786"/>
      <c r="H208" s="786"/>
      <c r="I208" s="786"/>
      <c r="J208" s="787"/>
    </row>
    <row r="209" spans="1:10" ht="23.25" customHeight="1" x14ac:dyDescent="0.35">
      <c r="A209" s="785"/>
      <c r="B209" s="786"/>
      <c r="C209" s="786"/>
      <c r="D209" s="786"/>
      <c r="E209" s="786"/>
      <c r="F209" s="786"/>
      <c r="G209" s="786"/>
      <c r="H209" s="786"/>
      <c r="I209" s="786"/>
      <c r="J209" s="787"/>
    </row>
    <row r="210" spans="1:10" ht="27" customHeight="1" x14ac:dyDescent="0.35">
      <c r="A210" s="788"/>
      <c r="B210" s="789"/>
      <c r="C210" s="789"/>
      <c r="D210" s="789"/>
      <c r="E210" s="789"/>
      <c r="F210" s="789"/>
      <c r="G210" s="789"/>
      <c r="H210" s="789"/>
      <c r="I210" s="789"/>
      <c r="J210" s="790"/>
    </row>
    <row r="211" spans="1:10" ht="15.5" x14ac:dyDescent="0.35">
      <c r="A211" s="3"/>
      <c r="B211" s="3"/>
      <c r="C211" s="3"/>
      <c r="D211" s="3"/>
      <c r="E211" s="3"/>
      <c r="F211" s="3"/>
      <c r="G211" s="3"/>
      <c r="H211" s="3"/>
      <c r="I211" s="384"/>
      <c r="J211" s="384"/>
    </row>
    <row r="212" spans="1:10" ht="15.5" x14ac:dyDescent="0.35">
      <c r="A212" s="743" t="s">
        <v>617</v>
      </c>
      <c r="B212" s="743"/>
      <c r="C212" s="743"/>
      <c r="D212" s="743"/>
      <c r="E212" s="743"/>
      <c r="F212" s="743"/>
      <c r="G212" s="743"/>
      <c r="H212" s="743"/>
      <c r="I212" s="743"/>
      <c r="J212" s="743"/>
    </row>
    <row r="214" spans="1:10" s="20" customFormat="1" ht="150" customHeight="1" x14ac:dyDescent="0.35">
      <c r="A214" s="772" t="s">
        <v>1377</v>
      </c>
      <c r="B214" s="772"/>
      <c r="C214" s="772"/>
      <c r="D214" s="772"/>
      <c r="E214" s="772"/>
      <c r="F214" s="772"/>
      <c r="G214" s="772"/>
      <c r="H214" s="772"/>
      <c r="I214" s="772"/>
      <c r="J214" s="772"/>
    </row>
    <row r="215" spans="1:10" s="20" customFormat="1" ht="6.75" customHeight="1" x14ac:dyDescent="0.35">
      <c r="A215" s="565"/>
      <c r="B215" s="565"/>
      <c r="C215" s="565"/>
      <c r="D215" s="565"/>
      <c r="E215" s="565"/>
      <c r="F215" s="565"/>
      <c r="G215" s="565"/>
      <c r="H215" s="565"/>
      <c r="I215" s="565"/>
      <c r="J215" s="565"/>
    </row>
    <row r="216" spans="1:10" s="20" customFormat="1" ht="163.5" customHeight="1" x14ac:dyDescent="0.35">
      <c r="A216" s="772" t="s">
        <v>1378</v>
      </c>
      <c r="B216" s="772"/>
      <c r="C216" s="772"/>
      <c r="D216" s="772"/>
      <c r="E216" s="772"/>
      <c r="F216" s="772"/>
      <c r="G216" s="772"/>
      <c r="H216" s="772"/>
      <c r="I216" s="772"/>
      <c r="J216" s="772"/>
    </row>
    <row r="217" spans="1:10" s="20" customFormat="1" ht="6.75" customHeight="1" x14ac:dyDescent="0.35">
      <c r="A217" s="565"/>
      <c r="B217" s="565"/>
      <c r="C217" s="565"/>
      <c r="D217" s="565"/>
      <c r="E217" s="565"/>
      <c r="F217" s="565"/>
      <c r="G217" s="565"/>
      <c r="H217" s="565"/>
      <c r="I217" s="565"/>
      <c r="J217" s="565"/>
    </row>
    <row r="218" spans="1:10" s="20" customFormat="1" ht="183" customHeight="1" x14ac:dyDescent="0.35">
      <c r="A218" s="772" t="s">
        <v>1379</v>
      </c>
      <c r="B218" s="772"/>
      <c r="C218" s="772"/>
      <c r="D218" s="772"/>
      <c r="E218" s="772"/>
      <c r="F218" s="772"/>
      <c r="G218" s="772"/>
      <c r="H218" s="772"/>
      <c r="I218" s="772"/>
      <c r="J218" s="772"/>
    </row>
    <row r="219" spans="1:10" s="20" customFormat="1" ht="6.75" customHeight="1" x14ac:dyDescent="0.35">
      <c r="A219" s="565"/>
      <c r="B219" s="565"/>
      <c r="C219" s="565"/>
      <c r="D219" s="565"/>
      <c r="E219" s="565"/>
      <c r="F219" s="565"/>
      <c r="G219" s="565"/>
      <c r="H219" s="565"/>
      <c r="I219" s="565"/>
      <c r="J219" s="565"/>
    </row>
    <row r="220" spans="1:10" s="20" customFormat="1" ht="140.25" customHeight="1" x14ac:dyDescent="0.35">
      <c r="A220" s="772" t="s">
        <v>1380</v>
      </c>
      <c r="B220" s="772"/>
      <c r="C220" s="772"/>
      <c r="D220" s="772"/>
      <c r="E220" s="772"/>
      <c r="F220" s="772"/>
      <c r="G220" s="772"/>
      <c r="H220" s="772"/>
      <c r="I220" s="772"/>
      <c r="J220" s="772"/>
    </row>
    <row r="221" spans="1:10" s="20" customFormat="1" ht="6.75" customHeight="1" x14ac:dyDescent="0.35">
      <c r="A221" s="565"/>
      <c r="B221" s="565"/>
      <c r="C221" s="565"/>
      <c r="D221" s="565"/>
      <c r="E221" s="565"/>
      <c r="F221" s="565"/>
      <c r="G221" s="565"/>
      <c r="H221" s="565"/>
      <c r="I221" s="565"/>
      <c r="J221" s="565"/>
    </row>
    <row r="222" spans="1:10" s="20" customFormat="1" ht="302.25" customHeight="1" x14ac:dyDescent="0.35">
      <c r="A222" s="772" t="s">
        <v>1467</v>
      </c>
      <c r="B222" s="772"/>
      <c r="C222" s="772"/>
      <c r="D222" s="772"/>
      <c r="E222" s="772"/>
      <c r="F222" s="772"/>
      <c r="G222" s="772"/>
      <c r="H222" s="772"/>
      <c r="I222" s="772"/>
      <c r="J222" s="772"/>
    </row>
    <row r="223" spans="1:10" s="20" customFormat="1" ht="6.75" customHeight="1" x14ac:dyDescent="0.35">
      <c r="A223" s="565"/>
      <c r="B223" s="565"/>
      <c r="C223" s="565"/>
      <c r="D223" s="565"/>
      <c r="E223" s="565"/>
      <c r="F223" s="565"/>
      <c r="G223" s="565"/>
      <c r="H223" s="565"/>
      <c r="I223" s="565"/>
      <c r="J223" s="565"/>
    </row>
    <row r="224" spans="1:10" s="20" customFormat="1" ht="218.25" customHeight="1" x14ac:dyDescent="0.35">
      <c r="A224" s="772" t="s">
        <v>1381</v>
      </c>
      <c r="B224" s="772"/>
      <c r="C224" s="772"/>
      <c r="D224" s="772"/>
      <c r="E224" s="772"/>
      <c r="F224" s="772"/>
      <c r="G224" s="772"/>
      <c r="H224" s="772"/>
      <c r="I224" s="772"/>
      <c r="J224" s="772"/>
    </row>
    <row r="225" spans="1:10" s="20" customFormat="1" ht="6.75" customHeight="1" x14ac:dyDescent="0.35">
      <c r="A225" s="565"/>
      <c r="B225" s="565"/>
      <c r="C225" s="565"/>
      <c r="D225" s="565"/>
      <c r="E225" s="565"/>
      <c r="F225" s="565"/>
      <c r="G225" s="565"/>
      <c r="H225" s="565"/>
      <c r="I225" s="565"/>
      <c r="J225" s="565"/>
    </row>
    <row r="226" spans="1:10" ht="15.5" x14ac:dyDescent="0.35">
      <c r="A226" s="135"/>
      <c r="B226" s="135"/>
      <c r="C226" s="135"/>
      <c r="D226" s="135"/>
      <c r="E226" s="135"/>
      <c r="F226" s="135"/>
      <c r="G226" s="135"/>
      <c r="H226" s="135"/>
      <c r="I226" s="384"/>
      <c r="J226" s="384"/>
    </row>
    <row r="227" spans="1:10" ht="15" x14ac:dyDescent="0.35">
      <c r="A227" s="773" t="s">
        <v>796</v>
      </c>
      <c r="B227" s="773"/>
      <c r="C227" s="773"/>
      <c r="D227" s="773"/>
      <c r="E227" s="773"/>
      <c r="F227" s="773"/>
      <c r="G227" s="773"/>
      <c r="H227" s="773"/>
      <c r="I227" s="773"/>
      <c r="J227" s="773"/>
    </row>
    <row r="228" spans="1:10" ht="15.5" x14ac:dyDescent="0.35">
      <c r="A228" s="3"/>
      <c r="B228" s="3"/>
      <c r="C228" s="3"/>
      <c r="D228" s="3"/>
      <c r="E228" s="3"/>
      <c r="F228" s="3"/>
      <c r="G228" s="3"/>
      <c r="H228" s="3"/>
      <c r="I228" s="3"/>
      <c r="J228" s="3"/>
    </row>
    <row r="229" spans="1:10" ht="108" customHeight="1" x14ac:dyDescent="0.35">
      <c r="A229" s="654" t="s">
        <v>1447</v>
      </c>
      <c r="B229" s="654"/>
      <c r="C229" s="654"/>
      <c r="D229" s="654"/>
      <c r="E229" s="654"/>
      <c r="F229" s="654"/>
      <c r="G229" s="654"/>
      <c r="H229" s="654"/>
      <c r="I229" s="654"/>
      <c r="J229" s="654"/>
    </row>
    <row r="230" spans="1:10" ht="82.5" customHeight="1" x14ac:dyDescent="0.35">
      <c r="A230" s="654"/>
      <c r="B230" s="654"/>
      <c r="C230" s="654"/>
      <c r="D230" s="654"/>
      <c r="E230" s="654"/>
      <c r="F230" s="654"/>
      <c r="G230" s="654"/>
      <c r="H230" s="654"/>
      <c r="I230" s="654"/>
      <c r="J230" s="654"/>
    </row>
    <row r="231" spans="1:10" ht="51" customHeight="1" x14ac:dyDescent="0.35">
      <c r="A231" s="654"/>
      <c r="B231" s="654"/>
      <c r="C231" s="654"/>
      <c r="D231" s="654"/>
      <c r="E231" s="654"/>
      <c r="F231" s="654"/>
      <c r="G231" s="654"/>
      <c r="H231" s="654"/>
      <c r="I231" s="654"/>
      <c r="J231" s="654"/>
    </row>
    <row r="232" spans="1:10" ht="15.5" x14ac:dyDescent="0.35">
      <c r="A232" s="3"/>
      <c r="B232" s="3"/>
      <c r="C232" s="3"/>
      <c r="D232" s="3"/>
      <c r="E232" s="3"/>
      <c r="F232" s="3"/>
      <c r="G232" s="3"/>
      <c r="H232" s="3"/>
      <c r="I232" s="3"/>
      <c r="J232" s="3"/>
    </row>
    <row r="238" spans="1:10" x14ac:dyDescent="0.35">
      <c r="I238" s="796"/>
      <c r="J238" s="796"/>
    </row>
    <row r="254" spans="9:10" ht="15.5" x14ac:dyDescent="0.35">
      <c r="I254" s="384"/>
      <c r="J254" s="384"/>
    </row>
  </sheetData>
  <customSheetViews>
    <customSheetView guid="{EC46A81A-6740-4443-959F-D067CA5FDAC0}" scale="115" showPageBreaks="1" printArea="1" view="pageLayout" topLeftCell="A127">
      <selection activeCell="A129" sqref="A129:J130"/>
      <pageMargins left="0.7" right="0.7" top="0.75" bottom="0.75" header="0.3" footer="0.3"/>
      <pageSetup orientation="portrait" r:id="rId1"/>
    </customSheetView>
    <customSheetView guid="{9948DD30-9F63-4779-86EE-8B595680257B}" scale="115" showPageBreaks="1" printArea="1" view="pageLayout" topLeftCell="A127">
      <selection activeCell="A129" sqref="A129:J130"/>
      <pageMargins left="0.7" right="0.7" top="0.75" bottom="0.75" header="0.3" footer="0.3"/>
      <pageSetup orientation="portrait" r:id="rId2"/>
    </customSheetView>
  </customSheetViews>
  <mergeCells count="177">
    <mergeCell ref="A214:J214"/>
    <mergeCell ref="A216:J216"/>
    <mergeCell ref="A218:J218"/>
    <mergeCell ref="A220:J220"/>
    <mergeCell ref="A222:J222"/>
    <mergeCell ref="A224:J224"/>
    <mergeCell ref="A98:J98"/>
    <mergeCell ref="A100:J100"/>
    <mergeCell ref="A102:J102"/>
    <mergeCell ref="A159:J159"/>
    <mergeCell ref="A161:J161"/>
    <mergeCell ref="A163:J163"/>
    <mergeCell ref="D181:F181"/>
    <mergeCell ref="G181:J181"/>
    <mergeCell ref="H128:J128"/>
    <mergeCell ref="A129:J129"/>
    <mergeCell ref="A128:C128"/>
    <mergeCell ref="D128:G128"/>
    <mergeCell ref="A143:J143"/>
    <mergeCell ref="A145:J145"/>
    <mergeCell ref="A154:J155"/>
    <mergeCell ref="A152:J152"/>
    <mergeCell ref="A140:J141"/>
    <mergeCell ref="A139:J139"/>
    <mergeCell ref="A72:J72"/>
    <mergeCell ref="A94:J94"/>
    <mergeCell ref="A96:J96"/>
    <mergeCell ref="A49:J49"/>
    <mergeCell ref="A51:J51"/>
    <mergeCell ref="A53:J53"/>
    <mergeCell ref="A55:J55"/>
    <mergeCell ref="A57:J57"/>
    <mergeCell ref="A59:J59"/>
    <mergeCell ref="A62:J62"/>
    <mergeCell ref="A79:E79"/>
    <mergeCell ref="F79:J79"/>
    <mergeCell ref="A80:E81"/>
    <mergeCell ref="F80:J81"/>
    <mergeCell ref="A82:E83"/>
    <mergeCell ref="F82:J83"/>
    <mergeCell ref="A84:E85"/>
    <mergeCell ref="F84:J85"/>
    <mergeCell ref="A86:E87"/>
    <mergeCell ref="F86:J87"/>
    <mergeCell ref="A38:J38"/>
    <mergeCell ref="A40:J40"/>
    <mergeCell ref="A42:J42"/>
    <mergeCell ref="A44:J44"/>
    <mergeCell ref="A46:J46"/>
    <mergeCell ref="A64:J64"/>
    <mergeCell ref="A66:J66"/>
    <mergeCell ref="A68:J68"/>
    <mergeCell ref="A70:J70"/>
    <mergeCell ref="I238:J238"/>
    <mergeCell ref="A136:J136"/>
    <mergeCell ref="A92:J92"/>
    <mergeCell ref="A104:J104"/>
    <mergeCell ref="A107:J107"/>
    <mergeCell ref="A118:J118"/>
    <mergeCell ref="A120:J120"/>
    <mergeCell ref="A130:J130"/>
    <mergeCell ref="A131:J131"/>
    <mergeCell ref="A132:J132"/>
    <mergeCell ref="A121:C121"/>
    <mergeCell ref="D121:G121"/>
    <mergeCell ref="A122:C122"/>
    <mergeCell ref="D122:G122"/>
    <mergeCell ref="H122:J122"/>
    <mergeCell ref="H123:J123"/>
    <mergeCell ref="A165:E165"/>
    <mergeCell ref="A166:E166"/>
    <mergeCell ref="F166:J166"/>
    <mergeCell ref="F165:J165"/>
    <mergeCell ref="A167:E167"/>
    <mergeCell ref="F167:J167"/>
    <mergeCell ref="B181:C181"/>
    <mergeCell ref="B182:C182"/>
    <mergeCell ref="D184:F184"/>
    <mergeCell ref="G184:J184"/>
    <mergeCell ref="G190:J190"/>
    <mergeCell ref="B183:C183"/>
    <mergeCell ref="B184:C184"/>
    <mergeCell ref="D186:F186"/>
    <mergeCell ref="B185:C185"/>
    <mergeCell ref="B186:C186"/>
    <mergeCell ref="B188:C188"/>
    <mergeCell ref="B189:C189"/>
    <mergeCell ref="B190:C190"/>
    <mergeCell ref="G189:J189"/>
    <mergeCell ref="D188:F188"/>
    <mergeCell ref="G188:J188"/>
    <mergeCell ref="G186:J186"/>
    <mergeCell ref="D189:F189"/>
    <mergeCell ref="D183:F183"/>
    <mergeCell ref="G183:J183"/>
    <mergeCell ref="D185:F185"/>
    <mergeCell ref="A227:J227"/>
    <mergeCell ref="A229:J231"/>
    <mergeCell ref="A204:J204"/>
    <mergeCell ref="A148:J148"/>
    <mergeCell ref="A146:C146"/>
    <mergeCell ref="A198:J198"/>
    <mergeCell ref="A202:J202"/>
    <mergeCell ref="A212:J212"/>
    <mergeCell ref="G185:J185"/>
    <mergeCell ref="A200:J200"/>
    <mergeCell ref="A195:J196"/>
    <mergeCell ref="D191:F191"/>
    <mergeCell ref="A176:J177"/>
    <mergeCell ref="A170:J172"/>
    <mergeCell ref="A168:J168"/>
    <mergeCell ref="A187:J187"/>
    <mergeCell ref="G191:J191"/>
    <mergeCell ref="D190:F190"/>
    <mergeCell ref="A147:J147"/>
    <mergeCell ref="A149:J150"/>
    <mergeCell ref="B191:C191"/>
    <mergeCell ref="A179:J179"/>
    <mergeCell ref="A205:J210"/>
    <mergeCell ref="A174:J174"/>
    <mergeCell ref="A1:J1"/>
    <mergeCell ref="A2:J2"/>
    <mergeCell ref="A8:J8"/>
    <mergeCell ref="A75:J75"/>
    <mergeCell ref="A76:J76"/>
    <mergeCell ref="A77:J77"/>
    <mergeCell ref="A78:J78"/>
    <mergeCell ref="A3:J3"/>
    <mergeCell ref="A4:J4"/>
    <mergeCell ref="A6:J6"/>
    <mergeCell ref="A12:J12"/>
    <mergeCell ref="A10:J10"/>
    <mergeCell ref="A14:J14"/>
    <mergeCell ref="A16:J16"/>
    <mergeCell ref="A18:J18"/>
    <mergeCell ref="A20:J20"/>
    <mergeCell ref="A22:J22"/>
    <mergeCell ref="A24:J24"/>
    <mergeCell ref="A26:J26"/>
    <mergeCell ref="A28:J28"/>
    <mergeCell ref="A30:J30"/>
    <mergeCell ref="A32:J32"/>
    <mergeCell ref="A34:J34"/>
    <mergeCell ref="A36:J36"/>
    <mergeCell ref="H121:J121"/>
    <mergeCell ref="A123:C123"/>
    <mergeCell ref="A144:J144"/>
    <mergeCell ref="D123:G123"/>
    <mergeCell ref="H124:J124"/>
    <mergeCell ref="A125:C125"/>
    <mergeCell ref="D182:F182"/>
    <mergeCell ref="D125:G125"/>
    <mergeCell ref="H125:J125"/>
    <mergeCell ref="A126:C126"/>
    <mergeCell ref="D126:G126"/>
    <mergeCell ref="H126:J126"/>
    <mergeCell ref="A127:C127"/>
    <mergeCell ref="D127:G127"/>
    <mergeCell ref="H127:J127"/>
    <mergeCell ref="A124:C124"/>
    <mergeCell ref="D124:G124"/>
    <mergeCell ref="A134:J134"/>
    <mergeCell ref="A135:J135"/>
    <mergeCell ref="A138:J138"/>
    <mergeCell ref="G182:J182"/>
    <mergeCell ref="A116:J117"/>
    <mergeCell ref="A105:J105"/>
    <mergeCell ref="A108:J108"/>
    <mergeCell ref="A114:J114"/>
    <mergeCell ref="A88:E88"/>
    <mergeCell ref="F88:J88"/>
    <mergeCell ref="A89:E89"/>
    <mergeCell ref="F89:J89"/>
    <mergeCell ref="A110:J110"/>
    <mergeCell ref="A112:J112"/>
    <mergeCell ref="A90:E90"/>
    <mergeCell ref="F90:J90"/>
  </mergeCells>
  <phoneticPr fontId="8" type="noConversion"/>
  <pageMargins left="0.7" right="0.7" top="0.75" bottom="0.75" header="0.3" footer="0.3"/>
  <pageSetup scale="97" fitToHeight="0" orientation="portrait" r:id="rId3"/>
  <headerFooter>
    <oddHeader xml:space="preserve">&amp;C&amp;"Times New Roman,Regular"Version 1.0 Beta Test (09/13/2021)
</oddHeader>
    <oddFooter xml:space="preserve">&amp;RPage &amp;P </oddFooter>
  </headerFooter>
  <rowBreaks count="20" manualBreakCount="20">
    <brk id="13" max="16383" man="1"/>
    <brk id="31" max="16383" man="1"/>
    <brk id="48" max="16383" man="1"/>
    <brk id="61" max="16383" man="1"/>
    <brk id="74" max="16383" man="1"/>
    <brk id="91" max="16383" man="1"/>
    <brk id="104" max="16383" man="1"/>
    <brk id="117" max="16383" man="1"/>
    <brk id="137" max="16383" man="1"/>
    <brk id="142" max="16383" man="1"/>
    <brk id="146" max="16383" man="1"/>
    <brk id="151" max="16383" man="1"/>
    <brk id="156" max="16383" man="1"/>
    <brk id="173" max="16383" man="1"/>
    <brk id="178" max="16383" man="1"/>
    <brk id="197" max="16383" man="1"/>
    <brk id="201" max="16383" man="1"/>
    <brk id="211" max="16383" man="1"/>
    <brk id="219" max="16383" man="1"/>
    <brk id="2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I34"/>
  <sheetViews>
    <sheetView view="pageLayout" zoomScaleNormal="100" workbookViewId="0">
      <selection sqref="A1:I1"/>
    </sheetView>
  </sheetViews>
  <sheetFormatPr defaultRowHeight="14.5" x14ac:dyDescent="0.35"/>
  <sheetData>
    <row r="1" spans="1:9" ht="20" x14ac:dyDescent="0.35">
      <c r="A1" s="690" t="s">
        <v>618</v>
      </c>
      <c r="B1" s="690"/>
      <c r="C1" s="690"/>
      <c r="D1" s="690"/>
      <c r="E1" s="690"/>
      <c r="F1" s="690"/>
      <c r="G1" s="690"/>
      <c r="H1" s="690"/>
      <c r="I1" s="690"/>
    </row>
    <row r="2" spans="1:9" ht="20" x14ac:dyDescent="0.35">
      <c r="A2" s="690" t="s">
        <v>405</v>
      </c>
      <c r="B2" s="690"/>
      <c r="C2" s="690"/>
      <c r="D2" s="690"/>
      <c r="E2" s="690"/>
      <c r="F2" s="690"/>
      <c r="G2" s="690"/>
      <c r="H2" s="690"/>
      <c r="I2" s="690"/>
    </row>
    <row r="3" spans="1:9" s="3" customFormat="1" ht="10.5" customHeight="1" x14ac:dyDescent="0.35">
      <c r="A3" s="86"/>
      <c r="B3" s="86"/>
      <c r="C3" s="86"/>
      <c r="D3" s="86"/>
      <c r="E3" s="86"/>
      <c r="F3" s="86"/>
      <c r="G3" s="86"/>
      <c r="H3" s="86"/>
      <c r="I3" s="86"/>
    </row>
    <row r="4" spans="1:9" s="3" customFormat="1" ht="15.5" x14ac:dyDescent="0.35">
      <c r="A4" s="612" t="s">
        <v>685</v>
      </c>
      <c r="B4" s="612"/>
      <c r="C4" s="612"/>
      <c r="D4" s="612"/>
      <c r="E4" s="612"/>
      <c r="F4" s="612"/>
      <c r="G4" s="612"/>
      <c r="H4" s="612"/>
      <c r="I4" s="612"/>
    </row>
    <row r="5" spans="1:9" s="3" customFormat="1" ht="12.75" customHeight="1" x14ac:dyDescent="0.35"/>
    <row r="6" spans="1:9" s="3" customFormat="1" ht="34.5" customHeight="1" x14ac:dyDescent="0.35">
      <c r="A6" s="611" t="s">
        <v>808</v>
      </c>
      <c r="B6" s="611"/>
      <c r="C6" s="611"/>
      <c r="D6" s="611"/>
      <c r="E6" s="611"/>
      <c r="F6" s="611"/>
      <c r="G6" s="611"/>
      <c r="H6" s="611"/>
      <c r="I6" s="611"/>
    </row>
    <row r="7" spans="1:9" s="3" customFormat="1" ht="12.75" customHeight="1" x14ac:dyDescent="0.35"/>
    <row r="8" spans="1:9" s="3" customFormat="1" ht="15.5" x14ac:dyDescent="0.35">
      <c r="A8" s="773" t="s">
        <v>807</v>
      </c>
      <c r="B8" s="773"/>
      <c r="C8" s="773"/>
      <c r="D8" s="773"/>
      <c r="E8" s="773"/>
      <c r="F8" s="773"/>
      <c r="G8" s="773"/>
      <c r="H8" s="773"/>
      <c r="I8" s="773"/>
    </row>
    <row r="9" spans="1:9" s="3" customFormat="1" ht="12" customHeight="1" x14ac:dyDescent="0.35">
      <c r="A9" s="99"/>
      <c r="B9" s="99"/>
      <c r="C9" s="99"/>
      <c r="D9" s="99"/>
      <c r="E9" s="99"/>
      <c r="F9" s="99"/>
      <c r="G9" s="99"/>
      <c r="H9" s="99"/>
      <c r="I9" s="99"/>
    </row>
    <row r="10" spans="1:9" s="3" customFormat="1" ht="95.25" customHeight="1" x14ac:dyDescent="0.35">
      <c r="A10" s="611" t="s">
        <v>687</v>
      </c>
      <c r="B10" s="611"/>
      <c r="C10" s="611"/>
      <c r="D10" s="611"/>
      <c r="E10" s="611"/>
      <c r="F10" s="611"/>
      <c r="G10" s="611"/>
      <c r="H10" s="611"/>
      <c r="I10" s="611"/>
    </row>
    <row r="11" spans="1:9" s="3" customFormat="1" ht="15.75" customHeight="1" x14ac:dyDescent="0.35">
      <c r="B11" s="1"/>
      <c r="C11" s="601" t="s">
        <v>688</v>
      </c>
      <c r="D11" s="601"/>
      <c r="E11" s="601"/>
      <c r="F11" s="832" t="str">
        <f>IF(ISBLANK('Sec. 1 Project Management'!A251), 0, 'Sec. 1 Project Management'!A251)</f>
        <v>Joe Money</v>
      </c>
      <c r="G11" s="832"/>
      <c r="H11" s="832"/>
      <c r="I11" s="99"/>
    </row>
    <row r="12" spans="1:9" s="3" customFormat="1" ht="15.75" customHeight="1" x14ac:dyDescent="0.35">
      <c r="B12" s="1"/>
      <c r="C12" s="601" t="s">
        <v>689</v>
      </c>
      <c r="D12" s="601"/>
      <c r="E12" s="601"/>
      <c r="F12" s="832" t="str">
        <f>IF(ISBLANK('Sec. 1 Project Management'!A253), 0, 'Sec. 1 Project Management'!A253)</f>
        <v>Mike Tyson</v>
      </c>
      <c r="G12" s="832"/>
      <c r="H12" s="832"/>
      <c r="I12" s="99"/>
    </row>
    <row r="13" spans="1:9" s="3" customFormat="1" ht="15.75" customHeight="1" x14ac:dyDescent="0.35">
      <c r="B13" s="1"/>
      <c r="C13" s="601" t="s">
        <v>936</v>
      </c>
      <c r="D13" s="601"/>
      <c r="E13" s="601"/>
      <c r="F13" s="832" t="str">
        <f>IF(ISBLANK('Sec. 1 Project Management'!A266), 0, 'Sec. 1 Project Management'!A266)</f>
        <v>Jacques Cousteau</v>
      </c>
      <c r="G13" s="832"/>
      <c r="H13" s="832"/>
      <c r="I13" s="4"/>
    </row>
    <row r="14" spans="1:9" s="3" customFormat="1" ht="15.75" customHeight="1" x14ac:dyDescent="0.35">
      <c r="B14" s="1"/>
      <c r="C14" s="462"/>
      <c r="D14" s="462"/>
      <c r="E14" s="89"/>
      <c r="F14" s="467"/>
      <c r="G14" s="468"/>
      <c r="H14" s="468"/>
      <c r="I14" s="469"/>
    </row>
    <row r="15" spans="1:9" s="3" customFormat="1" ht="102" customHeight="1" x14ac:dyDescent="0.35">
      <c r="A15" s="611" t="s">
        <v>1066</v>
      </c>
      <c r="B15" s="611"/>
      <c r="C15" s="611"/>
      <c r="D15" s="611"/>
      <c r="E15" s="611"/>
      <c r="F15" s="611"/>
      <c r="G15" s="611"/>
      <c r="H15" s="611"/>
      <c r="I15" s="611"/>
    </row>
    <row r="16" spans="1:9" s="3" customFormat="1" ht="15" customHeight="1" x14ac:dyDescent="0.35">
      <c r="A16" s="83"/>
      <c r="B16" s="83"/>
      <c r="C16" s="83"/>
      <c r="D16" s="83"/>
      <c r="E16" s="83"/>
      <c r="F16" s="83"/>
      <c r="G16" s="83"/>
      <c r="H16" s="83"/>
      <c r="I16" s="83"/>
    </row>
    <row r="17" spans="1:9" s="3" customFormat="1" ht="15.5" x14ac:dyDescent="0.35">
      <c r="A17" s="99" t="s">
        <v>806</v>
      </c>
      <c r="B17" s="99"/>
      <c r="C17" s="99"/>
      <c r="D17" s="99"/>
      <c r="E17" s="99"/>
      <c r="F17" s="99"/>
      <c r="G17" s="99"/>
      <c r="H17" s="99"/>
      <c r="I17" s="99"/>
    </row>
    <row r="18" spans="1:9" s="3" customFormat="1" ht="10.5" customHeight="1" x14ac:dyDescent="0.35">
      <c r="A18" s="99"/>
      <c r="B18" s="99"/>
      <c r="C18" s="99"/>
      <c r="D18" s="99"/>
      <c r="E18" s="99"/>
      <c r="F18" s="99"/>
      <c r="G18" s="99"/>
      <c r="H18" s="99"/>
      <c r="I18" s="99"/>
    </row>
    <row r="19" spans="1:9" s="3" customFormat="1" ht="261.75" customHeight="1" x14ac:dyDescent="0.35">
      <c r="A19" s="611" t="s">
        <v>1268</v>
      </c>
      <c r="B19" s="611"/>
      <c r="C19" s="611"/>
      <c r="D19" s="611"/>
      <c r="E19" s="611"/>
      <c r="F19" s="611"/>
      <c r="G19" s="611"/>
      <c r="H19" s="611"/>
      <c r="I19" s="611"/>
    </row>
    <row r="20" spans="1:9" s="3" customFormat="1" ht="16.5" customHeight="1" x14ac:dyDescent="0.35">
      <c r="A20" s="83"/>
      <c r="B20" s="83"/>
      <c r="C20" s="83"/>
      <c r="D20" s="83"/>
      <c r="E20" s="83"/>
      <c r="F20" s="83"/>
      <c r="G20" s="83"/>
      <c r="H20" s="384"/>
      <c r="I20" s="384"/>
    </row>
    <row r="21" spans="1:9" s="3" customFormat="1" ht="17.25" customHeight="1" x14ac:dyDescent="0.35">
      <c r="A21" s="99" t="s">
        <v>809</v>
      </c>
      <c r="B21" s="99"/>
      <c r="C21" s="99"/>
      <c r="D21" s="99"/>
      <c r="E21" s="99"/>
      <c r="F21" s="99"/>
      <c r="G21" s="99"/>
      <c r="H21" s="99"/>
      <c r="I21" s="99"/>
    </row>
    <row r="22" spans="1:9" s="3" customFormat="1" ht="15.5" x14ac:dyDescent="0.35">
      <c r="A22" s="99"/>
      <c r="B22" s="99"/>
      <c r="C22" s="99"/>
      <c r="D22" s="99"/>
      <c r="E22" s="99"/>
      <c r="F22" s="99"/>
      <c r="G22" s="99"/>
      <c r="H22" s="99"/>
      <c r="I22" s="99"/>
    </row>
    <row r="23" spans="1:9" s="3" customFormat="1" ht="76.5" customHeight="1" x14ac:dyDescent="0.35">
      <c r="A23" s="611" t="s">
        <v>937</v>
      </c>
      <c r="B23" s="611"/>
      <c r="C23" s="611"/>
      <c r="D23" s="611"/>
      <c r="E23" s="611"/>
      <c r="F23" s="611"/>
      <c r="G23" s="611"/>
      <c r="H23" s="611"/>
      <c r="I23" s="611"/>
    </row>
    <row r="24" spans="1:9" s="3" customFormat="1" ht="15.75" customHeight="1" x14ac:dyDescent="0.35">
      <c r="A24" s="83"/>
      <c r="B24" s="83"/>
      <c r="C24" s="83"/>
      <c r="D24" s="83"/>
      <c r="E24" s="83"/>
      <c r="F24" s="83"/>
      <c r="G24" s="83"/>
      <c r="H24" s="83"/>
      <c r="I24" s="83"/>
    </row>
    <row r="25" spans="1:9" s="3" customFormat="1" ht="15.5" x14ac:dyDescent="0.35">
      <c r="A25" s="773" t="s">
        <v>810</v>
      </c>
      <c r="B25" s="773"/>
      <c r="C25" s="773"/>
      <c r="D25" s="773"/>
      <c r="E25" s="773"/>
      <c r="F25" s="773"/>
      <c r="G25" s="773"/>
      <c r="H25" s="773"/>
      <c r="I25" s="773"/>
    </row>
    <row r="26" spans="1:9" s="3" customFormat="1" ht="15.5" x14ac:dyDescent="0.35">
      <c r="A26" s="90"/>
      <c r="B26" s="90"/>
      <c r="C26" s="90"/>
      <c r="D26" s="90"/>
      <c r="E26" s="90"/>
      <c r="F26" s="90"/>
      <c r="G26" s="90"/>
      <c r="H26" s="90"/>
      <c r="I26" s="90"/>
    </row>
    <row r="27" spans="1:9" s="3" customFormat="1" ht="213.75" customHeight="1" x14ac:dyDescent="0.35">
      <c r="A27" s="606" t="s">
        <v>1269</v>
      </c>
      <c r="B27" s="606"/>
      <c r="C27" s="606"/>
      <c r="D27" s="606"/>
      <c r="E27" s="606"/>
      <c r="F27" s="606"/>
      <c r="G27" s="606"/>
      <c r="H27" s="606"/>
      <c r="I27" s="606"/>
    </row>
    <row r="28" spans="1:9" s="3" customFormat="1" ht="15.5" x14ac:dyDescent="0.35">
      <c r="A28" s="84"/>
      <c r="B28" s="84"/>
      <c r="C28" s="84"/>
      <c r="D28" s="84"/>
      <c r="E28" s="84"/>
      <c r="F28" s="84"/>
      <c r="G28" s="84"/>
      <c r="H28" s="84"/>
      <c r="I28" s="84"/>
    </row>
    <row r="29" spans="1:9" s="3" customFormat="1" ht="15.5" x14ac:dyDescent="0.35">
      <c r="A29" s="773" t="s">
        <v>686</v>
      </c>
      <c r="B29" s="773"/>
      <c r="C29" s="773"/>
      <c r="D29" s="773"/>
      <c r="E29" s="773"/>
      <c r="F29" s="773"/>
      <c r="G29" s="773"/>
      <c r="H29" s="773"/>
      <c r="I29" s="773"/>
    </row>
    <row r="30" spans="1:9" s="3" customFormat="1" ht="15.5" x14ac:dyDescent="0.35">
      <c r="A30" s="84"/>
      <c r="B30" s="84"/>
      <c r="C30" s="84"/>
      <c r="D30" s="84"/>
      <c r="E30" s="84"/>
      <c r="F30" s="84"/>
      <c r="G30" s="84"/>
      <c r="H30" s="84"/>
      <c r="I30" s="84"/>
    </row>
    <row r="31" spans="1:9" s="3" customFormat="1" ht="107.25" customHeight="1" x14ac:dyDescent="0.35">
      <c r="A31" s="611" t="s">
        <v>811</v>
      </c>
      <c r="B31" s="611"/>
      <c r="C31" s="611"/>
      <c r="D31" s="611"/>
      <c r="E31" s="611"/>
      <c r="F31" s="611"/>
      <c r="G31" s="611"/>
      <c r="H31" s="611"/>
      <c r="I31" s="611"/>
    </row>
    <row r="32" spans="1:9" s="3" customFormat="1" ht="15.5" x14ac:dyDescent="0.35">
      <c r="A32" s="164"/>
      <c r="B32" s="164"/>
      <c r="C32" s="164"/>
      <c r="D32" s="164"/>
      <c r="E32" s="164"/>
      <c r="F32" s="164"/>
      <c r="G32" s="164"/>
      <c r="H32" s="164"/>
      <c r="I32" s="164"/>
    </row>
    <row r="33" spans="1:9" s="3" customFormat="1" ht="15.5" x14ac:dyDescent="0.35">
      <c r="A33" s="164"/>
      <c r="B33" s="164"/>
      <c r="C33" s="164"/>
      <c r="D33" s="164"/>
      <c r="E33" s="164"/>
      <c r="F33" s="164"/>
      <c r="G33" s="164"/>
      <c r="H33" s="164"/>
      <c r="I33" s="164"/>
    </row>
    <row r="34" spans="1:9" s="3" customFormat="1" ht="15.5" x14ac:dyDescent="0.35">
      <c r="A34" s="164"/>
      <c r="B34" s="164"/>
      <c r="C34" s="164"/>
      <c r="D34" s="164"/>
      <c r="E34" s="164"/>
      <c r="F34" s="164"/>
      <c r="G34" s="164"/>
      <c r="H34" s="164"/>
      <c r="I34" s="164"/>
    </row>
  </sheetData>
  <customSheetViews>
    <customSheetView guid="{EC46A81A-6740-4443-959F-D067CA5FDAC0}" scale="115" showPageBreaks="1" printArea="1" view="pageLayout" topLeftCell="A31">
      <selection activeCell="A20" sqref="A20:I20"/>
      <pageMargins left="0.7" right="0.7" top="0.75" bottom="0.75" header="0.3" footer="0.3"/>
      <pageSetup orientation="portrait" r:id="rId1"/>
    </customSheetView>
    <customSheetView guid="{9948DD30-9F63-4779-86EE-8B595680257B}" scale="115" showPageBreaks="1" printArea="1" view="pageLayout" topLeftCell="A31">
      <selection activeCell="A20" sqref="A20:I20"/>
      <pageMargins left="0.7" right="0.7" top="0.75" bottom="0.75" header="0.3" footer="0.3"/>
      <pageSetup orientation="portrait" r:id="rId2"/>
    </customSheetView>
  </customSheetViews>
  <mergeCells count="19">
    <mergeCell ref="A29:I29"/>
    <mergeCell ref="A31:I31"/>
    <mergeCell ref="A8:I8"/>
    <mergeCell ref="A27:I27"/>
    <mergeCell ref="A1:I1"/>
    <mergeCell ref="A2:I2"/>
    <mergeCell ref="A4:I4"/>
    <mergeCell ref="A25:I25"/>
    <mergeCell ref="A10:I10"/>
    <mergeCell ref="F11:H11"/>
    <mergeCell ref="F12:H12"/>
    <mergeCell ref="F13:H13"/>
    <mergeCell ref="C11:E11"/>
    <mergeCell ref="C12:E12"/>
    <mergeCell ref="C13:E13"/>
    <mergeCell ref="A15:I15"/>
    <mergeCell ref="A19:I19"/>
    <mergeCell ref="A23:I23"/>
    <mergeCell ref="A6:I6"/>
  </mergeCells>
  <pageMargins left="0.7" right="0.7" top="0.75" bottom="0.75" header="0.3" footer="0.3"/>
  <pageSetup fitToHeight="0" orientation="portrait" r:id="rId3"/>
  <headerFooter>
    <oddHeader xml:space="preserve">&amp;C&amp;"Times New Roman,Regular"Version 1.0 Beta Test (09/13/2021)
</oddHeader>
    <oddFooter xml:space="preserve">&amp;RPage &amp;P </oddFooter>
  </headerFooter>
  <rowBreaks count="2" manualBreakCount="2">
    <brk id="16" max="16383" man="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4"/>
    <pageSetUpPr fitToPage="1"/>
  </sheetPr>
  <dimension ref="A1:M116"/>
  <sheetViews>
    <sheetView view="pageLayout" zoomScaleNormal="100" workbookViewId="0">
      <selection sqref="A1:I1"/>
    </sheetView>
  </sheetViews>
  <sheetFormatPr defaultRowHeight="14.5" x14ac:dyDescent="0.35"/>
  <cols>
    <col min="9" max="9" width="9.1796875" customWidth="1"/>
    <col min="10" max="10" width="13.26953125" customWidth="1"/>
  </cols>
  <sheetData>
    <row r="1" spans="1:10" s="3" customFormat="1" ht="20" x14ac:dyDescent="0.35">
      <c r="A1" s="690" t="s">
        <v>634</v>
      </c>
      <c r="B1" s="690"/>
      <c r="C1" s="690"/>
      <c r="D1" s="690"/>
      <c r="E1" s="690"/>
      <c r="F1" s="690"/>
      <c r="G1" s="690"/>
      <c r="H1" s="690"/>
      <c r="I1" s="690"/>
    </row>
    <row r="2" spans="1:10" s="3" customFormat="1" ht="20" x14ac:dyDescent="0.35">
      <c r="A2" s="690" t="s">
        <v>406</v>
      </c>
      <c r="B2" s="690"/>
      <c r="C2" s="690"/>
      <c r="D2" s="690"/>
      <c r="E2" s="690"/>
      <c r="F2" s="690"/>
      <c r="G2" s="690"/>
      <c r="H2" s="690"/>
      <c r="I2" s="690"/>
    </row>
    <row r="3" spans="1:10" s="3" customFormat="1" ht="15.5" x14ac:dyDescent="0.35"/>
    <row r="4" spans="1:10" s="3" customFormat="1" ht="49.5" customHeight="1" x14ac:dyDescent="0.35">
      <c r="A4" s="641" t="s">
        <v>769</v>
      </c>
      <c r="B4" s="641"/>
      <c r="C4" s="641"/>
      <c r="D4" s="641"/>
      <c r="E4" s="641"/>
      <c r="F4" s="641"/>
      <c r="G4" s="641"/>
      <c r="H4" s="641"/>
      <c r="I4" s="641"/>
      <c r="J4" s="641"/>
    </row>
    <row r="5" spans="1:10" s="3" customFormat="1" ht="4.5" customHeight="1" x14ac:dyDescent="0.35">
      <c r="A5" s="16"/>
      <c r="B5" s="16"/>
      <c r="C5" s="16"/>
      <c r="D5" s="16"/>
      <c r="E5" s="16"/>
      <c r="F5" s="16"/>
      <c r="G5" s="16"/>
      <c r="H5" s="16"/>
      <c r="I5" s="16"/>
    </row>
    <row r="6" spans="1:10" s="3" customFormat="1" ht="15.5" x14ac:dyDescent="0.35">
      <c r="A6" s="773" t="s">
        <v>764</v>
      </c>
      <c r="B6" s="773"/>
      <c r="C6" s="773"/>
      <c r="D6" s="773"/>
      <c r="E6" s="773"/>
      <c r="F6" s="773"/>
      <c r="G6" s="773"/>
      <c r="H6" s="773"/>
      <c r="I6" s="773"/>
    </row>
    <row r="7" spans="1:10" s="3" customFormat="1" ht="4.5" customHeight="1" x14ac:dyDescent="0.35">
      <c r="A7" s="103"/>
      <c r="B7" s="103"/>
      <c r="C7" s="103"/>
      <c r="D7" s="103"/>
      <c r="E7" s="103"/>
      <c r="F7" s="103"/>
      <c r="G7" s="103"/>
      <c r="H7" s="103"/>
      <c r="I7" s="103"/>
    </row>
    <row r="8" spans="1:10" s="20" customFormat="1" ht="34.5" customHeight="1" x14ac:dyDescent="0.35">
      <c r="A8" s="772" t="s">
        <v>1382</v>
      </c>
      <c r="B8" s="772"/>
      <c r="C8" s="772"/>
      <c r="D8" s="772"/>
      <c r="E8" s="772"/>
      <c r="F8" s="772"/>
      <c r="G8" s="772"/>
      <c r="H8" s="772"/>
      <c r="I8" s="772"/>
      <c r="J8" s="772"/>
    </row>
    <row r="9" spans="1:10" s="20" customFormat="1" ht="6.75" customHeight="1" x14ac:dyDescent="0.35">
      <c r="A9" s="565"/>
      <c r="B9" s="565"/>
      <c r="C9" s="565"/>
      <c r="D9" s="565"/>
      <c r="E9" s="565"/>
      <c r="F9" s="565"/>
      <c r="G9" s="565"/>
      <c r="H9" s="565"/>
      <c r="I9" s="565"/>
      <c r="J9" s="565"/>
    </row>
    <row r="10" spans="1:10" s="20" customFormat="1" ht="162" customHeight="1" x14ac:dyDescent="0.35">
      <c r="A10" s="772" t="s">
        <v>1383</v>
      </c>
      <c r="B10" s="772"/>
      <c r="C10" s="772"/>
      <c r="D10" s="772"/>
      <c r="E10" s="772"/>
      <c r="F10" s="772"/>
      <c r="G10" s="772"/>
      <c r="H10" s="772"/>
      <c r="I10" s="772"/>
      <c r="J10" s="772"/>
    </row>
    <row r="11" spans="1:10" s="20" customFormat="1" ht="6.75" customHeight="1" x14ac:dyDescent="0.35">
      <c r="A11" s="565"/>
      <c r="B11" s="565"/>
      <c r="C11" s="565"/>
      <c r="D11" s="565"/>
      <c r="E11" s="565"/>
      <c r="F11" s="565"/>
      <c r="G11" s="565"/>
      <c r="H11" s="565"/>
      <c r="I11" s="565"/>
      <c r="J11" s="565"/>
    </row>
    <row r="12" spans="1:10" s="20" customFormat="1" ht="141.75" customHeight="1" x14ac:dyDescent="0.35">
      <c r="A12" s="772" t="s">
        <v>1394</v>
      </c>
      <c r="B12" s="772"/>
      <c r="C12" s="772"/>
      <c r="D12" s="772"/>
      <c r="E12" s="772"/>
      <c r="F12" s="772"/>
      <c r="G12" s="772"/>
      <c r="H12" s="772"/>
      <c r="I12" s="772"/>
      <c r="J12" s="772"/>
    </row>
    <row r="13" spans="1:10" s="20" customFormat="1" ht="6.75" customHeight="1" x14ac:dyDescent="0.35">
      <c r="A13" s="565"/>
      <c r="B13" s="565"/>
      <c r="C13" s="565"/>
      <c r="D13" s="565"/>
      <c r="E13" s="565"/>
      <c r="F13" s="565"/>
      <c r="G13" s="565"/>
      <c r="H13" s="565"/>
      <c r="I13" s="565"/>
      <c r="J13" s="565"/>
    </row>
    <row r="14" spans="1:10" s="20" customFormat="1" ht="291.75" customHeight="1" x14ac:dyDescent="0.35">
      <c r="A14" s="772" t="s">
        <v>1395</v>
      </c>
      <c r="B14" s="772"/>
      <c r="C14" s="772"/>
      <c r="D14" s="772"/>
      <c r="E14" s="772"/>
      <c r="F14" s="772"/>
      <c r="G14" s="772"/>
      <c r="H14" s="772"/>
      <c r="I14" s="772"/>
      <c r="J14" s="772"/>
    </row>
    <row r="15" spans="1:10" s="20" customFormat="1" ht="6.75" customHeight="1" x14ac:dyDescent="0.35">
      <c r="A15" s="565"/>
      <c r="B15" s="565"/>
      <c r="C15" s="565"/>
      <c r="D15" s="565"/>
      <c r="E15" s="565"/>
      <c r="F15" s="565"/>
      <c r="G15" s="565"/>
      <c r="H15" s="565"/>
      <c r="I15" s="565"/>
      <c r="J15" s="565"/>
    </row>
    <row r="16" spans="1:10" s="3" customFormat="1" ht="15.5" x14ac:dyDescent="0.35">
      <c r="A16" s="164"/>
      <c r="B16" s="164"/>
      <c r="C16" s="164"/>
      <c r="D16" s="164"/>
      <c r="E16" s="164"/>
      <c r="F16" s="164"/>
      <c r="G16" s="164"/>
      <c r="H16" s="169"/>
      <c r="I16" s="169"/>
    </row>
    <row r="17" spans="1:10" s="3" customFormat="1" ht="15.5" x14ac:dyDescent="0.35">
      <c r="A17" s="679" t="s">
        <v>765</v>
      </c>
      <c r="B17" s="679"/>
      <c r="C17" s="679"/>
      <c r="D17" s="679"/>
      <c r="E17" s="679"/>
      <c r="F17" s="679"/>
      <c r="G17" s="679"/>
      <c r="H17" s="679"/>
      <c r="I17" s="679"/>
    </row>
    <row r="18" spans="1:10" s="3" customFormat="1" ht="15.5" x14ac:dyDescent="0.35">
      <c r="A18" s="103"/>
      <c r="B18" s="103"/>
      <c r="C18" s="103"/>
      <c r="D18" s="103"/>
      <c r="E18" s="103"/>
      <c r="F18" s="103"/>
      <c r="G18" s="103"/>
      <c r="H18" s="103"/>
      <c r="I18" s="103"/>
    </row>
    <row r="19" spans="1:10" s="20" customFormat="1" ht="111.75" customHeight="1" x14ac:dyDescent="0.35">
      <c r="A19" s="772" t="s">
        <v>1384</v>
      </c>
      <c r="B19" s="772"/>
      <c r="C19" s="772"/>
      <c r="D19" s="772"/>
      <c r="E19" s="772"/>
      <c r="F19" s="772"/>
      <c r="G19" s="772"/>
      <c r="H19" s="772"/>
      <c r="I19" s="772"/>
      <c r="J19" s="772"/>
    </row>
    <row r="20" spans="1:10" s="20" customFormat="1" ht="6.75" customHeight="1" x14ac:dyDescent="0.35">
      <c r="A20" s="565"/>
      <c r="B20" s="565"/>
      <c r="C20" s="565"/>
      <c r="D20" s="565"/>
      <c r="E20" s="565"/>
      <c r="F20" s="565"/>
      <c r="G20" s="565"/>
      <c r="H20" s="565"/>
      <c r="I20" s="565"/>
      <c r="J20" s="565"/>
    </row>
    <row r="21" spans="1:10" s="20" customFormat="1" ht="166.5" customHeight="1" x14ac:dyDescent="0.35">
      <c r="A21" s="772" t="s">
        <v>1468</v>
      </c>
      <c r="B21" s="772"/>
      <c r="C21" s="772"/>
      <c r="D21" s="772"/>
      <c r="E21" s="772"/>
      <c r="F21" s="772"/>
      <c r="G21" s="772"/>
      <c r="H21" s="772"/>
      <c r="I21" s="772"/>
      <c r="J21" s="772"/>
    </row>
    <row r="22" spans="1:10" s="20" customFormat="1" ht="6.75" customHeight="1" x14ac:dyDescent="0.35">
      <c r="A22" s="565"/>
      <c r="B22" s="565"/>
      <c r="C22" s="565"/>
      <c r="D22" s="565"/>
      <c r="E22" s="565"/>
      <c r="F22" s="565"/>
      <c r="G22" s="565"/>
      <c r="H22" s="565"/>
      <c r="I22" s="565"/>
      <c r="J22" s="565"/>
    </row>
    <row r="23" spans="1:10" s="20" customFormat="1" ht="292.5" customHeight="1" x14ac:dyDescent="0.35">
      <c r="A23" s="772" t="s">
        <v>1385</v>
      </c>
      <c r="B23" s="772"/>
      <c r="C23" s="772"/>
      <c r="D23" s="772"/>
      <c r="E23" s="772"/>
      <c r="F23" s="772"/>
      <c r="G23" s="772"/>
      <c r="H23" s="772"/>
      <c r="I23" s="772"/>
      <c r="J23" s="772"/>
    </row>
    <row r="24" spans="1:10" s="20" customFormat="1" ht="6.75" customHeight="1" x14ac:dyDescent="0.35">
      <c r="A24" s="565"/>
      <c r="B24" s="565"/>
      <c r="C24" s="565"/>
      <c r="D24" s="565"/>
      <c r="E24" s="565"/>
      <c r="F24" s="565"/>
      <c r="G24" s="565"/>
      <c r="H24" s="565"/>
      <c r="I24" s="565"/>
      <c r="J24" s="565"/>
    </row>
    <row r="25" spans="1:10" s="3" customFormat="1" ht="15.5" x14ac:dyDescent="0.35"/>
    <row r="26" spans="1:10" s="3" customFormat="1" ht="129.75" customHeight="1" x14ac:dyDescent="0.35">
      <c r="A26" s="606" t="s">
        <v>1448</v>
      </c>
      <c r="B26" s="606"/>
      <c r="C26" s="606"/>
      <c r="D26" s="606"/>
      <c r="E26" s="606"/>
      <c r="F26" s="606"/>
      <c r="G26" s="606"/>
      <c r="H26" s="606"/>
      <c r="I26" s="606"/>
    </row>
    <row r="27" spans="1:10" s="3" customFormat="1" ht="15.5" x14ac:dyDescent="0.35"/>
    <row r="28" spans="1:10" s="3" customFormat="1" ht="15.5" x14ac:dyDescent="0.35">
      <c r="A28" s="834" t="s">
        <v>815</v>
      </c>
      <c r="B28" s="834"/>
      <c r="C28" s="834"/>
      <c r="D28" s="834"/>
      <c r="E28" s="834"/>
      <c r="F28" s="834"/>
      <c r="G28" s="834"/>
      <c r="H28" s="834"/>
      <c r="I28" s="834"/>
    </row>
    <row r="29" spans="1:10" s="3" customFormat="1" ht="15.5" x14ac:dyDescent="0.35">
      <c r="A29" s="834" t="s">
        <v>814</v>
      </c>
      <c r="B29" s="834"/>
      <c r="C29" s="834"/>
      <c r="D29" s="834"/>
      <c r="E29" s="834"/>
      <c r="F29" s="834"/>
      <c r="G29" s="834"/>
      <c r="H29" s="834"/>
      <c r="I29" s="834"/>
    </row>
    <row r="30" spans="1:10" s="3" customFormat="1" ht="15.5" x14ac:dyDescent="0.35">
      <c r="A30" s="834" t="s">
        <v>813</v>
      </c>
      <c r="B30" s="834"/>
      <c r="C30" s="834"/>
      <c r="D30" s="834"/>
      <c r="E30" s="834"/>
      <c r="F30" s="834"/>
      <c r="G30" s="834"/>
      <c r="H30" s="834"/>
      <c r="I30" s="834"/>
    </row>
    <row r="31" spans="1:10" s="3" customFormat="1" ht="15.5" x14ac:dyDescent="0.35">
      <c r="A31" s="834" t="s">
        <v>812</v>
      </c>
      <c r="B31" s="834"/>
      <c r="C31" s="834"/>
      <c r="D31" s="834"/>
      <c r="E31" s="834"/>
      <c r="F31" s="834"/>
      <c r="G31" s="834"/>
      <c r="H31" s="834"/>
      <c r="I31" s="834"/>
    </row>
    <row r="32" spans="1:10" ht="15.5" x14ac:dyDescent="0.35">
      <c r="A32" s="834" t="s">
        <v>407</v>
      </c>
      <c r="B32" s="834"/>
      <c r="C32" s="834"/>
      <c r="D32" s="834"/>
      <c r="E32" s="834"/>
      <c r="F32" s="834"/>
      <c r="G32" s="834"/>
      <c r="H32" s="834"/>
      <c r="I32" s="834"/>
    </row>
    <row r="33" spans="1:13" ht="15.5" x14ac:dyDescent="0.35">
      <c r="A33" s="834" t="s">
        <v>816</v>
      </c>
      <c r="B33" s="834"/>
      <c r="C33" s="834"/>
      <c r="D33" s="834"/>
      <c r="E33" s="834"/>
      <c r="F33" s="834"/>
      <c r="G33" s="834"/>
      <c r="H33" s="834"/>
      <c r="I33" s="834"/>
    </row>
    <row r="35" spans="1:13" ht="48" customHeight="1" x14ac:dyDescent="0.35">
      <c r="A35" s="611" t="s">
        <v>1068</v>
      </c>
      <c r="B35" s="611"/>
      <c r="C35" s="611"/>
      <c r="D35" s="611"/>
      <c r="E35" s="611"/>
      <c r="F35" s="611"/>
      <c r="G35" s="611"/>
      <c r="H35" s="611"/>
      <c r="I35" s="611"/>
      <c r="J35" s="3"/>
      <c r="K35" s="3"/>
      <c r="L35" s="3"/>
      <c r="M35" s="3"/>
    </row>
    <row r="36" spans="1:13" ht="15.5" x14ac:dyDescent="0.35">
      <c r="A36" s="3"/>
      <c r="B36" s="3"/>
      <c r="C36" s="3"/>
      <c r="D36" s="3"/>
      <c r="E36" s="3"/>
      <c r="F36" s="3"/>
      <c r="G36" s="3"/>
      <c r="H36" s="384"/>
      <c r="I36" s="384"/>
      <c r="J36" s="3"/>
      <c r="K36" s="3"/>
      <c r="L36" s="3"/>
      <c r="M36" s="3"/>
    </row>
    <row r="37" spans="1:13" ht="195" customHeight="1" x14ac:dyDescent="0.35">
      <c r="A37" s="611" t="s">
        <v>1069</v>
      </c>
      <c r="B37" s="611"/>
      <c r="C37" s="611"/>
      <c r="D37" s="611"/>
      <c r="E37" s="611"/>
      <c r="F37" s="611"/>
      <c r="G37" s="611"/>
      <c r="H37" s="611"/>
      <c r="I37" s="611"/>
      <c r="J37" s="3"/>
      <c r="K37" s="3"/>
      <c r="L37" s="3"/>
      <c r="M37" s="3"/>
    </row>
    <row r="38" spans="1:13" ht="15.5" x14ac:dyDescent="0.35">
      <c r="A38" s="3"/>
      <c r="B38" s="3"/>
      <c r="C38" s="3"/>
      <c r="D38" s="3"/>
      <c r="E38" s="3"/>
      <c r="F38" s="3"/>
      <c r="G38" s="3"/>
      <c r="H38" s="3"/>
      <c r="I38" s="3"/>
      <c r="J38" s="3"/>
      <c r="K38" s="3"/>
      <c r="L38" s="3"/>
      <c r="M38" s="3"/>
    </row>
    <row r="39" spans="1:13" ht="15.5" x14ac:dyDescent="0.35">
      <c r="A39" s="612" t="s">
        <v>1073</v>
      </c>
      <c r="B39" s="612"/>
      <c r="C39" s="612"/>
      <c r="D39" s="612"/>
      <c r="E39" s="612"/>
      <c r="F39" s="612"/>
      <c r="G39" s="612"/>
      <c r="H39" s="612"/>
      <c r="I39" s="612"/>
      <c r="J39" s="3"/>
      <c r="K39" s="3"/>
      <c r="L39" s="3"/>
      <c r="M39" s="3"/>
    </row>
    <row r="40" spans="1:13" ht="15.5" x14ac:dyDescent="0.35">
      <c r="A40" s="459"/>
      <c r="B40" s="459"/>
      <c r="C40" s="459"/>
      <c r="D40" s="3"/>
      <c r="E40" s="3"/>
      <c r="F40" s="3"/>
      <c r="G40" s="3"/>
      <c r="H40" s="3"/>
      <c r="I40" s="3"/>
      <c r="J40" s="3"/>
      <c r="K40" s="3"/>
      <c r="L40" s="3"/>
      <c r="M40" s="3"/>
    </row>
    <row r="41" spans="1:13" ht="114.75" customHeight="1" x14ac:dyDescent="0.35">
      <c r="A41" s="611" t="s">
        <v>1074</v>
      </c>
      <c r="B41" s="611"/>
      <c r="C41" s="611"/>
      <c r="D41" s="611"/>
      <c r="E41" s="611"/>
      <c r="F41" s="611"/>
      <c r="G41" s="611"/>
      <c r="H41" s="611"/>
      <c r="I41" s="611"/>
      <c r="J41" s="3"/>
      <c r="K41" s="3"/>
      <c r="L41" s="3"/>
      <c r="M41" s="3"/>
    </row>
    <row r="42" spans="1:13" ht="15.5" x14ac:dyDescent="0.35">
      <c r="A42" s="3"/>
      <c r="B42" s="3"/>
      <c r="C42" s="3"/>
      <c r="D42" s="3"/>
      <c r="E42" s="3"/>
      <c r="F42" s="3"/>
      <c r="G42" s="3"/>
      <c r="H42" s="3"/>
      <c r="I42" s="3"/>
      <c r="J42" s="3"/>
      <c r="K42" s="3"/>
      <c r="L42" s="3"/>
      <c r="M42" s="3"/>
    </row>
    <row r="43" spans="1:13" ht="15.5" x14ac:dyDescent="0.35">
      <c r="A43" s="27" t="s">
        <v>295</v>
      </c>
      <c r="B43" s="3"/>
      <c r="C43" s="3"/>
      <c r="D43" s="3"/>
      <c r="E43" s="3"/>
      <c r="F43" s="3"/>
      <c r="G43" s="3"/>
      <c r="H43" s="3"/>
      <c r="I43" s="3"/>
      <c r="J43" s="3"/>
      <c r="K43" s="3"/>
      <c r="L43" s="3"/>
      <c r="M43" s="3"/>
    </row>
    <row r="44" spans="1:13" ht="15.5" x14ac:dyDescent="0.35">
      <c r="A44" s="3"/>
      <c r="B44" s="3"/>
      <c r="C44" s="3"/>
      <c r="D44" s="3"/>
      <c r="E44" s="3"/>
      <c r="F44" s="3"/>
      <c r="G44" s="3"/>
      <c r="H44" s="3"/>
      <c r="I44" s="3"/>
      <c r="J44" s="3"/>
      <c r="K44" s="3"/>
      <c r="L44" s="3"/>
      <c r="M44" s="3"/>
    </row>
    <row r="45" spans="1:13" ht="63" customHeight="1" x14ac:dyDescent="0.35">
      <c r="A45" s="611" t="s">
        <v>1396</v>
      </c>
      <c r="B45" s="611"/>
      <c r="C45" s="611"/>
      <c r="D45" s="611"/>
      <c r="E45" s="611"/>
      <c r="F45" s="611"/>
      <c r="G45" s="611"/>
      <c r="H45" s="611"/>
      <c r="I45" s="611"/>
      <c r="J45" s="3"/>
      <c r="K45" s="3"/>
      <c r="L45" s="3"/>
      <c r="M45" s="3"/>
    </row>
    <row r="46" spans="1:13" ht="15.5" x14ac:dyDescent="0.35">
      <c r="A46" s="3"/>
      <c r="B46" s="3"/>
      <c r="C46" s="3"/>
      <c r="D46" s="3"/>
      <c r="E46" s="3"/>
      <c r="F46" s="3"/>
      <c r="G46" s="3"/>
      <c r="H46" s="3"/>
      <c r="I46" s="3"/>
      <c r="J46" s="3"/>
      <c r="K46" s="3"/>
      <c r="L46" s="3"/>
      <c r="M46" s="3"/>
    </row>
    <row r="47" spans="1:13" ht="17.5" x14ac:dyDescent="0.45">
      <c r="A47" s="599" t="s">
        <v>408</v>
      </c>
      <c r="B47" s="599"/>
      <c r="C47" s="599"/>
      <c r="D47" s="599"/>
      <c r="E47" s="599"/>
      <c r="F47" s="599"/>
      <c r="G47" s="599"/>
      <c r="H47" s="599"/>
      <c r="I47" s="599"/>
      <c r="J47" s="3"/>
      <c r="K47" s="3"/>
      <c r="L47" s="3"/>
      <c r="M47" s="3"/>
    </row>
    <row r="48" spans="1:13" ht="15.5" x14ac:dyDescent="0.35">
      <c r="A48" s="3"/>
      <c r="B48" s="3"/>
      <c r="C48" s="3"/>
      <c r="D48" s="3"/>
      <c r="E48" s="3"/>
      <c r="F48" s="3"/>
      <c r="G48" s="3"/>
      <c r="H48" s="3"/>
      <c r="I48" s="3"/>
      <c r="J48" s="3"/>
      <c r="K48" s="3"/>
      <c r="L48" s="3"/>
      <c r="M48" s="3"/>
    </row>
    <row r="49" spans="1:13" ht="36" customHeight="1" x14ac:dyDescent="0.35">
      <c r="A49" s="611" t="s">
        <v>1070</v>
      </c>
      <c r="B49" s="611"/>
      <c r="C49" s="611"/>
      <c r="D49" s="611"/>
      <c r="E49" s="611"/>
      <c r="F49" s="611"/>
      <c r="G49" s="611"/>
      <c r="H49" s="611"/>
      <c r="I49" s="611"/>
      <c r="J49" s="3"/>
      <c r="K49" s="3"/>
      <c r="L49" s="3"/>
      <c r="M49" s="3"/>
    </row>
    <row r="50" spans="1:13" ht="15.5" x14ac:dyDescent="0.35">
      <c r="A50" s="457"/>
      <c r="B50" s="457"/>
      <c r="C50" s="457"/>
      <c r="D50" s="457"/>
      <c r="E50" s="457"/>
      <c r="F50" s="457"/>
      <c r="G50" s="457"/>
      <c r="H50" s="457"/>
      <c r="I50" s="457"/>
      <c r="J50" s="3"/>
      <c r="K50" s="3"/>
      <c r="L50" s="3"/>
      <c r="M50" s="3"/>
    </row>
    <row r="51" spans="1:13" ht="158.25" customHeight="1" x14ac:dyDescent="0.35">
      <c r="A51" s="611" t="s">
        <v>1449</v>
      </c>
      <c r="B51" s="611"/>
      <c r="C51" s="611"/>
      <c r="D51" s="611"/>
      <c r="E51" s="611"/>
      <c r="F51" s="611"/>
      <c r="G51" s="611"/>
      <c r="H51" s="611"/>
      <c r="I51" s="611"/>
      <c r="J51" s="3"/>
      <c r="K51" s="3"/>
      <c r="L51" s="3"/>
      <c r="M51" s="3"/>
    </row>
    <row r="52" spans="1:13" ht="15.5" x14ac:dyDescent="0.35">
      <c r="A52" s="3"/>
      <c r="B52" s="3"/>
      <c r="C52" s="3"/>
      <c r="D52" s="3"/>
      <c r="E52" s="3"/>
      <c r="F52" s="3"/>
      <c r="G52" s="3"/>
      <c r="H52" s="3"/>
      <c r="I52" s="3"/>
      <c r="J52" s="3"/>
      <c r="K52" s="3"/>
      <c r="L52" s="3"/>
      <c r="M52" s="3"/>
    </row>
    <row r="53" spans="1:13" ht="15.5" x14ac:dyDescent="0.35">
      <c r="A53" s="27" t="s">
        <v>1397</v>
      </c>
      <c r="B53" s="3"/>
      <c r="C53" s="3"/>
      <c r="D53" s="3"/>
      <c r="E53" s="3"/>
      <c r="F53" s="3"/>
      <c r="G53" s="3"/>
      <c r="H53" s="3"/>
      <c r="I53" s="3"/>
      <c r="J53" s="3"/>
      <c r="K53" s="3"/>
      <c r="L53" s="3"/>
      <c r="M53" s="3"/>
    </row>
    <row r="54" spans="1:13" ht="15.5" x14ac:dyDescent="0.35">
      <c r="A54" s="3"/>
      <c r="B54" s="3"/>
      <c r="C54" s="3"/>
      <c r="D54" s="3"/>
      <c r="E54" s="3"/>
      <c r="F54" s="3"/>
      <c r="G54" s="3"/>
      <c r="H54" s="3"/>
      <c r="I54" s="3"/>
      <c r="J54" s="3"/>
      <c r="K54" s="3"/>
      <c r="L54" s="3"/>
      <c r="M54" s="3"/>
    </row>
    <row r="55" spans="1:13" ht="63" customHeight="1" x14ac:dyDescent="0.35">
      <c r="A55" s="611" t="s">
        <v>1453</v>
      </c>
      <c r="B55" s="611"/>
      <c r="C55" s="611"/>
      <c r="D55" s="611"/>
      <c r="E55" s="611"/>
      <c r="F55" s="611"/>
      <c r="G55" s="611"/>
      <c r="H55" s="611"/>
      <c r="I55" s="611"/>
      <c r="J55" s="3"/>
      <c r="K55" s="3"/>
      <c r="L55" s="3"/>
      <c r="M55" s="3"/>
    </row>
    <row r="56" spans="1:13" ht="15.5" x14ac:dyDescent="0.35">
      <c r="A56" s="3"/>
      <c r="B56" s="3"/>
      <c r="C56" s="3"/>
      <c r="D56" s="3"/>
      <c r="E56" s="3"/>
      <c r="F56" s="3"/>
      <c r="G56" s="3"/>
      <c r="H56" s="3"/>
      <c r="I56" s="3"/>
      <c r="J56" s="3"/>
      <c r="K56" s="3"/>
      <c r="L56" s="3"/>
      <c r="M56" s="3"/>
    </row>
    <row r="57" spans="1:13" s="3" customFormat="1" ht="17.5" x14ac:dyDescent="0.45">
      <c r="A57" s="599" t="s">
        <v>409</v>
      </c>
      <c r="B57" s="599"/>
      <c r="C57" s="599"/>
      <c r="D57" s="599"/>
      <c r="E57" s="599"/>
      <c r="F57" s="599"/>
      <c r="G57" s="599"/>
      <c r="H57" s="599"/>
      <c r="I57" s="599"/>
    </row>
    <row r="58" spans="1:13" s="3" customFormat="1" ht="15.5" x14ac:dyDescent="0.35">
      <c r="A58" s="461"/>
      <c r="B58" s="461"/>
      <c r="C58" s="461"/>
      <c r="D58" s="461"/>
      <c r="E58" s="461"/>
      <c r="F58" s="461"/>
      <c r="G58" s="461"/>
      <c r="H58" s="461"/>
      <c r="I58" s="461"/>
    </row>
    <row r="59" spans="1:13" s="3" customFormat="1" ht="57" customHeight="1" x14ac:dyDescent="0.35">
      <c r="A59" s="606" t="s">
        <v>1071</v>
      </c>
      <c r="B59" s="606"/>
      <c r="C59" s="606"/>
      <c r="D59" s="606"/>
      <c r="E59" s="606"/>
      <c r="F59" s="606"/>
      <c r="G59" s="606"/>
      <c r="H59" s="606"/>
      <c r="I59" s="606"/>
    </row>
    <row r="60" spans="1:13" s="3" customFormat="1" ht="15.5" x14ac:dyDescent="0.35">
      <c r="A60" s="460"/>
      <c r="B60" s="460"/>
      <c r="C60" s="460"/>
      <c r="D60" s="460"/>
      <c r="E60" s="460"/>
      <c r="F60" s="460"/>
      <c r="G60" s="460"/>
      <c r="H60" s="460"/>
      <c r="I60" s="460"/>
    </row>
    <row r="61" spans="1:13" s="3" customFormat="1" ht="69.75" customHeight="1" x14ac:dyDescent="0.35">
      <c r="A61" s="606" t="s">
        <v>1398</v>
      </c>
      <c r="B61" s="606"/>
      <c r="C61" s="606"/>
      <c r="D61" s="606"/>
      <c r="E61" s="606"/>
      <c r="F61" s="606"/>
      <c r="G61" s="606"/>
      <c r="H61" s="606"/>
      <c r="I61" s="606"/>
    </row>
    <row r="62" spans="1:13" s="3" customFormat="1" ht="15.5" x14ac:dyDescent="0.35"/>
    <row r="63" spans="1:13" s="3" customFormat="1" ht="15.5" x14ac:dyDescent="0.35">
      <c r="A63" s="27" t="s">
        <v>299</v>
      </c>
    </row>
    <row r="64" spans="1:13" s="3" customFormat="1" ht="15.5" x14ac:dyDescent="0.35"/>
    <row r="65" spans="1:9" s="1" customFormat="1" ht="81" customHeight="1" x14ac:dyDescent="0.35">
      <c r="A65" s="611" t="s">
        <v>1300</v>
      </c>
      <c r="B65" s="611"/>
      <c r="C65" s="611"/>
      <c r="D65" s="611"/>
      <c r="E65" s="611"/>
      <c r="F65" s="611"/>
      <c r="G65" s="611"/>
      <c r="H65" s="611"/>
      <c r="I65" s="611"/>
    </row>
    <row r="66" spans="1:9" s="3" customFormat="1" ht="15.5" x14ac:dyDescent="0.35">
      <c r="A66" s="458"/>
      <c r="B66" s="458"/>
      <c r="C66" s="458"/>
      <c r="D66" s="458"/>
      <c r="E66" s="458"/>
      <c r="F66" s="458"/>
      <c r="G66" s="458"/>
      <c r="H66" s="458"/>
      <c r="I66" s="458"/>
    </row>
    <row r="67" spans="1:9" s="3" customFormat="1" ht="17.5" x14ac:dyDescent="0.45">
      <c r="A67" s="599" t="s">
        <v>409</v>
      </c>
      <c r="B67" s="599"/>
      <c r="C67" s="599"/>
      <c r="D67" s="599"/>
      <c r="E67" s="599"/>
      <c r="F67" s="599"/>
      <c r="G67" s="599"/>
      <c r="H67" s="599"/>
      <c r="I67" s="599"/>
    </row>
    <row r="68" spans="1:9" s="3" customFormat="1" ht="25.5" customHeight="1" x14ac:dyDescent="0.35">
      <c r="A68" s="4"/>
      <c r="B68" s="4"/>
      <c r="C68" s="4"/>
      <c r="D68" s="4"/>
      <c r="E68" s="4"/>
      <c r="F68" s="4"/>
      <c r="G68" s="4"/>
      <c r="H68" s="384"/>
      <c r="I68" s="384"/>
    </row>
    <row r="69" spans="1:9" s="3" customFormat="1" ht="73.5" customHeight="1" x14ac:dyDescent="0.35">
      <c r="A69" s="611" t="s">
        <v>1452</v>
      </c>
      <c r="B69" s="611"/>
      <c r="C69" s="611"/>
      <c r="D69" s="611"/>
      <c r="E69" s="611"/>
      <c r="F69" s="611"/>
      <c r="G69" s="611"/>
      <c r="H69" s="611"/>
      <c r="I69" s="611"/>
    </row>
    <row r="70" spans="1:9" s="3" customFormat="1" ht="15.5" x14ac:dyDescent="0.35">
      <c r="A70" s="457"/>
      <c r="B70" s="457"/>
      <c r="C70" s="457"/>
      <c r="D70" s="457"/>
      <c r="E70" s="457"/>
      <c r="F70" s="457"/>
      <c r="G70" s="457"/>
      <c r="H70" s="457"/>
      <c r="I70" s="457"/>
    </row>
    <row r="71" spans="1:9" s="3" customFormat="1" ht="119.25" customHeight="1" x14ac:dyDescent="0.35">
      <c r="A71" s="611" t="s">
        <v>1072</v>
      </c>
      <c r="B71" s="611"/>
      <c r="C71" s="611"/>
      <c r="D71" s="611"/>
      <c r="E71" s="611"/>
      <c r="F71" s="611"/>
      <c r="G71" s="611"/>
      <c r="H71" s="611"/>
      <c r="I71" s="611"/>
    </row>
    <row r="72" spans="1:9" s="3" customFormat="1" ht="15.5" x14ac:dyDescent="0.35">
      <c r="A72" s="27"/>
    </row>
    <row r="73" spans="1:9" s="3" customFormat="1" ht="15.5" x14ac:dyDescent="0.35">
      <c r="A73" s="27" t="s">
        <v>300</v>
      </c>
    </row>
    <row r="74" spans="1:9" s="3" customFormat="1" ht="15.5" x14ac:dyDescent="0.35"/>
    <row r="75" spans="1:9" s="3" customFormat="1" ht="144" customHeight="1" x14ac:dyDescent="0.35">
      <c r="A75" s="611" t="s">
        <v>1301</v>
      </c>
      <c r="B75" s="611"/>
      <c r="C75" s="611"/>
      <c r="D75" s="611"/>
      <c r="E75" s="611"/>
      <c r="F75" s="611"/>
      <c r="G75" s="611"/>
      <c r="H75" s="611"/>
      <c r="I75" s="611"/>
    </row>
    <row r="76" spans="1:9" s="3" customFormat="1" ht="15.5" x14ac:dyDescent="0.35"/>
    <row r="77" spans="1:9" s="3" customFormat="1" ht="15.5" x14ac:dyDescent="0.35">
      <c r="A77" s="27" t="s">
        <v>298</v>
      </c>
    </row>
    <row r="78" spans="1:9" s="3" customFormat="1" ht="15.5" x14ac:dyDescent="0.35"/>
    <row r="79" spans="1:9" s="3" customFormat="1" ht="115.5" customHeight="1" x14ac:dyDescent="0.35">
      <c r="A79" s="611" t="s">
        <v>1302</v>
      </c>
      <c r="B79" s="611"/>
      <c r="C79" s="611"/>
      <c r="D79" s="611"/>
      <c r="E79" s="611"/>
      <c r="F79" s="611"/>
      <c r="G79" s="611"/>
      <c r="H79" s="611"/>
      <c r="I79" s="611"/>
    </row>
    <row r="80" spans="1:9" s="3" customFormat="1" ht="15.5" x14ac:dyDescent="0.35"/>
    <row r="81" spans="1:10" s="3" customFormat="1" ht="15.5" x14ac:dyDescent="0.35">
      <c r="A81" s="27" t="s">
        <v>301</v>
      </c>
    </row>
    <row r="82" spans="1:10" s="3" customFormat="1" ht="15.5" x14ac:dyDescent="0.35"/>
    <row r="83" spans="1:10" s="3" customFormat="1" ht="143.25" customHeight="1" x14ac:dyDescent="0.35">
      <c r="A83" s="611" t="s">
        <v>1303</v>
      </c>
      <c r="B83" s="611"/>
      <c r="C83" s="611"/>
      <c r="D83" s="611"/>
      <c r="E83" s="611"/>
      <c r="F83" s="611"/>
      <c r="G83" s="611"/>
      <c r="H83" s="611"/>
      <c r="I83" s="611"/>
    </row>
    <row r="84" spans="1:10" s="3" customFormat="1" ht="15.5" x14ac:dyDescent="0.35"/>
    <row r="85" spans="1:10" s="3" customFormat="1" ht="84.75" customHeight="1" x14ac:dyDescent="0.35">
      <c r="A85" s="611" t="s">
        <v>1400</v>
      </c>
      <c r="B85" s="611"/>
      <c r="C85" s="611"/>
      <c r="D85" s="611"/>
      <c r="E85" s="611"/>
      <c r="F85" s="611"/>
      <c r="G85" s="611"/>
      <c r="H85" s="611"/>
      <c r="I85" s="611"/>
    </row>
    <row r="86" spans="1:10" s="3" customFormat="1" ht="15.5" x14ac:dyDescent="0.35">
      <c r="A86" s="833" t="s">
        <v>1304</v>
      </c>
      <c r="B86" s="611"/>
      <c r="C86" s="611"/>
      <c r="D86" s="611"/>
      <c r="E86" s="611"/>
      <c r="F86" s="611"/>
      <c r="G86" s="611"/>
      <c r="H86" s="611"/>
      <c r="I86" s="611"/>
    </row>
    <row r="87" spans="1:10" s="3" customFormat="1" ht="15.5" x14ac:dyDescent="0.35"/>
    <row r="88" spans="1:10" s="3" customFormat="1" ht="96.75" customHeight="1" x14ac:dyDescent="0.35">
      <c r="A88" s="611" t="s">
        <v>1270</v>
      </c>
      <c r="B88" s="611"/>
      <c r="C88" s="611"/>
      <c r="D88" s="611"/>
      <c r="E88" s="611"/>
      <c r="F88" s="611"/>
      <c r="G88" s="611"/>
      <c r="H88" s="611"/>
      <c r="I88" s="611"/>
    </row>
    <row r="89" spans="1:10" s="3" customFormat="1" ht="15.5" x14ac:dyDescent="0.35"/>
    <row r="90" spans="1:10" s="3" customFormat="1" ht="15.5" x14ac:dyDescent="0.35">
      <c r="A90" s="743" t="s">
        <v>766</v>
      </c>
      <c r="B90" s="743"/>
      <c r="C90" s="743"/>
      <c r="D90" s="743"/>
      <c r="E90" s="743"/>
      <c r="F90" s="743"/>
      <c r="G90" s="743"/>
      <c r="H90" s="743"/>
      <c r="I90" s="743"/>
    </row>
    <row r="91" spans="1:10" s="3" customFormat="1" ht="15.5" x14ac:dyDescent="0.35"/>
    <row r="92" spans="1:10" s="20" customFormat="1" ht="132" customHeight="1" x14ac:dyDescent="0.35">
      <c r="A92" s="772" t="s">
        <v>1386</v>
      </c>
      <c r="B92" s="772"/>
      <c r="C92" s="772"/>
      <c r="D92" s="772"/>
      <c r="E92" s="772"/>
      <c r="F92" s="772"/>
      <c r="G92" s="772"/>
      <c r="H92" s="772"/>
      <c r="I92" s="772"/>
      <c r="J92" s="772"/>
    </row>
    <row r="93" spans="1:10" s="20" customFormat="1" ht="6.75" customHeight="1" x14ac:dyDescent="0.35">
      <c r="A93" s="565"/>
      <c r="B93" s="565"/>
      <c r="C93" s="565"/>
      <c r="D93" s="565"/>
      <c r="E93" s="565"/>
      <c r="F93" s="565"/>
      <c r="G93" s="565"/>
      <c r="H93" s="565"/>
      <c r="I93" s="565"/>
      <c r="J93" s="565"/>
    </row>
    <row r="94" spans="1:10" s="20" customFormat="1" ht="51" customHeight="1" x14ac:dyDescent="0.35">
      <c r="A94" s="772" t="s">
        <v>1387</v>
      </c>
      <c r="B94" s="772"/>
      <c r="C94" s="772"/>
      <c r="D94" s="772"/>
      <c r="E94" s="772"/>
      <c r="F94" s="772"/>
      <c r="G94" s="772"/>
      <c r="H94" s="772"/>
      <c r="I94" s="772"/>
      <c r="J94" s="772"/>
    </row>
    <row r="95" spans="1:10" s="20" customFormat="1" ht="6.75" customHeight="1" x14ac:dyDescent="0.35">
      <c r="A95" s="565"/>
      <c r="B95" s="565"/>
      <c r="C95" s="565"/>
      <c r="D95" s="565"/>
      <c r="E95" s="565"/>
      <c r="F95" s="565"/>
      <c r="G95" s="565"/>
      <c r="H95" s="565"/>
      <c r="I95" s="565"/>
      <c r="J95" s="565"/>
    </row>
    <row r="96" spans="1:10" s="20" customFormat="1" ht="65.25" customHeight="1" x14ac:dyDescent="0.35">
      <c r="A96" s="772" t="s">
        <v>1389</v>
      </c>
      <c r="B96" s="772"/>
      <c r="C96" s="772"/>
      <c r="D96" s="772"/>
      <c r="E96" s="772"/>
      <c r="F96" s="772"/>
      <c r="G96" s="772"/>
      <c r="H96" s="772"/>
      <c r="I96" s="772"/>
      <c r="J96" s="772"/>
    </row>
    <row r="97" spans="1:10" s="20" customFormat="1" ht="6.75" customHeight="1" x14ac:dyDescent="0.35">
      <c r="A97" s="565"/>
      <c r="B97" s="565"/>
      <c r="C97" s="565"/>
      <c r="D97" s="565"/>
      <c r="E97" s="565"/>
      <c r="F97" s="565"/>
      <c r="G97" s="565"/>
      <c r="H97" s="565"/>
      <c r="I97" s="565"/>
      <c r="J97" s="565"/>
    </row>
    <row r="98" spans="1:10" s="20" customFormat="1" ht="143.25" customHeight="1" x14ac:dyDescent="0.35">
      <c r="A98" s="772" t="s">
        <v>1390</v>
      </c>
      <c r="B98" s="772"/>
      <c r="C98" s="772"/>
      <c r="D98" s="772"/>
      <c r="E98" s="772"/>
      <c r="F98" s="772"/>
      <c r="G98" s="772"/>
      <c r="H98" s="772"/>
      <c r="I98" s="772"/>
      <c r="J98" s="772"/>
    </row>
    <row r="99" spans="1:10" s="20" customFormat="1" ht="6.75" customHeight="1" x14ac:dyDescent="0.35">
      <c r="A99" s="565"/>
      <c r="B99" s="565"/>
      <c r="C99" s="565"/>
      <c r="D99" s="565"/>
      <c r="E99" s="565"/>
      <c r="F99" s="565"/>
      <c r="G99" s="565"/>
      <c r="H99" s="565"/>
      <c r="I99" s="565"/>
      <c r="J99" s="565"/>
    </row>
    <row r="100" spans="1:10" s="20" customFormat="1" ht="117" customHeight="1" x14ac:dyDescent="0.35">
      <c r="A100" s="772" t="s">
        <v>1391</v>
      </c>
      <c r="B100" s="772"/>
      <c r="C100" s="772"/>
      <c r="D100" s="772"/>
      <c r="E100" s="772"/>
      <c r="F100" s="772"/>
      <c r="G100" s="772"/>
      <c r="H100" s="772"/>
      <c r="I100" s="772"/>
      <c r="J100" s="772"/>
    </row>
    <row r="101" spans="1:10" s="20" customFormat="1" ht="6.75" customHeight="1" x14ac:dyDescent="0.35">
      <c r="A101" s="565"/>
      <c r="B101" s="565"/>
      <c r="C101" s="565"/>
      <c r="D101" s="565"/>
      <c r="E101" s="565"/>
      <c r="F101" s="565"/>
      <c r="G101" s="565"/>
      <c r="H101" s="565"/>
      <c r="I101" s="565"/>
      <c r="J101" s="565"/>
    </row>
    <row r="102" spans="1:10" s="20" customFormat="1" ht="33" customHeight="1" x14ac:dyDescent="0.35">
      <c r="A102" s="772" t="s">
        <v>1392</v>
      </c>
      <c r="B102" s="772"/>
      <c r="C102" s="772"/>
      <c r="D102" s="772"/>
      <c r="E102" s="772"/>
      <c r="F102" s="772"/>
      <c r="G102" s="772"/>
      <c r="H102" s="772"/>
      <c r="I102" s="772"/>
      <c r="J102" s="772"/>
    </row>
    <row r="103" spans="1:10" s="20" customFormat="1" ht="6.75" customHeight="1" x14ac:dyDescent="0.35">
      <c r="A103" s="565"/>
      <c r="B103" s="565"/>
      <c r="C103" s="565"/>
      <c r="D103" s="565"/>
      <c r="E103" s="565"/>
      <c r="F103" s="565"/>
      <c r="G103" s="565"/>
      <c r="H103" s="565"/>
      <c r="I103" s="565"/>
      <c r="J103" s="565"/>
    </row>
    <row r="104" spans="1:10" s="20" customFormat="1" ht="33.75" customHeight="1" x14ac:dyDescent="0.35">
      <c r="A104" s="772" t="s">
        <v>1393</v>
      </c>
      <c r="B104" s="772"/>
      <c r="C104" s="772"/>
      <c r="D104" s="772"/>
      <c r="E104" s="772"/>
      <c r="F104" s="772"/>
      <c r="G104" s="772"/>
      <c r="H104" s="772"/>
      <c r="I104" s="772"/>
      <c r="J104" s="772"/>
    </row>
    <row r="105" spans="1:10" s="20" customFormat="1" ht="6.75" customHeight="1" x14ac:dyDescent="0.35">
      <c r="A105" s="565"/>
      <c r="B105" s="565"/>
      <c r="C105" s="565"/>
      <c r="D105" s="565"/>
      <c r="E105" s="565"/>
      <c r="F105" s="565"/>
      <c r="G105" s="565"/>
      <c r="H105" s="565"/>
      <c r="I105" s="565"/>
      <c r="J105" s="565"/>
    </row>
    <row r="106" spans="1:10" s="20" customFormat="1" ht="111.75" customHeight="1" x14ac:dyDescent="0.35">
      <c r="A106" s="772" t="s">
        <v>1388</v>
      </c>
      <c r="B106" s="772"/>
      <c r="C106" s="772"/>
      <c r="D106" s="772"/>
      <c r="E106" s="772"/>
      <c r="F106" s="772"/>
      <c r="G106" s="772"/>
      <c r="H106" s="772"/>
      <c r="I106" s="772"/>
      <c r="J106" s="772"/>
    </row>
    <row r="107" spans="1:10" s="20" customFormat="1" ht="6.75" customHeight="1" x14ac:dyDescent="0.35">
      <c r="A107" s="565"/>
      <c r="B107" s="565"/>
      <c r="C107" s="565"/>
      <c r="D107" s="565"/>
      <c r="E107" s="565"/>
      <c r="F107" s="565"/>
      <c r="G107" s="565"/>
      <c r="H107" s="565"/>
      <c r="I107" s="565"/>
      <c r="J107" s="565"/>
    </row>
    <row r="108" spans="1:10" s="3" customFormat="1" ht="15.5" x14ac:dyDescent="0.35"/>
    <row r="109" spans="1:10" s="3" customFormat="1" ht="15.5" x14ac:dyDescent="0.35"/>
    <row r="110" spans="1:10" s="3" customFormat="1" ht="15.5" x14ac:dyDescent="0.35"/>
    <row r="111" spans="1:10" s="3" customFormat="1" ht="15.5" x14ac:dyDescent="0.35"/>
    <row r="112" spans="1:10" s="3" customFormat="1" ht="15.5" x14ac:dyDescent="0.35"/>
    <row r="113" s="3" customFormat="1" ht="15.5" x14ac:dyDescent="0.35"/>
    <row r="114" s="3" customFormat="1" ht="15.5" x14ac:dyDescent="0.35"/>
    <row r="115" s="3" customFormat="1" ht="15.5" x14ac:dyDescent="0.35"/>
    <row r="116" s="3" customFormat="1" ht="15.5" x14ac:dyDescent="0.35"/>
  </sheetData>
  <customSheetViews>
    <customSheetView guid="{EC46A81A-6740-4443-959F-D067CA5FDAC0}" showPageBreaks="1" printArea="1" view="pageLayout" topLeftCell="A67">
      <selection activeCell="A91" sqref="A91:I93"/>
      <rowBreaks count="1" manualBreakCount="1">
        <brk id="61" max="9" man="1"/>
      </rowBreaks>
      <pageMargins left="0.7" right="0.7" top="0.75" bottom="0.75" header="0.3" footer="0.3"/>
      <pageSetup orientation="portrait" r:id="rId1"/>
    </customSheetView>
    <customSheetView guid="{9948DD30-9F63-4779-86EE-8B595680257B}" showPageBreaks="1" printArea="1" view="pageLayout" topLeftCell="A67">
      <selection activeCell="A91" sqref="A91:I93"/>
      <rowBreaks count="1" manualBreakCount="1">
        <brk id="61" max="9" man="1"/>
      </rowBreaks>
      <pageMargins left="0.7" right="0.7" top="0.75" bottom="0.75" header="0.3" footer="0.3"/>
      <pageSetup orientation="portrait" r:id="rId2"/>
    </customSheetView>
  </customSheetViews>
  <mergeCells count="50">
    <mergeCell ref="A37:I37"/>
    <mergeCell ref="A39:I39"/>
    <mergeCell ref="A1:I1"/>
    <mergeCell ref="A2:I2"/>
    <mergeCell ref="A26:I26"/>
    <mergeCell ref="A28:I28"/>
    <mergeCell ref="A29:I29"/>
    <mergeCell ref="A6:I6"/>
    <mergeCell ref="A17:I17"/>
    <mergeCell ref="A8:J8"/>
    <mergeCell ref="A10:J10"/>
    <mergeCell ref="A12:J12"/>
    <mergeCell ref="A14:J14"/>
    <mergeCell ref="A4:J4"/>
    <mergeCell ref="A19:J19"/>
    <mergeCell ref="A21:J21"/>
    <mergeCell ref="A30:I30"/>
    <mergeCell ref="A31:I31"/>
    <mergeCell ref="A32:I32"/>
    <mergeCell ref="A33:I33"/>
    <mergeCell ref="A35:I35"/>
    <mergeCell ref="A51:I51"/>
    <mergeCell ref="A45:I45"/>
    <mergeCell ref="A47:I47"/>
    <mergeCell ref="A49:I49"/>
    <mergeCell ref="A41:I41"/>
    <mergeCell ref="A55:I55"/>
    <mergeCell ref="A61:I61"/>
    <mergeCell ref="A71:I71"/>
    <mergeCell ref="A65:I65"/>
    <mergeCell ref="A67:I67"/>
    <mergeCell ref="A69:I69"/>
    <mergeCell ref="A57:I57"/>
    <mergeCell ref="A59:I59"/>
    <mergeCell ref="A100:J100"/>
    <mergeCell ref="A102:J102"/>
    <mergeCell ref="A104:J104"/>
    <mergeCell ref="A106:J106"/>
    <mergeCell ref="A23:J23"/>
    <mergeCell ref="A92:J92"/>
    <mergeCell ref="A94:J94"/>
    <mergeCell ref="A96:J96"/>
    <mergeCell ref="A98:J98"/>
    <mergeCell ref="A85:I85"/>
    <mergeCell ref="A86:I86"/>
    <mergeCell ref="A79:I79"/>
    <mergeCell ref="A83:I83"/>
    <mergeCell ref="A88:I88"/>
    <mergeCell ref="A90:I90"/>
    <mergeCell ref="A75:I75"/>
  </mergeCells>
  <hyperlinks>
    <hyperlink ref="A86" r:id="rId3" xr:uid="{00000000-0004-0000-0600-000000000000}"/>
  </hyperlinks>
  <pageMargins left="0.7" right="0.7" top="0.75" bottom="0.75" header="0.3" footer="0.3"/>
  <pageSetup scale="95" fitToHeight="0" orientation="portrait" r:id="rId4"/>
  <headerFooter>
    <oddHeader xml:space="preserve">&amp;C&amp;"Times New Roman,Regular"Version 1.0 Beta Test (09/13/2021)
</oddHeader>
    <oddFooter xml:space="preserve">&amp;RPage &amp;P </oddFooter>
  </headerFooter>
  <rowBreaks count="3" manualBreakCount="3">
    <brk id="16" max="16383" man="1"/>
    <brk id="38" max="16383" man="1"/>
    <brk id="6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tabColor theme="4"/>
  </sheetPr>
  <dimension ref="A1:J89"/>
  <sheetViews>
    <sheetView view="pageLayout" zoomScaleNormal="100" workbookViewId="0">
      <selection sqref="A1:J1"/>
    </sheetView>
  </sheetViews>
  <sheetFormatPr defaultRowHeight="14.5" x14ac:dyDescent="0.35"/>
  <cols>
    <col min="7" max="7" width="7.453125" customWidth="1"/>
  </cols>
  <sheetData>
    <row r="1" spans="1:10" ht="20" x14ac:dyDescent="0.35">
      <c r="A1" s="690" t="s">
        <v>758</v>
      </c>
      <c r="B1" s="690"/>
      <c r="C1" s="690"/>
      <c r="D1" s="690"/>
      <c r="E1" s="690"/>
      <c r="F1" s="690"/>
      <c r="G1" s="690"/>
      <c r="H1" s="690"/>
      <c r="I1" s="690"/>
      <c r="J1" s="690"/>
    </row>
    <row r="2" spans="1:10" ht="20" x14ac:dyDescent="0.35">
      <c r="A2" s="690" t="s">
        <v>412</v>
      </c>
      <c r="B2" s="690"/>
      <c r="C2" s="690"/>
      <c r="D2" s="690"/>
      <c r="E2" s="690"/>
      <c r="F2" s="690"/>
      <c r="G2" s="690"/>
      <c r="H2" s="690"/>
      <c r="I2" s="690"/>
      <c r="J2" s="690"/>
    </row>
    <row r="4" spans="1:10" ht="49.9" customHeight="1" x14ac:dyDescent="0.35">
      <c r="A4" s="835" t="s">
        <v>956</v>
      </c>
      <c r="B4" s="835"/>
      <c r="C4" s="835"/>
      <c r="D4" s="835"/>
      <c r="E4" s="835"/>
      <c r="F4" s="835"/>
      <c r="G4" s="835"/>
      <c r="H4" s="835"/>
      <c r="I4" s="835"/>
      <c r="J4" s="835"/>
    </row>
    <row r="5" spans="1:10" ht="15.5" x14ac:dyDescent="0.35">
      <c r="A5" s="14"/>
      <c r="B5" s="14"/>
      <c r="C5" s="14"/>
      <c r="D5" s="14"/>
      <c r="E5" s="14"/>
      <c r="F5" s="14"/>
      <c r="G5" s="14"/>
      <c r="H5" s="14"/>
      <c r="I5" s="14"/>
      <c r="J5" s="14"/>
    </row>
    <row r="6" spans="1:10" ht="51.65" customHeight="1" x14ac:dyDescent="0.35">
      <c r="A6" s="836" t="s">
        <v>955</v>
      </c>
      <c r="B6" s="836"/>
      <c r="C6" s="836"/>
      <c r="D6" s="836"/>
      <c r="E6" s="836"/>
      <c r="F6" s="836"/>
      <c r="G6" s="836"/>
      <c r="H6" s="836"/>
      <c r="I6" s="836"/>
      <c r="J6" s="836"/>
    </row>
    <row r="7" spans="1:10" ht="15.5" x14ac:dyDescent="0.35">
      <c r="A7" s="525"/>
      <c r="B7" s="525"/>
      <c r="C7" s="525"/>
      <c r="D7" s="525"/>
      <c r="E7" s="525"/>
      <c r="F7" s="525"/>
      <c r="G7" s="525"/>
      <c r="H7" s="525"/>
      <c r="I7" s="525"/>
      <c r="J7" s="525"/>
    </row>
    <row r="8" spans="1:10" ht="69.75" customHeight="1" x14ac:dyDescent="0.35">
      <c r="A8" s="836" t="s">
        <v>1316</v>
      </c>
      <c r="B8" s="836"/>
      <c r="C8" s="836"/>
      <c r="D8" s="836"/>
      <c r="E8" s="836"/>
      <c r="F8" s="836"/>
      <c r="G8" s="836"/>
      <c r="H8" s="836"/>
      <c r="I8" s="836"/>
      <c r="J8" s="836"/>
    </row>
    <row r="9" spans="1:10" ht="15.5" x14ac:dyDescent="0.35">
      <c r="A9" s="15"/>
      <c r="B9" s="15"/>
      <c r="C9" s="15"/>
      <c r="D9" s="15"/>
      <c r="E9" s="15"/>
      <c r="F9" s="15"/>
      <c r="G9" s="15"/>
      <c r="H9" s="15"/>
      <c r="I9" s="15"/>
      <c r="J9" s="15"/>
    </row>
    <row r="10" spans="1:10" ht="42" customHeight="1" x14ac:dyDescent="0.35">
      <c r="A10" s="836" t="s">
        <v>1310</v>
      </c>
      <c r="B10" s="836"/>
      <c r="C10" s="836"/>
      <c r="D10" s="836"/>
      <c r="E10" s="836"/>
      <c r="F10" s="836"/>
      <c r="G10" s="836"/>
      <c r="H10" s="836"/>
      <c r="I10" s="836"/>
      <c r="J10" s="836"/>
    </row>
    <row r="11" spans="1:10" ht="15.5" x14ac:dyDescent="0.35">
      <c r="A11" s="382"/>
      <c r="B11" s="382"/>
      <c r="C11" s="382"/>
      <c r="D11" s="382"/>
      <c r="E11" s="382"/>
      <c r="F11" s="382"/>
      <c r="G11" s="382"/>
      <c r="H11" s="382"/>
      <c r="I11" s="382"/>
      <c r="J11" s="382"/>
    </row>
    <row r="12" spans="1:10" ht="49.5" customHeight="1" x14ac:dyDescent="0.35">
      <c r="A12" s="634" t="s">
        <v>957</v>
      </c>
      <c r="B12" s="634"/>
      <c r="C12" s="634"/>
      <c r="D12" s="634"/>
      <c r="E12" s="634"/>
      <c r="F12" s="634"/>
      <c r="G12" s="634"/>
      <c r="H12" s="634"/>
      <c r="I12" s="634"/>
      <c r="J12" s="634"/>
    </row>
    <row r="13" spans="1:10" ht="15.5" x14ac:dyDescent="0.35">
      <c r="A13" s="3"/>
      <c r="B13" s="3"/>
      <c r="C13" s="3"/>
      <c r="D13" s="3"/>
      <c r="E13" s="3"/>
      <c r="F13" s="3"/>
      <c r="G13" s="3"/>
      <c r="H13" s="3"/>
      <c r="I13" s="3"/>
    </row>
    <row r="14" spans="1:10" ht="48.65" customHeight="1" x14ac:dyDescent="0.35">
      <c r="A14" s="835" t="s">
        <v>958</v>
      </c>
      <c r="B14" s="835"/>
      <c r="C14" s="835"/>
      <c r="D14" s="835"/>
      <c r="E14" s="835"/>
      <c r="F14" s="835"/>
      <c r="G14" s="835"/>
      <c r="H14" s="835"/>
      <c r="I14" s="835"/>
      <c r="J14" s="835"/>
    </row>
    <row r="15" spans="1:10" ht="15" customHeight="1" x14ac:dyDescent="0.35">
      <c r="A15" s="523"/>
      <c r="B15" s="523"/>
      <c r="C15" s="523"/>
      <c r="D15" s="523"/>
      <c r="E15" s="523"/>
      <c r="F15" s="523"/>
      <c r="G15" s="523"/>
      <c r="H15" s="523"/>
      <c r="I15" s="523"/>
      <c r="J15" s="523"/>
    </row>
    <row r="16" spans="1:10" ht="34.5" customHeight="1" x14ac:dyDescent="0.35">
      <c r="A16" s="835" t="s">
        <v>1317</v>
      </c>
      <c r="B16" s="835"/>
      <c r="C16" s="835"/>
      <c r="D16" s="835"/>
      <c r="E16" s="835"/>
      <c r="F16" s="835"/>
      <c r="G16" s="835"/>
      <c r="H16" s="835"/>
      <c r="I16" s="835"/>
      <c r="J16" s="835"/>
    </row>
    <row r="17" spans="1:10" ht="15.5" x14ac:dyDescent="0.35">
      <c r="A17" s="523"/>
      <c r="B17" s="523"/>
      <c r="C17" s="523"/>
      <c r="D17" s="523"/>
      <c r="E17" s="523"/>
      <c r="F17" s="523"/>
      <c r="G17" s="523"/>
      <c r="H17" s="523"/>
      <c r="I17" s="523"/>
      <c r="J17" s="523"/>
    </row>
    <row r="18" spans="1:10" ht="63.75" customHeight="1" x14ac:dyDescent="0.35">
      <c r="A18" s="835" t="s">
        <v>1319</v>
      </c>
      <c r="B18" s="835"/>
      <c r="C18" s="835"/>
      <c r="D18" s="835"/>
      <c r="E18" s="835"/>
      <c r="F18" s="835"/>
      <c r="G18" s="835"/>
      <c r="H18" s="835"/>
      <c r="I18" s="835"/>
      <c r="J18" s="835"/>
    </row>
    <row r="19" spans="1:10" ht="15.5" x14ac:dyDescent="0.35">
      <c r="A19" s="523"/>
      <c r="B19" s="523"/>
      <c r="C19" s="523"/>
      <c r="D19" s="523"/>
      <c r="E19" s="523"/>
      <c r="F19" s="523"/>
      <c r="G19" s="523"/>
      <c r="H19" s="523"/>
      <c r="I19" s="523"/>
      <c r="J19" s="523"/>
    </row>
    <row r="20" spans="1:10" ht="57.75" customHeight="1" x14ac:dyDescent="0.35">
      <c r="A20" s="835" t="s">
        <v>1321</v>
      </c>
      <c r="B20" s="835"/>
      <c r="C20" s="835"/>
      <c r="D20" s="835"/>
      <c r="E20" s="835"/>
      <c r="F20" s="835"/>
      <c r="G20" s="835"/>
      <c r="H20" s="835"/>
      <c r="I20" s="835"/>
      <c r="J20" s="835"/>
    </row>
    <row r="21" spans="1:10" ht="15.5" x14ac:dyDescent="0.35">
      <c r="A21" s="523"/>
      <c r="B21" s="523"/>
      <c r="C21" s="523"/>
      <c r="D21" s="523"/>
      <c r="E21" s="523"/>
      <c r="F21" s="523"/>
      <c r="G21" s="523"/>
      <c r="H21" s="523"/>
      <c r="I21" s="523"/>
      <c r="J21" s="523"/>
    </row>
    <row r="22" spans="1:10" ht="57.75" customHeight="1" x14ac:dyDescent="0.35">
      <c r="A22" s="835" t="s">
        <v>1320</v>
      </c>
      <c r="B22" s="835"/>
      <c r="C22" s="835"/>
      <c r="D22" s="835"/>
      <c r="E22" s="835"/>
      <c r="F22" s="835"/>
      <c r="G22" s="835"/>
      <c r="H22" s="835"/>
      <c r="I22" s="835"/>
      <c r="J22" s="835"/>
    </row>
    <row r="23" spans="1:10" ht="15.5" x14ac:dyDescent="0.35">
      <c r="A23" s="14"/>
      <c r="B23" s="14"/>
      <c r="C23" s="14"/>
      <c r="D23" s="14"/>
      <c r="E23" s="14"/>
      <c r="F23" s="14"/>
      <c r="G23" s="14"/>
      <c r="H23" s="14"/>
      <c r="I23" s="14"/>
      <c r="J23" s="14"/>
    </row>
    <row r="24" spans="1:10" ht="33" customHeight="1" x14ac:dyDescent="0.35">
      <c r="A24" s="835" t="s">
        <v>1311</v>
      </c>
      <c r="B24" s="835"/>
      <c r="C24" s="835"/>
      <c r="D24" s="835"/>
      <c r="E24" s="835"/>
      <c r="F24" s="835"/>
      <c r="G24" s="835"/>
      <c r="H24" s="835"/>
      <c r="I24" s="835"/>
      <c r="J24" s="835"/>
    </row>
    <row r="25" spans="1:10" ht="15" customHeight="1" x14ac:dyDescent="0.35">
      <c r="A25" s="381"/>
      <c r="B25" s="381"/>
      <c r="C25" s="381"/>
      <c r="D25" s="381"/>
      <c r="E25" s="381"/>
      <c r="F25" s="381"/>
      <c r="G25" s="381"/>
      <c r="H25" s="381"/>
      <c r="I25" s="381"/>
      <c r="J25" s="381"/>
    </row>
    <row r="26" spans="1:10" ht="52.5" customHeight="1" x14ac:dyDescent="0.35">
      <c r="A26" s="835" t="s">
        <v>1322</v>
      </c>
      <c r="B26" s="835"/>
      <c r="C26" s="835"/>
      <c r="D26" s="835"/>
      <c r="E26" s="835"/>
      <c r="F26" s="835"/>
      <c r="G26" s="835"/>
      <c r="H26" s="835"/>
      <c r="I26" s="835"/>
      <c r="J26" s="835"/>
    </row>
    <row r="27" spans="1:10" ht="15.5" x14ac:dyDescent="0.35">
      <c r="A27" s="3"/>
      <c r="B27" s="3"/>
      <c r="C27" s="3"/>
      <c r="D27" s="3"/>
      <c r="E27" s="3"/>
      <c r="F27" s="3"/>
      <c r="G27" s="3"/>
      <c r="H27" s="3"/>
      <c r="I27" s="3"/>
    </row>
    <row r="28" spans="1:10" ht="32.5" customHeight="1" x14ac:dyDescent="0.35">
      <c r="A28" s="634" t="s">
        <v>961</v>
      </c>
      <c r="B28" s="634"/>
      <c r="C28" s="634"/>
      <c r="D28" s="634"/>
      <c r="E28" s="634"/>
      <c r="F28" s="634"/>
      <c r="G28" s="634"/>
      <c r="H28" s="634"/>
      <c r="I28" s="634"/>
      <c r="J28" s="634"/>
    </row>
    <row r="29" spans="1:10" ht="15.5" x14ac:dyDescent="0.35">
      <c r="A29" s="529"/>
      <c r="B29" s="529"/>
      <c r="C29" s="529"/>
      <c r="D29" s="529"/>
      <c r="E29" s="529"/>
      <c r="F29" s="529"/>
      <c r="G29" s="529"/>
      <c r="H29" s="529"/>
      <c r="I29" s="529"/>
      <c r="J29" s="529"/>
    </row>
    <row r="30" spans="1:10" ht="51" customHeight="1" x14ac:dyDescent="0.35">
      <c r="A30" s="635" t="s">
        <v>1342</v>
      </c>
      <c r="B30" s="635"/>
      <c r="C30" s="635"/>
      <c r="D30" s="635"/>
      <c r="E30" s="635"/>
      <c r="F30" s="635"/>
      <c r="G30" s="635"/>
      <c r="H30" s="635"/>
      <c r="I30" s="635"/>
      <c r="J30" s="635"/>
    </row>
    <row r="31" spans="1:10" ht="15.5" x14ac:dyDescent="0.35">
      <c r="A31" s="523"/>
      <c r="B31" s="523"/>
      <c r="C31" s="523"/>
      <c r="D31" s="523"/>
      <c r="E31" s="523"/>
      <c r="F31" s="523"/>
      <c r="G31" s="523"/>
      <c r="H31" s="523"/>
      <c r="I31" s="523"/>
      <c r="J31" s="523"/>
    </row>
    <row r="32" spans="1:10" ht="33" customHeight="1" x14ac:dyDescent="0.35">
      <c r="A32" s="640" t="s">
        <v>959</v>
      </c>
      <c r="B32" s="640"/>
      <c r="C32" s="640"/>
      <c r="D32" s="640"/>
      <c r="E32" s="640"/>
      <c r="F32" s="640"/>
      <c r="G32" s="640"/>
      <c r="H32" s="640"/>
      <c r="I32" s="640"/>
      <c r="J32" s="640"/>
    </row>
    <row r="33" spans="1:10" ht="15.5" x14ac:dyDescent="0.35">
      <c r="A33" s="3"/>
      <c r="B33" s="3"/>
      <c r="C33" s="3"/>
      <c r="D33" s="3"/>
      <c r="E33" s="3"/>
      <c r="F33" s="3"/>
      <c r="G33" s="3"/>
      <c r="H33" s="3"/>
      <c r="I33" s="3"/>
    </row>
    <row r="34" spans="1:10" ht="31.15" customHeight="1" x14ac:dyDescent="0.35">
      <c r="A34" s="634" t="s">
        <v>960</v>
      </c>
      <c r="B34" s="634"/>
      <c r="C34" s="634"/>
      <c r="D34" s="634"/>
      <c r="E34" s="634"/>
      <c r="F34" s="634"/>
      <c r="G34" s="634"/>
      <c r="H34" s="634"/>
      <c r="I34" s="634"/>
      <c r="J34" s="634"/>
    </row>
    <row r="35" spans="1:10" ht="15.5" x14ac:dyDescent="0.35">
      <c r="A35" s="3"/>
      <c r="B35" s="3"/>
      <c r="C35" s="3"/>
      <c r="D35" s="3"/>
      <c r="E35" s="3"/>
      <c r="F35" s="3"/>
      <c r="G35" s="3"/>
      <c r="H35" s="3"/>
      <c r="I35" s="3"/>
    </row>
    <row r="36" spans="1:10" ht="51" customHeight="1" x14ac:dyDescent="0.35">
      <c r="A36" s="634" t="s">
        <v>1312</v>
      </c>
      <c r="B36" s="634"/>
      <c r="C36" s="634"/>
      <c r="D36" s="634"/>
      <c r="E36" s="634"/>
      <c r="F36" s="634"/>
      <c r="G36" s="634"/>
      <c r="H36" s="634"/>
      <c r="I36" s="634"/>
      <c r="J36" s="634"/>
    </row>
    <row r="37" spans="1:10" ht="15.5" x14ac:dyDescent="0.35">
      <c r="A37" s="3"/>
      <c r="B37" s="3"/>
      <c r="C37" s="3"/>
      <c r="D37" s="3"/>
      <c r="E37" s="3"/>
      <c r="F37" s="3"/>
      <c r="G37" s="3"/>
      <c r="H37" s="3"/>
      <c r="I37" s="3"/>
    </row>
    <row r="38" spans="1:10" ht="51" customHeight="1" x14ac:dyDescent="0.35">
      <c r="A38" s="634" t="s">
        <v>1313</v>
      </c>
      <c r="B38" s="634"/>
      <c r="C38" s="634"/>
      <c r="D38" s="634"/>
      <c r="E38" s="634"/>
      <c r="F38" s="634"/>
      <c r="G38" s="634"/>
      <c r="H38" s="634"/>
      <c r="I38" s="634"/>
      <c r="J38" s="634"/>
    </row>
    <row r="39" spans="1:10" ht="15.5" x14ac:dyDescent="0.35">
      <c r="A39" s="3"/>
      <c r="B39" s="3"/>
      <c r="C39" s="3"/>
      <c r="D39" s="3"/>
      <c r="E39" s="3"/>
      <c r="F39" s="3"/>
      <c r="G39" s="3"/>
      <c r="H39" s="3"/>
      <c r="I39" s="384"/>
      <c r="J39" s="384"/>
    </row>
    <row r="40" spans="1:10" ht="48" customHeight="1" x14ac:dyDescent="0.35">
      <c r="A40" s="640" t="s">
        <v>1314</v>
      </c>
      <c r="B40" s="640"/>
      <c r="C40" s="640"/>
      <c r="D40" s="640"/>
      <c r="E40" s="640"/>
      <c r="F40" s="640"/>
      <c r="G40" s="640"/>
      <c r="H40" s="640"/>
      <c r="I40" s="640"/>
      <c r="J40" s="640"/>
    </row>
    <row r="41" spans="1:10" ht="15.5" x14ac:dyDescent="0.35">
      <c r="A41" s="3"/>
      <c r="B41" s="3"/>
      <c r="C41" s="3"/>
      <c r="D41" s="3"/>
      <c r="E41" s="3"/>
      <c r="F41" s="3"/>
      <c r="G41" s="3"/>
      <c r="H41" s="3"/>
      <c r="I41" s="384"/>
      <c r="J41" s="384"/>
    </row>
    <row r="42" spans="1:10" ht="48" customHeight="1" x14ac:dyDescent="0.35">
      <c r="A42" s="640" t="s">
        <v>1067</v>
      </c>
      <c r="B42" s="640"/>
      <c r="C42" s="640"/>
      <c r="D42" s="640"/>
      <c r="E42" s="640"/>
      <c r="F42" s="640"/>
      <c r="G42" s="640"/>
      <c r="H42" s="640"/>
      <c r="I42" s="640"/>
      <c r="J42" s="640"/>
    </row>
    <row r="43" spans="1:10" ht="15.5" x14ac:dyDescent="0.35">
      <c r="A43" s="3"/>
      <c r="B43" s="3"/>
      <c r="C43" s="3"/>
      <c r="D43" s="3"/>
      <c r="E43" s="3"/>
      <c r="F43" s="3"/>
      <c r="G43" s="3"/>
      <c r="H43" s="3"/>
      <c r="I43" s="463"/>
      <c r="J43" s="463"/>
    </row>
    <row r="44" spans="1:10" ht="47.5" customHeight="1" x14ac:dyDescent="0.35">
      <c r="A44" s="634" t="s">
        <v>962</v>
      </c>
      <c r="B44" s="634"/>
      <c r="C44" s="634"/>
      <c r="D44" s="634"/>
      <c r="E44" s="634"/>
      <c r="F44" s="634"/>
      <c r="G44" s="634"/>
      <c r="H44" s="634"/>
      <c r="I44" s="634"/>
      <c r="J44" s="634"/>
    </row>
    <row r="46" spans="1:10" ht="50.5" customHeight="1" x14ac:dyDescent="0.35">
      <c r="A46" s="835" t="s">
        <v>1318</v>
      </c>
      <c r="B46" s="835"/>
      <c r="C46" s="835"/>
      <c r="D46" s="835"/>
      <c r="E46" s="835"/>
      <c r="F46" s="835"/>
      <c r="G46" s="835"/>
      <c r="H46" s="835"/>
      <c r="I46" s="835"/>
      <c r="J46" s="835"/>
    </row>
    <row r="47" spans="1:10" ht="15.5" x14ac:dyDescent="0.35">
      <c r="A47" s="14"/>
      <c r="B47" s="14"/>
      <c r="C47" s="14"/>
      <c r="D47" s="14"/>
      <c r="E47" s="14"/>
      <c r="F47" s="14"/>
      <c r="G47" s="14"/>
      <c r="H47" s="14"/>
      <c r="I47" s="384"/>
      <c r="J47" s="384"/>
    </row>
    <row r="48" spans="1:10" ht="39.75" customHeight="1" x14ac:dyDescent="0.35">
      <c r="A48" s="835" t="s">
        <v>1323</v>
      </c>
      <c r="B48" s="835"/>
      <c r="C48" s="835"/>
      <c r="D48" s="835"/>
      <c r="E48" s="835"/>
      <c r="F48" s="835"/>
      <c r="G48" s="835"/>
      <c r="H48" s="835"/>
      <c r="I48" s="835"/>
      <c r="J48" s="835"/>
    </row>
    <row r="49" spans="1:10" ht="15.5" x14ac:dyDescent="0.35">
      <c r="A49" s="464"/>
      <c r="B49" s="464"/>
      <c r="C49" s="464"/>
      <c r="D49" s="464"/>
      <c r="E49" s="464"/>
      <c r="F49" s="464"/>
      <c r="G49" s="464"/>
      <c r="H49" s="464"/>
      <c r="I49" s="384"/>
      <c r="J49" s="384"/>
    </row>
    <row r="50" spans="1:10" ht="51" customHeight="1" x14ac:dyDescent="0.35">
      <c r="A50" s="836" t="s">
        <v>963</v>
      </c>
      <c r="B50" s="836"/>
      <c r="C50" s="836"/>
      <c r="D50" s="836"/>
      <c r="E50" s="836"/>
      <c r="F50" s="836"/>
      <c r="G50" s="836"/>
      <c r="H50" s="836"/>
      <c r="I50" s="836"/>
      <c r="J50" s="836"/>
    </row>
    <row r="51" spans="1:10" ht="15.5" x14ac:dyDescent="0.35">
      <c r="A51" s="523"/>
      <c r="B51" s="523"/>
      <c r="C51" s="523"/>
      <c r="D51" s="523"/>
      <c r="E51" s="523"/>
      <c r="F51" s="523"/>
      <c r="G51" s="523"/>
      <c r="H51" s="523"/>
      <c r="I51" s="384"/>
      <c r="J51" s="384"/>
    </row>
    <row r="52" spans="1:10" ht="48" customHeight="1" x14ac:dyDescent="0.35">
      <c r="A52" s="836" t="s">
        <v>1315</v>
      </c>
      <c r="B52" s="836"/>
      <c r="C52" s="836"/>
      <c r="D52" s="836"/>
      <c r="E52" s="836"/>
      <c r="F52" s="836"/>
      <c r="G52" s="836"/>
      <c r="H52" s="836"/>
      <c r="I52" s="836"/>
      <c r="J52" s="836"/>
    </row>
    <row r="53" spans="1:10" ht="15.5" x14ac:dyDescent="0.35">
      <c r="A53" s="3"/>
      <c r="B53" s="3"/>
      <c r="C53" s="3"/>
      <c r="D53" s="3"/>
      <c r="E53" s="3"/>
      <c r="F53" s="3"/>
      <c r="G53" s="3"/>
      <c r="H53" s="3"/>
      <c r="I53" s="3"/>
      <c r="J53" s="3"/>
    </row>
    <row r="54" spans="1:10" ht="15.5" x14ac:dyDescent="0.35">
      <c r="A54" s="743" t="s">
        <v>1305</v>
      </c>
      <c r="B54" s="743"/>
      <c r="C54" s="743"/>
      <c r="D54" s="743"/>
      <c r="E54" s="743"/>
      <c r="F54" s="743"/>
      <c r="G54" s="743"/>
      <c r="H54" s="743"/>
      <c r="I54" s="743"/>
      <c r="J54" s="743"/>
    </row>
    <row r="55" spans="1:10" ht="15.5" x14ac:dyDescent="0.35">
      <c r="A55" s="3"/>
      <c r="B55" s="3"/>
      <c r="C55" s="3"/>
      <c r="D55" s="3"/>
      <c r="E55" s="3"/>
      <c r="F55" s="3"/>
      <c r="G55" s="3"/>
      <c r="H55" s="3"/>
      <c r="I55" s="3"/>
      <c r="J55" s="3"/>
    </row>
    <row r="56" spans="1:10" ht="31.5" customHeight="1" x14ac:dyDescent="0.35">
      <c r="A56" s="611" t="s">
        <v>1474</v>
      </c>
      <c r="B56" s="611"/>
      <c r="C56" s="611"/>
      <c r="D56" s="611"/>
      <c r="E56" s="611"/>
      <c r="F56" s="611"/>
      <c r="G56" s="611"/>
      <c r="H56" s="611"/>
      <c r="I56" s="611"/>
      <c r="J56" s="611"/>
    </row>
    <row r="57" spans="1:10" ht="15.5" x14ac:dyDescent="0.35">
      <c r="A57" s="71"/>
      <c r="B57" s="71"/>
      <c r="C57" s="71"/>
      <c r="D57" s="71"/>
      <c r="E57" s="71"/>
      <c r="F57" s="71"/>
      <c r="G57" s="71"/>
      <c r="H57" s="71"/>
      <c r="I57" s="71"/>
      <c r="J57" s="71"/>
    </row>
    <row r="58" spans="1:10" ht="33" customHeight="1" x14ac:dyDescent="0.35">
      <c r="A58" s="634" t="s">
        <v>1469</v>
      </c>
      <c r="B58" s="634"/>
      <c r="C58" s="634"/>
      <c r="D58" s="634"/>
      <c r="E58" s="634"/>
      <c r="F58" s="634"/>
      <c r="G58" s="634"/>
      <c r="H58" s="634"/>
      <c r="I58" s="634"/>
      <c r="J58" s="634"/>
    </row>
    <row r="59" spans="1:10" ht="15.5" x14ac:dyDescent="0.35">
      <c r="A59" s="526"/>
      <c r="B59" s="526"/>
      <c r="C59" s="526"/>
      <c r="D59" s="526"/>
      <c r="E59" s="526"/>
      <c r="F59" s="526"/>
      <c r="G59" s="526"/>
      <c r="H59" s="526"/>
      <c r="I59" s="526"/>
      <c r="J59" s="526"/>
    </row>
    <row r="60" spans="1:10" ht="31.5" customHeight="1" x14ac:dyDescent="0.35">
      <c r="A60" s="611" t="s">
        <v>1475</v>
      </c>
      <c r="B60" s="611"/>
      <c r="C60" s="611"/>
      <c r="D60" s="611"/>
      <c r="E60" s="611"/>
      <c r="F60" s="611"/>
      <c r="G60" s="611"/>
      <c r="H60" s="611"/>
      <c r="I60" s="611"/>
      <c r="J60" s="611"/>
    </row>
    <row r="61" spans="1:10" ht="15.5" x14ac:dyDescent="0.35">
      <c r="A61" s="3"/>
      <c r="B61" s="3"/>
      <c r="C61" s="3"/>
      <c r="D61" s="3"/>
      <c r="E61" s="3"/>
      <c r="F61" s="3"/>
      <c r="G61" s="3"/>
      <c r="H61" s="3"/>
      <c r="I61" s="3"/>
      <c r="J61" s="3"/>
    </row>
    <row r="62" spans="1:10" ht="31.5" customHeight="1" x14ac:dyDescent="0.35">
      <c r="A62" s="611" t="s">
        <v>1476</v>
      </c>
      <c r="B62" s="611"/>
      <c r="C62" s="611"/>
      <c r="D62" s="611"/>
      <c r="E62" s="611"/>
      <c r="F62" s="611"/>
      <c r="G62" s="611"/>
      <c r="H62" s="611"/>
      <c r="I62" s="611"/>
      <c r="J62" s="611"/>
    </row>
    <row r="63" spans="1:10" ht="15.5" x14ac:dyDescent="0.35">
      <c r="A63" s="587"/>
      <c r="B63" s="587"/>
      <c r="C63" s="587"/>
      <c r="D63" s="587"/>
      <c r="E63" s="587"/>
      <c r="F63" s="587"/>
      <c r="G63" s="587"/>
      <c r="H63" s="587"/>
      <c r="I63" s="587"/>
      <c r="J63" s="587"/>
    </row>
    <row r="64" spans="1:10" ht="33.75" customHeight="1" x14ac:dyDescent="0.35">
      <c r="A64" s="611" t="s">
        <v>1470</v>
      </c>
      <c r="B64" s="611"/>
      <c r="C64" s="611"/>
      <c r="D64" s="611"/>
      <c r="E64" s="611"/>
      <c r="F64" s="611"/>
      <c r="G64" s="611"/>
      <c r="H64" s="611"/>
      <c r="I64" s="611"/>
      <c r="J64" s="611"/>
    </row>
    <row r="65" spans="1:10" ht="15.5" x14ac:dyDescent="0.35">
      <c r="A65" s="518"/>
      <c r="B65" s="518"/>
      <c r="C65" s="518"/>
      <c r="D65" s="518"/>
      <c r="E65" s="518"/>
      <c r="F65" s="518"/>
      <c r="G65" s="518"/>
      <c r="H65" s="518"/>
      <c r="I65" s="518"/>
      <c r="J65" s="518"/>
    </row>
    <row r="66" spans="1:10" ht="34.5" customHeight="1" x14ac:dyDescent="0.35">
      <c r="A66" s="611" t="s">
        <v>1471</v>
      </c>
      <c r="B66" s="611"/>
      <c r="C66" s="611"/>
      <c r="D66" s="611"/>
      <c r="E66" s="611"/>
      <c r="F66" s="611"/>
      <c r="G66" s="611"/>
      <c r="H66" s="611"/>
      <c r="I66" s="611"/>
      <c r="J66" s="611"/>
    </row>
    <row r="67" spans="1:10" ht="15.5" x14ac:dyDescent="0.35">
      <c r="A67" s="518"/>
      <c r="B67" s="518"/>
      <c r="C67" s="518"/>
      <c r="D67" s="518"/>
      <c r="E67" s="518"/>
      <c r="F67" s="518"/>
      <c r="G67" s="518"/>
      <c r="H67" s="518"/>
      <c r="I67" s="518"/>
      <c r="J67" s="518"/>
    </row>
    <row r="68" spans="1:10" ht="33" customHeight="1" x14ac:dyDescent="0.35">
      <c r="A68" s="611" t="s">
        <v>1472</v>
      </c>
      <c r="B68" s="611"/>
      <c r="C68" s="611"/>
      <c r="D68" s="611"/>
      <c r="E68" s="611"/>
      <c r="F68" s="611"/>
      <c r="G68" s="611"/>
      <c r="H68" s="611"/>
      <c r="I68" s="611"/>
      <c r="J68" s="611"/>
    </row>
    <row r="69" spans="1:10" ht="15.5" x14ac:dyDescent="0.35">
      <c r="A69" s="586"/>
      <c r="B69" s="586"/>
      <c r="C69" s="586"/>
      <c r="D69" s="586"/>
      <c r="E69" s="586"/>
      <c r="F69" s="586"/>
      <c r="G69" s="586"/>
      <c r="H69" s="586"/>
      <c r="I69" s="586"/>
      <c r="J69" s="586"/>
    </row>
    <row r="70" spans="1:10" ht="32.25" customHeight="1" x14ac:dyDescent="0.35">
      <c r="A70" s="611" t="s">
        <v>1477</v>
      </c>
      <c r="B70" s="611"/>
      <c r="C70" s="611"/>
      <c r="D70" s="611"/>
      <c r="E70" s="611"/>
      <c r="F70" s="611"/>
      <c r="G70" s="611"/>
      <c r="H70" s="611"/>
      <c r="I70" s="611"/>
      <c r="J70" s="611"/>
    </row>
    <row r="71" spans="1:10" ht="15.5" x14ac:dyDescent="0.35">
      <c r="A71" s="586"/>
      <c r="B71" s="586"/>
      <c r="C71" s="586"/>
      <c r="D71" s="586"/>
      <c r="E71" s="586"/>
      <c r="F71" s="586"/>
      <c r="G71" s="586"/>
      <c r="H71" s="586"/>
      <c r="I71" s="586"/>
      <c r="J71" s="586"/>
    </row>
    <row r="72" spans="1:10" ht="31.5" customHeight="1" x14ac:dyDescent="0.35">
      <c r="A72" s="611" t="s">
        <v>1478</v>
      </c>
      <c r="B72" s="611"/>
      <c r="C72" s="611"/>
      <c r="D72" s="611"/>
      <c r="E72" s="611"/>
      <c r="F72" s="611"/>
      <c r="G72" s="611"/>
      <c r="H72" s="611"/>
      <c r="I72" s="611"/>
      <c r="J72" s="611"/>
    </row>
    <row r="73" spans="1:10" ht="15.5" x14ac:dyDescent="0.35">
      <c r="A73" s="586"/>
      <c r="B73" s="586"/>
      <c r="C73" s="586"/>
      <c r="D73" s="586"/>
      <c r="E73" s="586"/>
      <c r="F73" s="586"/>
      <c r="G73" s="586"/>
      <c r="H73" s="586"/>
      <c r="I73" s="586"/>
      <c r="J73" s="586"/>
    </row>
    <row r="74" spans="1:10" ht="31.5" customHeight="1" x14ac:dyDescent="0.35">
      <c r="A74" s="611" t="s">
        <v>1479</v>
      </c>
      <c r="B74" s="611"/>
      <c r="C74" s="611"/>
      <c r="D74" s="611"/>
      <c r="E74" s="611"/>
      <c r="F74" s="611"/>
      <c r="G74" s="611"/>
      <c r="H74" s="611"/>
      <c r="I74" s="611"/>
      <c r="J74" s="611"/>
    </row>
    <row r="75" spans="1:10" ht="15.5" x14ac:dyDescent="0.35">
      <c r="A75" s="586"/>
      <c r="B75" s="586"/>
      <c r="C75" s="586"/>
      <c r="D75" s="586"/>
      <c r="E75" s="586"/>
      <c r="F75" s="586"/>
      <c r="G75" s="586"/>
      <c r="H75" s="586"/>
      <c r="I75" s="586"/>
      <c r="J75" s="586"/>
    </row>
    <row r="76" spans="1:10" ht="31.5" customHeight="1" x14ac:dyDescent="0.35">
      <c r="A76" s="611" t="s">
        <v>1480</v>
      </c>
      <c r="B76" s="611"/>
      <c r="C76" s="611"/>
      <c r="D76" s="611"/>
      <c r="E76" s="611"/>
      <c r="F76" s="611"/>
      <c r="G76" s="611"/>
      <c r="H76" s="611"/>
      <c r="I76" s="611"/>
      <c r="J76" s="611"/>
    </row>
    <row r="77" spans="1:10" ht="15.5" x14ac:dyDescent="0.35">
      <c r="A77" s="586"/>
      <c r="B77" s="586"/>
      <c r="C77" s="586"/>
      <c r="D77" s="586"/>
      <c r="E77" s="586"/>
      <c r="F77" s="586"/>
      <c r="G77" s="586"/>
      <c r="H77" s="586"/>
      <c r="I77" s="586"/>
      <c r="J77" s="586"/>
    </row>
    <row r="78" spans="1:10" ht="36.75" customHeight="1" x14ac:dyDescent="0.35">
      <c r="A78" s="611" t="s">
        <v>1473</v>
      </c>
      <c r="B78" s="611"/>
      <c r="C78" s="611"/>
      <c r="D78" s="611"/>
      <c r="E78" s="611"/>
      <c r="F78" s="611"/>
      <c r="G78" s="611"/>
      <c r="H78" s="611"/>
      <c r="I78" s="611"/>
      <c r="J78" s="611"/>
    </row>
    <row r="79" spans="1:10" ht="15.5" x14ac:dyDescent="0.35">
      <c r="A79" s="71"/>
      <c r="B79" s="71"/>
      <c r="C79" s="71"/>
      <c r="D79" s="71"/>
      <c r="E79" s="71"/>
      <c r="F79" s="71"/>
      <c r="G79" s="71"/>
      <c r="H79" s="71"/>
      <c r="I79" s="71"/>
      <c r="J79" s="71"/>
    </row>
    <row r="89" spans="9:10" ht="15.5" x14ac:dyDescent="0.35">
      <c r="I89" s="384"/>
      <c r="J89" s="384"/>
    </row>
  </sheetData>
  <customSheetViews>
    <customSheetView guid="{EC46A81A-6740-4443-959F-D067CA5FDAC0}" showPageBreaks="1" printArea="1" view="pageLayout" topLeftCell="A37">
      <selection activeCell="I67" sqref="I67"/>
      <rowBreaks count="2" manualBreakCount="2">
        <brk id="68" max="9" man="1"/>
        <brk id="115" max="9" man="1"/>
      </rowBreaks>
      <pageMargins left="0.7" right="0.7" top="0.75" bottom="0.75" header="0.3" footer="0.3"/>
      <pageSetup scale="98" orientation="portrait" r:id="rId1"/>
    </customSheetView>
    <customSheetView guid="{9948DD30-9F63-4779-86EE-8B595680257B}" showPageBreaks="1" printArea="1" view="pageLayout" topLeftCell="A37">
      <selection activeCell="I67" sqref="I67"/>
      <rowBreaks count="2" manualBreakCount="2">
        <brk id="68" max="9" man="1"/>
        <brk id="115" max="9" man="1"/>
      </rowBreaks>
      <pageMargins left="0.7" right="0.7" top="0.75" bottom="0.75" header="0.3" footer="0.3"/>
      <pageSetup scale="98" orientation="portrait" r:id="rId2"/>
    </customSheetView>
  </customSheetViews>
  <mergeCells count="40">
    <mergeCell ref="A1:J1"/>
    <mergeCell ref="A2:J2"/>
    <mergeCell ref="A4:J4"/>
    <mergeCell ref="A6:J6"/>
    <mergeCell ref="A12:J12"/>
    <mergeCell ref="A10:J10"/>
    <mergeCell ref="A8:J8"/>
    <mergeCell ref="A14:J14"/>
    <mergeCell ref="A32:J32"/>
    <mergeCell ref="A34:J34"/>
    <mergeCell ref="A28:J28"/>
    <mergeCell ref="A44:J44"/>
    <mergeCell ref="A38:J38"/>
    <mergeCell ref="A36:J36"/>
    <mergeCell ref="A26:J26"/>
    <mergeCell ref="A16:J16"/>
    <mergeCell ref="A40:J40"/>
    <mergeCell ref="A42:J42"/>
    <mergeCell ref="A24:J24"/>
    <mergeCell ref="A18:J18"/>
    <mergeCell ref="A20:J20"/>
    <mergeCell ref="A22:J22"/>
    <mergeCell ref="A30:J30"/>
    <mergeCell ref="A78:J78"/>
    <mergeCell ref="A68:J68"/>
    <mergeCell ref="A66:J66"/>
    <mergeCell ref="A64:J64"/>
    <mergeCell ref="A52:J52"/>
    <mergeCell ref="A54:J54"/>
    <mergeCell ref="A60:J60"/>
    <mergeCell ref="A62:J62"/>
    <mergeCell ref="A70:J70"/>
    <mergeCell ref="A58:J58"/>
    <mergeCell ref="A72:J72"/>
    <mergeCell ref="A46:J46"/>
    <mergeCell ref="A50:J50"/>
    <mergeCell ref="A48:J48"/>
    <mergeCell ref="A76:J76"/>
    <mergeCell ref="A56:J56"/>
    <mergeCell ref="A74:J74"/>
  </mergeCells>
  <pageMargins left="0.7" right="0.7" top="0.75" bottom="0.75" header="0.3" footer="0.3"/>
  <pageSetup orientation="portrait" r:id="rId3"/>
  <headerFooter>
    <oddHeader xml:space="preserve">&amp;C&amp;"Times New Roman,Regular"Version 1.0 Beta Test (09/13/2021)
</oddHeader>
    <oddFooter xml:space="preserve">&amp;RPage &amp;P </oddFooter>
  </headerFooter>
  <rowBreaks count="2" manualBreakCount="2">
    <brk id="21" max="16383" man="1"/>
    <brk id="4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N39"/>
  <sheetViews>
    <sheetView view="pageLayout" zoomScaleNormal="100" workbookViewId="0">
      <selection sqref="A1:N1"/>
    </sheetView>
  </sheetViews>
  <sheetFormatPr defaultRowHeight="14.5" x14ac:dyDescent="0.35"/>
  <cols>
    <col min="1" max="14" width="6.26953125" customWidth="1"/>
  </cols>
  <sheetData>
    <row r="1" spans="1:14" s="3" customFormat="1" ht="15.5" x14ac:dyDescent="0.35">
      <c r="A1" s="703" t="s">
        <v>907</v>
      </c>
      <c r="B1" s="703"/>
      <c r="C1" s="703"/>
      <c r="D1" s="703"/>
      <c r="E1" s="703"/>
      <c r="F1" s="703"/>
      <c r="G1" s="703"/>
      <c r="H1" s="703"/>
      <c r="I1" s="703"/>
      <c r="J1" s="703"/>
      <c r="K1" s="703"/>
      <c r="L1" s="703"/>
      <c r="M1" s="703"/>
      <c r="N1" s="703"/>
    </row>
    <row r="2" spans="1:14" s="5" customFormat="1" thickBot="1" x14ac:dyDescent="0.35"/>
    <row r="3" spans="1:14" s="5" customFormat="1" ht="13.5" customHeight="1" thickBot="1" x14ac:dyDescent="0.35">
      <c r="E3" s="172"/>
      <c r="F3" s="889" t="s">
        <v>7</v>
      </c>
      <c r="G3" s="890"/>
      <c r="H3" s="890"/>
      <c r="I3" s="891"/>
    </row>
    <row r="4" spans="1:14" s="5" customFormat="1" ht="29.25" customHeight="1" thickBot="1" x14ac:dyDescent="0.35">
      <c r="F4" s="892" t="str">
        <f>'Sec. 1 Project Management'!A251</f>
        <v>Joe Money</v>
      </c>
      <c r="G4" s="893"/>
      <c r="H4" s="894" t="str">
        <f>'Sec. 1 Project Management'!C251</f>
        <v>Department of Natural Resources</v>
      </c>
      <c r="I4" s="895"/>
    </row>
    <row r="5" spans="1:14" s="5" customFormat="1" ht="14" x14ac:dyDescent="0.3">
      <c r="F5" s="140"/>
      <c r="G5" s="140"/>
      <c r="H5" s="140"/>
      <c r="I5" s="140"/>
    </row>
    <row r="6" spans="1:14" s="5" customFormat="1" ht="14" x14ac:dyDescent="0.3">
      <c r="F6" s="140"/>
      <c r="G6" s="140"/>
      <c r="H6" s="140"/>
      <c r="I6" s="140"/>
    </row>
    <row r="7" spans="1:14" s="5" customFormat="1" thickBot="1" x14ac:dyDescent="0.35"/>
    <row r="8" spans="1:14" s="5" customFormat="1" thickBot="1" x14ac:dyDescent="0.35">
      <c r="A8" s="839" t="s">
        <v>947</v>
      </c>
      <c r="B8" s="840"/>
      <c r="C8" s="840"/>
      <c r="D8" s="841"/>
      <c r="F8" s="879" t="s">
        <v>818</v>
      </c>
      <c r="G8" s="880"/>
      <c r="H8" s="880"/>
      <c r="I8" s="881"/>
      <c r="K8" s="879" t="s">
        <v>819</v>
      </c>
      <c r="L8" s="880"/>
      <c r="M8" s="880"/>
      <c r="N8" s="881"/>
    </row>
    <row r="9" spans="1:14" s="5" customFormat="1" ht="21.75" customHeight="1" thickBot="1" x14ac:dyDescent="0.35">
      <c r="A9" s="876"/>
      <c r="B9" s="877"/>
      <c r="C9" s="877"/>
      <c r="D9" s="878"/>
      <c r="E9" s="161"/>
      <c r="F9" s="861" t="str">
        <f>F4</f>
        <v>Joe Money</v>
      </c>
      <c r="G9" s="843"/>
      <c r="H9" s="843" t="str">
        <f>H4</f>
        <v>Department of Natural Resources</v>
      </c>
      <c r="I9" s="844"/>
      <c r="J9" s="161"/>
      <c r="K9" s="882"/>
      <c r="L9" s="883"/>
      <c r="M9" s="883"/>
      <c r="N9" s="884"/>
    </row>
    <row r="10" spans="1:14" s="5" customFormat="1" ht="21.75" customHeight="1" x14ac:dyDescent="0.3">
      <c r="A10" s="861" t="str">
        <f>'Sec. 1 Project Management'!A253</f>
        <v>Mike Tyson</v>
      </c>
      <c r="B10" s="843"/>
      <c r="C10" s="843" t="str">
        <f>'Sec. 1 Project Management'!C253</f>
        <v>Department of Natural Resources</v>
      </c>
      <c r="D10" s="844"/>
      <c r="E10" s="161"/>
      <c r="F10" s="857" t="str">
        <f>'Sec. 1 Project Management'!A253</f>
        <v>Mike Tyson</v>
      </c>
      <c r="G10" s="846"/>
      <c r="H10" s="846" t="str">
        <f>'Sec. 1 Project Management'!C253</f>
        <v>Department of Natural Resources</v>
      </c>
      <c r="I10" s="847"/>
      <c r="J10" s="161"/>
      <c r="K10" s="870"/>
      <c r="L10" s="871"/>
      <c r="M10" s="871"/>
      <c r="N10" s="872"/>
    </row>
    <row r="11" spans="1:14" s="5" customFormat="1" ht="21.75" customHeight="1" x14ac:dyDescent="0.3">
      <c r="A11" s="867"/>
      <c r="B11" s="868"/>
      <c r="C11" s="868"/>
      <c r="D11" s="869"/>
      <c r="E11" s="161"/>
      <c r="F11" s="870"/>
      <c r="G11" s="871"/>
      <c r="H11" s="871"/>
      <c r="I11" s="872"/>
      <c r="J11" s="161"/>
      <c r="K11" s="870"/>
      <c r="L11" s="871"/>
      <c r="M11" s="871"/>
      <c r="N11" s="872"/>
    </row>
    <row r="12" spans="1:14" s="5" customFormat="1" ht="21.75" customHeight="1" x14ac:dyDescent="0.3">
      <c r="A12" s="867"/>
      <c r="B12" s="868"/>
      <c r="C12" s="868"/>
      <c r="D12" s="869"/>
      <c r="E12" s="161"/>
      <c r="F12" s="870"/>
      <c r="G12" s="871"/>
      <c r="H12" s="871"/>
      <c r="I12" s="872"/>
      <c r="J12" s="161"/>
      <c r="K12" s="870"/>
      <c r="L12" s="871"/>
      <c r="M12" s="871"/>
      <c r="N12" s="872"/>
    </row>
    <row r="13" spans="1:14" s="5" customFormat="1" ht="21.75" customHeight="1" thickBot="1" x14ac:dyDescent="0.35">
      <c r="A13" s="873"/>
      <c r="B13" s="874"/>
      <c r="C13" s="874"/>
      <c r="D13" s="875"/>
      <c r="E13" s="161"/>
      <c r="F13" s="873"/>
      <c r="G13" s="874"/>
      <c r="H13" s="874"/>
      <c r="I13" s="875"/>
      <c r="J13" s="161"/>
      <c r="K13" s="873"/>
      <c r="L13" s="874"/>
      <c r="M13" s="874"/>
      <c r="N13" s="875"/>
    </row>
    <row r="14" spans="1:14" s="5" customFormat="1" ht="14" x14ac:dyDescent="0.3"/>
    <row r="15" spans="1:14" s="5" customFormat="1" ht="14" x14ac:dyDescent="0.3"/>
    <row r="16" spans="1:14" s="5" customFormat="1" thickBot="1" x14ac:dyDescent="0.35"/>
    <row r="17" spans="1:14" s="5" customFormat="1" ht="33" customHeight="1" thickBot="1" x14ac:dyDescent="0.35">
      <c r="A17" s="839" t="s">
        <v>820</v>
      </c>
      <c r="B17" s="840"/>
      <c r="C17" s="840"/>
      <c r="D17" s="841"/>
      <c r="E17" s="173"/>
      <c r="F17" s="839" t="s">
        <v>821</v>
      </c>
      <c r="G17" s="840"/>
      <c r="H17" s="840"/>
      <c r="I17" s="841"/>
      <c r="J17" s="173"/>
      <c r="K17" s="839" t="s">
        <v>822</v>
      </c>
      <c r="L17" s="840"/>
      <c r="M17" s="840"/>
      <c r="N17" s="841"/>
    </row>
    <row r="18" spans="1:14" s="5" customFormat="1" ht="21.75" customHeight="1" x14ac:dyDescent="0.3">
      <c r="A18" s="861" t="str">
        <f>'Sec. 1 Project Management'!A255</f>
        <v>Michael Faraday</v>
      </c>
      <c r="B18" s="843"/>
      <c r="C18" s="843">
        <f>'Sec. 1 Project Management'!C255</f>
        <v>0</v>
      </c>
      <c r="D18" s="844"/>
      <c r="E18" s="173"/>
      <c r="F18" s="861" t="str">
        <f>'Sec. 1 Project Management'!A266</f>
        <v>Jacques Cousteau</v>
      </c>
      <c r="G18" s="843"/>
      <c r="H18" s="843" t="str">
        <f>'Sec. 1 Project Management'!C266</f>
        <v>Department of Natural Resources</v>
      </c>
      <c r="I18" s="844"/>
      <c r="J18" s="173"/>
      <c r="K18" s="864" t="str">
        <f>'Sec. 1 Project Management'!A263</f>
        <v>Ronald McDonald</v>
      </c>
      <c r="L18" s="843"/>
      <c r="M18" s="843" t="str">
        <f>'Sec. 1 Project Management'!C263</f>
        <v>Department of Natural Resources</v>
      </c>
      <c r="N18" s="844"/>
    </row>
    <row r="19" spans="1:14" s="5" customFormat="1" ht="21.75" customHeight="1" thickBot="1" x14ac:dyDescent="0.35">
      <c r="A19" s="865" t="str">
        <f>'Sec. 1 Project Management'!A257</f>
        <v>Professor McGonagall</v>
      </c>
      <c r="B19" s="862"/>
      <c r="C19" s="862">
        <f>'Sec. 1 Project Management'!C257</f>
        <v>0</v>
      </c>
      <c r="D19" s="863"/>
      <c r="E19" s="173"/>
      <c r="F19" s="865" t="str">
        <f>'Sec. 1 Project Management'!A268</f>
        <v>John Muir</v>
      </c>
      <c r="G19" s="866"/>
      <c r="H19" s="862" t="str">
        <f>'Sec. 1 Project Management'!C268</f>
        <v>Department of Natural Resources</v>
      </c>
      <c r="I19" s="863"/>
      <c r="J19" s="173"/>
      <c r="K19" s="865" t="str">
        <f>'Sec. 1 Project Management'!A257</f>
        <v>Professor McGonagall</v>
      </c>
      <c r="L19" s="862"/>
      <c r="M19" s="862">
        <f>'Sec. 1 Project Management'!C257</f>
        <v>0</v>
      </c>
      <c r="N19" s="863"/>
    </row>
    <row r="20" spans="1:14" s="5" customFormat="1" thickBot="1" x14ac:dyDescent="0.35">
      <c r="A20" s="173"/>
      <c r="B20" s="173"/>
      <c r="C20" s="173"/>
      <c r="D20" s="173"/>
      <c r="E20" s="173"/>
      <c r="F20" s="173"/>
      <c r="G20" s="173"/>
      <c r="H20" s="173"/>
      <c r="I20" s="173"/>
      <c r="J20" s="173"/>
      <c r="K20" s="173"/>
      <c r="L20" s="173"/>
      <c r="M20" s="173"/>
      <c r="N20" s="173"/>
    </row>
    <row r="21" spans="1:14" s="5" customFormat="1" ht="14" x14ac:dyDescent="0.3">
      <c r="A21" s="173"/>
      <c r="B21" s="173"/>
      <c r="C21" s="173"/>
      <c r="D21" s="173"/>
      <c r="E21" s="839" t="s">
        <v>964</v>
      </c>
      <c r="F21" s="840"/>
      <c r="G21" s="840"/>
      <c r="H21" s="841"/>
      <c r="I21" s="173"/>
      <c r="J21" s="173"/>
      <c r="K21" s="173"/>
      <c r="L21" s="173"/>
      <c r="M21" s="173"/>
      <c r="N21" s="173"/>
    </row>
    <row r="22" spans="1:14" s="5" customFormat="1" thickBot="1" x14ac:dyDescent="0.35">
      <c r="A22" s="173"/>
      <c r="B22" s="173"/>
      <c r="C22" s="173"/>
      <c r="D22" s="173"/>
      <c r="E22" s="876"/>
      <c r="F22" s="877"/>
      <c r="G22" s="877"/>
      <c r="H22" s="878"/>
      <c r="I22" s="173"/>
      <c r="J22" s="173"/>
      <c r="K22" s="173"/>
      <c r="L22" s="173"/>
      <c r="M22" s="173"/>
      <c r="N22" s="173"/>
    </row>
    <row r="23" spans="1:14" s="5" customFormat="1" ht="29.25" customHeight="1" thickBot="1" x14ac:dyDescent="0.35">
      <c r="A23" s="173"/>
      <c r="B23" s="173"/>
      <c r="C23" s="173"/>
      <c r="D23" s="173"/>
      <c r="E23" s="887" t="str">
        <f>'Sec. 1 Project Management'!A261</f>
        <v>Mary Breckinridge</v>
      </c>
      <c r="F23" s="888"/>
      <c r="G23" s="885" t="str">
        <f>'Sec. 1 Project Management'!C261</f>
        <v>Department of Natural Resources</v>
      </c>
      <c r="H23" s="886"/>
      <c r="I23" s="173"/>
      <c r="J23" s="173"/>
      <c r="K23" s="173"/>
      <c r="L23" s="173"/>
      <c r="M23" s="173"/>
      <c r="N23" s="173"/>
    </row>
    <row r="24" spans="1:14" s="5" customFormat="1" ht="14" x14ac:dyDescent="0.3">
      <c r="A24" s="173"/>
      <c r="B24" s="173"/>
      <c r="C24" s="173"/>
      <c r="D24" s="173"/>
      <c r="E24" s="173"/>
      <c r="F24" s="173"/>
      <c r="G24" s="173"/>
      <c r="H24" s="173"/>
      <c r="I24" s="173"/>
      <c r="J24" s="173"/>
      <c r="K24" s="173"/>
      <c r="L24" s="173"/>
      <c r="M24" s="173"/>
      <c r="N24" s="173"/>
    </row>
    <row r="25" spans="1:14" s="5" customFormat="1" thickBot="1" x14ac:dyDescent="0.35">
      <c r="A25" s="105"/>
      <c r="B25" s="105"/>
      <c r="C25" s="105"/>
      <c r="D25" s="105"/>
      <c r="E25" s="105"/>
      <c r="F25" s="105"/>
      <c r="G25" s="105"/>
      <c r="H25" s="105"/>
      <c r="I25" s="105"/>
      <c r="J25" s="105"/>
      <c r="K25" s="105"/>
      <c r="L25" s="105"/>
      <c r="M25" s="105"/>
      <c r="N25" s="105"/>
    </row>
    <row r="26" spans="1:14" s="5" customFormat="1" ht="15.75" customHeight="1" thickBot="1" x14ac:dyDescent="0.35">
      <c r="A26" s="839" t="s">
        <v>823</v>
      </c>
      <c r="B26" s="840"/>
      <c r="C26" s="840"/>
      <c r="D26" s="841"/>
      <c r="E26" s="105"/>
      <c r="F26" s="839" t="s">
        <v>824</v>
      </c>
      <c r="G26" s="840"/>
      <c r="H26" s="840"/>
      <c r="I26" s="840"/>
      <c r="J26" s="840"/>
      <c r="K26" s="840"/>
      <c r="L26" s="840"/>
      <c r="M26" s="841"/>
    </row>
    <row r="27" spans="1:14" s="5" customFormat="1" ht="20.25" customHeight="1" x14ac:dyDescent="0.3">
      <c r="A27" s="858">
        <f>'Sec. 2 Data Generation'!F165</f>
        <v>0</v>
      </c>
      <c r="B27" s="859"/>
      <c r="C27" s="859"/>
      <c r="D27" s="860"/>
      <c r="E27" s="105"/>
      <c r="F27" s="861" t="str">
        <f>'Sec. 1 Project Management'!A268</f>
        <v>John Muir</v>
      </c>
      <c r="G27" s="843"/>
      <c r="H27" s="843" t="str">
        <f>'Sec. 1 Project Management'!C268</f>
        <v>Department of Natural Resources</v>
      </c>
      <c r="I27" s="843"/>
      <c r="J27" s="855" t="str">
        <f>'Sec. 1 Project Management'!A272</f>
        <v>Paul Watson</v>
      </c>
      <c r="K27" s="843"/>
      <c r="L27" s="843" t="str">
        <f>'Sec. 1 Project Management'!C272</f>
        <v>Department of Natural Resources</v>
      </c>
      <c r="M27" s="844"/>
    </row>
    <row r="28" spans="1:14" s="5" customFormat="1" ht="20.25" customHeight="1" x14ac:dyDescent="0.3">
      <c r="A28" s="849"/>
      <c r="B28" s="850"/>
      <c r="C28" s="850"/>
      <c r="D28" s="851"/>
      <c r="E28" s="105"/>
      <c r="F28" s="857" t="str">
        <f>'Sec. 1 Project Management'!A270</f>
        <v>Greta Thunberg</v>
      </c>
      <c r="G28" s="846"/>
      <c r="H28" s="846" t="str">
        <f>'Sec. 1 Project Management'!C270</f>
        <v>Department of Natural Resources</v>
      </c>
      <c r="I28" s="846"/>
      <c r="J28" s="845" t="str">
        <f>'Sec. 1 Project Management'!A274</f>
        <v>Elon Musk</v>
      </c>
      <c r="K28" s="846"/>
      <c r="L28" s="846" t="str">
        <f>'Sec. 1 Project Management'!C274</f>
        <v>Volunteer</v>
      </c>
      <c r="M28" s="847"/>
    </row>
    <row r="29" spans="1:14" s="5" customFormat="1" ht="20.25" customHeight="1" x14ac:dyDescent="0.3">
      <c r="A29" s="849"/>
      <c r="B29" s="850"/>
      <c r="C29" s="850"/>
      <c r="D29" s="851"/>
      <c r="E29" s="105"/>
      <c r="F29" s="856">
        <f>'Sec. 1 Project Management'!A276</f>
        <v>0</v>
      </c>
      <c r="G29" s="846"/>
      <c r="H29" s="846">
        <f>'Sec. 1 Project Management'!C276</f>
        <v>0</v>
      </c>
      <c r="I29" s="846"/>
      <c r="J29" s="846">
        <f>'Sec. 1 Project Management'!A278</f>
        <v>0</v>
      </c>
      <c r="K29" s="846"/>
      <c r="L29" s="846">
        <f>'Sec. 1 Project Management'!C278</f>
        <v>0</v>
      </c>
      <c r="M29" s="847"/>
    </row>
    <row r="30" spans="1:14" s="5" customFormat="1" ht="20.25" customHeight="1" x14ac:dyDescent="0.3">
      <c r="A30" s="849"/>
      <c r="B30" s="850"/>
      <c r="C30" s="850"/>
      <c r="D30" s="851"/>
      <c r="E30" s="105"/>
      <c r="F30" s="857">
        <f>'Sec. 1 Project Management'!A282</f>
        <v>0</v>
      </c>
      <c r="G30" s="846"/>
      <c r="H30" s="846">
        <f>'Sec. 1 Project Management'!C282</f>
        <v>0</v>
      </c>
      <c r="I30" s="846"/>
      <c r="J30" s="845">
        <f>'Sec. 1 Project Management'!A282</f>
        <v>0</v>
      </c>
      <c r="K30" s="846"/>
      <c r="L30" s="846">
        <f>'Sec. 1 Project Management'!C282</f>
        <v>0</v>
      </c>
      <c r="M30" s="847"/>
      <c r="N30" s="105"/>
    </row>
    <row r="31" spans="1:14" s="5" customFormat="1" ht="20.25" customHeight="1" thickBot="1" x14ac:dyDescent="0.35">
      <c r="A31" s="852"/>
      <c r="B31" s="853"/>
      <c r="C31" s="853"/>
      <c r="D31" s="854"/>
      <c r="E31" s="105"/>
      <c r="F31" s="848"/>
      <c r="G31" s="837"/>
      <c r="H31" s="837"/>
      <c r="I31" s="837"/>
      <c r="J31" s="837"/>
      <c r="K31" s="837"/>
      <c r="L31" s="837"/>
      <c r="M31" s="838"/>
      <c r="N31" s="105"/>
    </row>
    <row r="32" spans="1:14" s="5" customFormat="1" ht="14" x14ac:dyDescent="0.3">
      <c r="A32" s="105"/>
      <c r="B32" s="105"/>
      <c r="C32" s="105"/>
      <c r="D32" s="105"/>
      <c r="E32" s="105"/>
      <c r="F32" s="105"/>
      <c r="G32" s="105"/>
      <c r="H32" s="105"/>
      <c r="I32" s="105"/>
      <c r="J32" s="105"/>
      <c r="K32" s="105"/>
      <c r="L32" s="105"/>
      <c r="M32" s="105"/>
      <c r="N32" s="105"/>
    </row>
    <row r="35" spans="1:14" x14ac:dyDescent="0.35">
      <c r="A35" s="5"/>
      <c r="C35" s="28" t="s">
        <v>410</v>
      </c>
    </row>
    <row r="36" spans="1:14" x14ac:dyDescent="0.35">
      <c r="A36" s="5"/>
      <c r="C36" s="28" t="s">
        <v>411</v>
      </c>
    </row>
    <row r="39" spans="1:14" ht="15" x14ac:dyDescent="0.35">
      <c r="A39" s="842" t="s">
        <v>906</v>
      </c>
      <c r="B39" s="842"/>
      <c r="C39" s="842"/>
      <c r="D39" s="842"/>
      <c r="E39" s="842"/>
      <c r="F39" s="842"/>
      <c r="G39" s="842"/>
      <c r="H39" s="842"/>
      <c r="I39" s="842"/>
      <c r="J39" s="842"/>
      <c r="K39" s="842"/>
      <c r="L39" s="842"/>
      <c r="M39" s="842"/>
      <c r="N39" s="842"/>
    </row>
  </sheetData>
  <customSheetViews>
    <customSheetView guid="{EC46A81A-6740-4443-959F-D067CA5FDAC0}" showPageBreaks="1" view="pageLayout">
      <selection activeCell="A39" sqref="A39:N39"/>
      <pageMargins left="0.7" right="0.7" top="0.75" bottom="0.75" header="0.3" footer="0.3"/>
      <pageSetup orientation="portrait" r:id="rId1"/>
    </customSheetView>
    <customSheetView guid="{9948DD30-9F63-4779-86EE-8B595680257B}" showPageBreaks="1" view="pageLayout">
      <selection activeCell="A39" sqref="A39:N39"/>
      <pageMargins left="0.7" right="0.7" top="0.75" bottom="0.75" header="0.3" footer="0.3"/>
      <pageSetup orientation="portrait" r:id="rId2"/>
    </customSheetView>
  </customSheetViews>
  <mergeCells count="76">
    <mergeCell ref="E21:H22"/>
    <mergeCell ref="G23:H23"/>
    <mergeCell ref="E23:F23"/>
    <mergeCell ref="F3:I3"/>
    <mergeCell ref="F4:G4"/>
    <mergeCell ref="H4:I4"/>
    <mergeCell ref="F8:I8"/>
    <mergeCell ref="A8:D9"/>
    <mergeCell ref="K8:N8"/>
    <mergeCell ref="F9:G9"/>
    <mergeCell ref="H9:I9"/>
    <mergeCell ref="K9:N9"/>
    <mergeCell ref="A11:B11"/>
    <mergeCell ref="C11:D11"/>
    <mergeCell ref="F11:G11"/>
    <mergeCell ref="H11:I11"/>
    <mergeCell ref="K11:N11"/>
    <mergeCell ref="A10:B10"/>
    <mergeCell ref="C10:D10"/>
    <mergeCell ref="F10:G10"/>
    <mergeCell ref="H10:I10"/>
    <mergeCell ref="K10:N10"/>
    <mergeCell ref="A13:B13"/>
    <mergeCell ref="C13:D13"/>
    <mergeCell ref="F13:G13"/>
    <mergeCell ref="H13:I13"/>
    <mergeCell ref="K13:N13"/>
    <mergeCell ref="A12:B12"/>
    <mergeCell ref="C12:D12"/>
    <mergeCell ref="F12:G12"/>
    <mergeCell ref="H12:I12"/>
    <mergeCell ref="K12:N12"/>
    <mergeCell ref="M19:N19"/>
    <mergeCell ref="A17:D17"/>
    <mergeCell ref="F17:I17"/>
    <mergeCell ref="K17:N17"/>
    <mergeCell ref="A18:B18"/>
    <mergeCell ref="C18:D18"/>
    <mergeCell ref="F18:G18"/>
    <mergeCell ref="H18:I18"/>
    <mergeCell ref="K18:L18"/>
    <mergeCell ref="M18:N18"/>
    <mergeCell ref="A19:B19"/>
    <mergeCell ref="C19:D19"/>
    <mergeCell ref="F19:G19"/>
    <mergeCell ref="H19:I19"/>
    <mergeCell ref="K19:L19"/>
    <mergeCell ref="A1:N1"/>
    <mergeCell ref="A28:D28"/>
    <mergeCell ref="A29:D29"/>
    <mergeCell ref="A30:D30"/>
    <mergeCell ref="A31:D31"/>
    <mergeCell ref="J27:K27"/>
    <mergeCell ref="F29:G29"/>
    <mergeCell ref="H29:I29"/>
    <mergeCell ref="F30:G30"/>
    <mergeCell ref="H30:I30"/>
    <mergeCell ref="A26:D26"/>
    <mergeCell ref="A27:D27"/>
    <mergeCell ref="F27:G27"/>
    <mergeCell ref="H27:I27"/>
    <mergeCell ref="F28:G28"/>
    <mergeCell ref="H28:I28"/>
    <mergeCell ref="J31:K31"/>
    <mergeCell ref="L31:M31"/>
    <mergeCell ref="F26:M26"/>
    <mergeCell ref="A39:N39"/>
    <mergeCell ref="L27:M27"/>
    <mergeCell ref="J28:K28"/>
    <mergeCell ref="L28:M28"/>
    <mergeCell ref="J29:K29"/>
    <mergeCell ref="L29:M29"/>
    <mergeCell ref="J30:K30"/>
    <mergeCell ref="L30:M30"/>
    <mergeCell ref="F31:G31"/>
    <mergeCell ref="H31:I31"/>
  </mergeCells>
  <pageMargins left="0.7" right="0.7" top="0.75" bottom="0.75" header="0.3" footer="0.3"/>
  <pageSetup orientation="portrait" r:id="rId3"/>
  <headerFooter>
    <oddHeader xml:space="preserve">&amp;C&amp;"Times New Roman,Regular"Version 1.0 Beta Test (09/13/2021)
</oddHeader>
    <oddFooter>&amp;RPage &amp;P of &amp;N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855F153D59224ABD02CFF77058D09C" ma:contentTypeVersion="14" ma:contentTypeDescription="Create a new document." ma:contentTypeScope="" ma:versionID="31e75cd4997ee0d26e655da312d91ec4">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0e79a1d8-a48f-427f-984c-09788475fdfa" xmlns:ns7="097dd900-c2e6-410d-8a0c-ea1f1ee0f01c" targetNamespace="http://schemas.microsoft.com/office/2006/metadata/properties" ma:root="true" ma:fieldsID="f52676feb3033e3e69ad08e184d35932" ns1:_="" ns3:_="" ns4:_="" ns5:_="" ns6:_="" ns7:_="">
    <xsd:import namespace="http://schemas.microsoft.com/sharepoint/v3"/>
    <xsd:import namespace="4ffa91fb-a0ff-4ac5-b2db-65c790d184a4"/>
    <xsd:import namespace="http://schemas.microsoft.com/sharepoint.v3"/>
    <xsd:import namespace="http://schemas.microsoft.com/sharepoint/v3/fields"/>
    <xsd:import namespace="0e79a1d8-a48f-427f-984c-09788475fdfa"/>
    <xsd:import namespace="097dd900-c2e6-410d-8a0c-ea1f1ee0f01c"/>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MediaServiceMetadata" minOccurs="0"/>
                <xsd:element ref="ns6:MediaServiceFastMetadata" minOccurs="0"/>
                <xsd:element ref="ns6:MediaServiceDateTaken" minOccurs="0"/>
                <xsd:element ref="ns6:MediaServiceAutoTags" minOccurs="0"/>
                <xsd:element ref="ns6:MediaServiceLocation" minOccurs="0"/>
                <xsd:element ref="ns6:MediaServiceOCR" minOccurs="0"/>
                <xsd:element ref="ns7:Records_x0020_Status" minOccurs="0"/>
                <xsd:element ref="ns7:Records_x0020_Date" minOccurs="0"/>
                <xsd:element ref="ns6:MediaServiceGenerationTime" minOccurs="0"/>
                <xsd:element ref="ns6:MediaServiceEventHashCode"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23"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8"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9"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10"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11"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15"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7"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8"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20" nillable="true" ma:displayName="Other Related Documents" ma:description="Enter any related document." ma:internalName="EPA_x0020_Related_x0020_Documents">
      <xsd:simpleType>
        <xsd:restriction base="dms:Note">
          <xsd:maxLength value="255"/>
        </xsd:restriction>
      </xsd:simpleType>
    </xsd:element>
    <xsd:element name="Rights" ma:index="22"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24"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5"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6" nillable="true" ma:displayName="Taxonomy Catch All Column1" ma:description="" ma:hidden="true" ma:list="{394c38f3-3146-4805-866c-32ec1c6e8d7e}" ma:internalName="TaxCatchAllLabel" ma:readOnly="true" ma:showField="CatchAllDataLabel" ma:web="097dd900-c2e6-410d-8a0c-ea1f1ee0f01c">
      <xsd:complexType>
        <xsd:complexContent>
          <xsd:extension base="dms:MultiChoiceLookup">
            <xsd:sequence>
              <xsd:element name="Value" type="dms:Lookup" maxOccurs="unbounded" minOccurs="0" nillable="true"/>
            </xsd:sequence>
          </xsd:extension>
        </xsd:complexContent>
      </xsd:complexType>
    </xsd:element>
    <xsd:element name="TaxCatchAll" ma:index="27" nillable="true" ma:displayName="Taxonomy Catch All Column" ma:description="" ma:hidden="true" ma:list="{394c38f3-3146-4805-866c-32ec1c6e8d7e}" ma:internalName="TaxCatchAll" ma:showField="CatchAllData" ma:web="097dd900-c2e6-410d-8a0c-ea1f1ee0f0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2"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9"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21"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79a1d8-a48f-427f-984c-09788475fdf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MediaServiceAutoTags" ma:internalName="MediaServiceAutoTags" ma:readOnly="true">
      <xsd:simpleType>
        <xsd:restriction base="dms:Text"/>
      </xsd:simpleType>
    </xsd:element>
    <xsd:element name="MediaServiceLocation" ma:index="32" nillable="true" ma:displayName="MediaServiceLocation" ma:internalName="MediaServiceLocation" ma:readOnly="true">
      <xsd:simpleType>
        <xsd:restriction base="dms:Text"/>
      </xsd:simpleType>
    </xsd:element>
    <xsd:element name="MediaServiceOCR" ma:index="33" nillable="true" ma:displayName="MediaServiceOCR"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7dd900-c2e6-410d-8a0c-ea1f1ee0f01c" elementFormDefault="qualified">
    <xsd:import namespace="http://schemas.microsoft.com/office/2006/documentManagement/types"/>
    <xsd:import namespace="http://schemas.microsoft.com/office/infopath/2007/PartnerControls"/>
    <xsd:element name="Records_x0020_Status" ma:index="34" nillable="true" ma:displayName="Records Status" ma:default="Pending" ma:internalName="Records_x0020_Status">
      <xsd:simpleType>
        <xsd:restriction base="dms:Text"/>
      </xsd:simpleType>
    </xsd:element>
    <xsd:element name="Records_x0020_Date" ma:index="35" nillable="true" ma:displayName="Records Date" ma:hidden="true" ma:internalName="Records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Records_x0020_Status xmlns="097dd900-c2e6-410d-8a0c-ea1f1ee0f01c">Pending</Records_x0020_Status>
    <j747ac98061d40f0aa7bd47e1db5675d xmlns="4ffa91fb-a0ff-4ac5-b2db-65c790d184a4">
      <Terms xmlns="http://schemas.microsoft.com/office/infopath/2007/PartnerControls"/>
    </j747ac98061d40f0aa7bd47e1db5675d>
    <Records_x0020_Date xmlns="097dd900-c2e6-410d-8a0c-ea1f1ee0f01c" xsi:nil="true"/>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2020-05-04T23:27:08+00:00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FE46DDC4-893C-462A-B974-8DAB55BDB7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e79a1d8-a48f-427f-984c-09788475fdfa"/>
    <ds:schemaRef ds:uri="097dd900-c2e6-410d-8a0c-ea1f1ee0f0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0074A5-B98D-4361-9CA2-3A4DE4632A2F}">
  <ds:schemaRefs>
    <ds:schemaRef ds:uri="http://schemas.microsoft.com/sharepoint/v3/contenttype/forms"/>
  </ds:schemaRefs>
</ds:datastoreItem>
</file>

<file path=customXml/itemProps3.xml><?xml version="1.0" encoding="utf-8"?>
<ds:datastoreItem xmlns:ds="http://schemas.openxmlformats.org/officeDocument/2006/customXml" ds:itemID="{92E4331A-C22F-4F94-84BE-B8A011284A24}">
  <ds:schemaRefs>
    <ds:schemaRef ds:uri="http://purl.org/dc/dcmitype/"/>
    <ds:schemaRef ds:uri="0e79a1d8-a48f-427f-984c-09788475fdfa"/>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purl.org/dc/elements/1.1/"/>
    <ds:schemaRef ds:uri="097dd900-c2e6-410d-8a0c-ea1f1ee0f01c"/>
    <ds:schemaRef ds:uri="http://schemas.microsoft.com/sharepoint/v3/fields"/>
    <ds:schemaRef ds:uri="http://purl.org/dc/terms/"/>
    <ds:schemaRef ds:uri="http://schemas.microsoft.com/sharepoint.v3"/>
    <ds:schemaRef ds:uri="4ffa91fb-a0ff-4ac5-b2db-65c790d184a4"/>
    <ds:schemaRef ds:uri="http://schemas.microsoft.com/sharepoint/v3"/>
  </ds:schemaRefs>
</ds:datastoreItem>
</file>

<file path=customXml/itemProps4.xml><?xml version="1.0" encoding="utf-8"?>
<ds:datastoreItem xmlns:ds="http://schemas.openxmlformats.org/officeDocument/2006/customXml" ds:itemID="{827EB04A-36B6-4634-99E1-2B7516AEA31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Preface</vt:lpstr>
      <vt:lpstr>Instructions</vt:lpstr>
      <vt:lpstr>Glossary</vt:lpstr>
      <vt:lpstr>Sec. 1 Project Management</vt:lpstr>
      <vt:lpstr>Sec. 2 Data Generation</vt:lpstr>
      <vt:lpstr>Sec. 3 Assessment and Oversight</vt:lpstr>
      <vt:lpstr>Sec.4 Data Review and Usability</vt:lpstr>
      <vt:lpstr>Sec. 5 References</vt:lpstr>
      <vt:lpstr>Figures</vt:lpstr>
      <vt:lpstr>Tables</vt:lpstr>
      <vt:lpstr>Appendix A</vt:lpstr>
      <vt:lpstr>Appendix B</vt:lpstr>
      <vt:lpstr>Attachment 1</vt:lpstr>
      <vt:lpstr>Attachment 2</vt:lpstr>
      <vt:lpstr>Attachment 3</vt:lpstr>
      <vt:lpstr>Attachment 4</vt:lpstr>
      <vt:lpstr>Attachment 5</vt:lpstr>
      <vt:lpstr>DQO.LUT</vt:lpstr>
      <vt:lpstr>Sample.LUT</vt:lpstr>
      <vt:lpstr>General.methods.LUT</vt:lpstr>
      <vt:lpstr>SOP.LUT</vt:lpstr>
      <vt:lpstr>'Appendix A'!Print_Area</vt:lpstr>
      <vt:lpstr>Figures!Print_Area</vt:lpstr>
      <vt:lpstr>Instructions!Print_Area</vt:lpstr>
      <vt:lpstr>Preface!Print_Area</vt:lpstr>
      <vt:lpstr>'Sec. 1 Project Management'!Print_Area</vt:lpstr>
      <vt:lpstr>'Sec. 2 Data Generation'!Print_Area</vt:lpstr>
      <vt:lpstr>'Sec. 3 Assessment and Oversight'!Print_Area</vt:lpstr>
      <vt:lpstr>'Sec. 5 References'!Print_Area</vt:lpstr>
      <vt:lpstr>'Sec.4 Data Review and Usability'!Print_Area</vt:lpstr>
      <vt:lpstr>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Carney, Michael</dc:creator>
  <cp:lastModifiedBy>Fronczak, David</cp:lastModifiedBy>
  <cp:lastPrinted>2021-02-17T22:21:53Z</cp:lastPrinted>
  <dcterms:created xsi:type="dcterms:W3CDTF">2015-06-05T18:17:20Z</dcterms:created>
  <dcterms:modified xsi:type="dcterms:W3CDTF">2021-09-14T15:34:22Z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0x01010059855F153D59224ABD02CFF77058D09C</vt:lpwstr>
  </property>
</Properties>
</file>