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hidePivotFieldList="1" defaultThemeVersion="166925"/>
  <mc:AlternateContent xmlns:mc="http://schemas.openxmlformats.org/markup-compatibility/2006">
    <mc:Choice Requires="x15">
      <x15ac:absPath xmlns:x15ac="http://schemas.microsoft.com/office/spreadsheetml/2010/11/ac" url="https://boozallen-my.sharepoint.com/personal/614163_bah_com/Documents/Documents/_Client_EPA/_EPA Cybersecurity Assessment/202303_Mar2023/"/>
    </mc:Choice>
  </mc:AlternateContent>
  <xr:revisionPtr revIDLastSave="0" documentId="8_{7BEAC1DD-F3C8-4D1F-9207-F84E825B5374}" xr6:coauthVersionLast="47" xr6:coauthVersionMax="47" xr10:uidLastSave="{00000000-0000-0000-0000-000000000000}"/>
  <bookViews>
    <workbookView xWindow="-120" yWindow="-120" windowWidth="29040" windowHeight="15840" xr2:uid="{C7D3CA6A-FA56-4B40-8B42-38B32D4BF50F}"/>
  </bookViews>
  <sheets>
    <sheet name="Introduction" sheetId="22" r:id="rId1"/>
    <sheet name="Assessment Workbook" sheetId="2" r:id="rId2"/>
    <sheet name="Assessment Report" sheetId="21" r:id="rId3"/>
    <sheet name="Risk Mitigation Plan" sheetId="9" r:id="rId4"/>
    <sheet name="_DataTable" sheetId="13" state="hidden" r:id="rId5"/>
    <sheet name="_ChecklistNumbers" sheetId="18" state="hidden" r:id="rId6"/>
    <sheet name="_Question" sheetId="17" state="hidden" r:id="rId7"/>
    <sheet name="_Recommendation" sheetId="16" state="hidden" r:id="rId8"/>
    <sheet name="_PWSNotes" sheetId="20" state="hidden" r:id="rId9"/>
  </sheets>
  <definedNames>
    <definedName name="_xlnm.Print_Area" localSheetId="2">'Assessment Report'!$A$1:$G$64</definedName>
    <definedName name="_xlnm.Print_Area" localSheetId="3">'Risk Mitigation Plan'!$A$1:$I$251</definedName>
  </definedNames>
  <calcPr calcId="191029"/>
  <pivotCaches>
    <pivotCache cacheId="242"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1" i="9" l="1"/>
  <c r="G246" i="9"/>
  <c r="G245" i="9"/>
  <c r="B245" i="9"/>
  <c r="G244" i="9"/>
  <c r="G239" i="9"/>
  <c r="G238" i="9"/>
  <c r="B238" i="9"/>
  <c r="G237" i="9"/>
  <c r="G232" i="9"/>
  <c r="G231" i="9"/>
  <c r="B231" i="9"/>
  <c r="G230" i="9"/>
  <c r="G225" i="9"/>
  <c r="G224" i="9"/>
  <c r="B224" i="9"/>
  <c r="A224" i="9" s="1"/>
  <c r="G223" i="9"/>
  <c r="G218" i="9"/>
  <c r="G217" i="9"/>
  <c r="B217" i="9"/>
  <c r="G216" i="9"/>
  <c r="G211" i="9"/>
  <c r="G210" i="9"/>
  <c r="B210" i="9"/>
  <c r="G209" i="9"/>
  <c r="G204" i="9"/>
  <c r="G203" i="9"/>
  <c r="B203" i="9"/>
  <c r="G202" i="9"/>
  <c r="G197" i="9"/>
  <c r="G196" i="9"/>
  <c r="B196" i="9"/>
  <c r="G195" i="9"/>
  <c r="G190" i="9"/>
  <c r="G189" i="9"/>
  <c r="B189" i="9"/>
  <c r="G188" i="9"/>
  <c r="G183" i="9"/>
  <c r="G182" i="9"/>
  <c r="B182" i="9"/>
  <c r="G181" i="9"/>
  <c r="G176" i="9"/>
  <c r="G175" i="9"/>
  <c r="B175" i="9"/>
  <c r="G174" i="9"/>
  <c r="G169" i="9"/>
  <c r="G168" i="9"/>
  <c r="B168" i="9"/>
  <c r="G167" i="9"/>
  <c r="G162" i="9"/>
  <c r="G161" i="9"/>
  <c r="B161" i="9"/>
  <c r="G160" i="9"/>
  <c r="G155" i="9"/>
  <c r="G154" i="9"/>
  <c r="B154" i="9"/>
  <c r="G153" i="9"/>
  <c r="G148" i="9"/>
  <c r="G147" i="9"/>
  <c r="B147" i="9"/>
  <c r="G146" i="9"/>
  <c r="G141" i="9"/>
  <c r="G140" i="9"/>
  <c r="B140" i="9"/>
  <c r="G139" i="9"/>
  <c r="G134" i="9"/>
  <c r="G133" i="9"/>
  <c r="B133" i="9"/>
  <c r="G132" i="9"/>
  <c r="G127" i="9"/>
  <c r="G126" i="9"/>
  <c r="B126" i="9"/>
  <c r="G125" i="9"/>
  <c r="G120" i="9"/>
  <c r="G119" i="9"/>
  <c r="B119" i="9"/>
  <c r="G118" i="9"/>
  <c r="G113" i="9"/>
  <c r="G112" i="9"/>
  <c r="B112" i="9"/>
  <c r="A112" i="9" s="1"/>
  <c r="G111" i="9"/>
  <c r="G106" i="9"/>
  <c r="G105" i="9"/>
  <c r="B105" i="9"/>
  <c r="G104" i="9"/>
  <c r="G99" i="9"/>
  <c r="G98" i="9"/>
  <c r="B98" i="9"/>
  <c r="G97" i="9"/>
  <c r="G92" i="9"/>
  <c r="G91" i="9"/>
  <c r="B91" i="9"/>
  <c r="A91" i="9" s="1"/>
  <c r="G90" i="9"/>
  <c r="G85" i="9"/>
  <c r="G84" i="9"/>
  <c r="B84" i="9"/>
  <c r="G83" i="9"/>
  <c r="G78" i="9"/>
  <c r="G77" i="9"/>
  <c r="B77" i="9"/>
  <c r="G76" i="9"/>
  <c r="G71" i="9"/>
  <c r="G70" i="9"/>
  <c r="B70" i="9"/>
  <c r="G69" i="9"/>
  <c r="G64" i="9"/>
  <c r="G63" i="9"/>
  <c r="B63" i="9"/>
  <c r="G62" i="9"/>
  <c r="G57" i="9"/>
  <c r="G56" i="9"/>
  <c r="B56" i="9"/>
  <c r="G55" i="9"/>
  <c r="G50" i="9"/>
  <c r="G49" i="9"/>
  <c r="B49" i="9"/>
  <c r="G48" i="9"/>
  <c r="G43" i="9"/>
  <c r="G42" i="9"/>
  <c r="B42" i="9"/>
  <c r="G41" i="9"/>
  <c r="G36" i="9"/>
  <c r="G35" i="9"/>
  <c r="B35" i="9"/>
  <c r="G34" i="9"/>
  <c r="G29" i="9"/>
  <c r="G28" i="9"/>
  <c r="B28" i="9"/>
  <c r="A28" i="9" s="1"/>
  <c r="B21" i="9"/>
  <c r="A21" i="9" s="1"/>
  <c r="G27" i="9"/>
  <c r="G22" i="9"/>
  <c r="G21" i="9"/>
  <c r="I3" i="13"/>
  <c r="G3" i="13"/>
  <c r="H3" i="13"/>
  <c r="G4" i="13"/>
  <c r="G5" i="13"/>
  <c r="E18" i="21"/>
  <c r="E63" i="21"/>
  <c r="E64" i="21"/>
  <c r="E62" i="21"/>
  <c r="E57" i="21"/>
  <c r="E58" i="21"/>
  <c r="E59" i="21"/>
  <c r="E56" i="21"/>
  <c r="E53" i="21"/>
  <c r="E52" i="21"/>
  <c r="E49" i="21"/>
  <c r="E48" i="21"/>
  <c r="E47" i="21"/>
  <c r="E41" i="21"/>
  <c r="E42" i="21"/>
  <c r="E43" i="21"/>
  <c r="E44" i="21"/>
  <c r="E40" i="21"/>
  <c r="E35" i="21"/>
  <c r="E36" i="21"/>
  <c r="E37" i="21"/>
  <c r="E34" i="21"/>
  <c r="E28" i="21"/>
  <c r="E29" i="21"/>
  <c r="E30" i="21"/>
  <c r="E31" i="21"/>
  <c r="E27" i="21"/>
  <c r="E20" i="21"/>
  <c r="E21" i="21"/>
  <c r="E22" i="21"/>
  <c r="E23" i="21"/>
  <c r="E24" i="21"/>
  <c r="E19" i="21"/>
  <c r="E4" i="21"/>
  <c r="A14" i="9"/>
  <c r="F6" i="9"/>
  <c r="F5" i="9"/>
  <c r="F4" i="9"/>
  <c r="A245" i="9"/>
  <c r="A238" i="9"/>
  <c r="A231" i="9"/>
  <c r="A217" i="9"/>
  <c r="A210" i="9"/>
  <c r="A203" i="9"/>
  <c r="A196" i="9"/>
  <c r="A189" i="9"/>
  <c r="A182" i="9"/>
  <c r="A175" i="9"/>
  <c r="A168" i="9"/>
  <c r="A161" i="9"/>
  <c r="A154" i="9"/>
  <c r="A147" i="9"/>
  <c r="A140" i="9"/>
  <c r="A133" i="9"/>
  <c r="A126" i="9"/>
  <c r="A119" i="9"/>
  <c r="A105" i="9"/>
  <c r="A98" i="9"/>
  <c r="A84" i="9"/>
  <c r="A77" i="9"/>
  <c r="A70" i="9"/>
  <c r="A63" i="9"/>
  <c r="A56" i="9"/>
  <c r="A49" i="9"/>
  <c r="A42" i="9"/>
  <c r="A35" i="9"/>
  <c r="I5" i="13" l="1"/>
  <c r="H5" i="13"/>
  <c r="I4" i="13"/>
  <c r="H4" i="13"/>
  <c r="F63" i="21"/>
  <c r="F64" i="21"/>
  <c r="F62" i="21"/>
  <c r="F57" i="21"/>
  <c r="F58" i="21"/>
  <c r="F59" i="21"/>
  <c r="F56" i="21"/>
  <c r="F53" i="21"/>
  <c r="F52" i="21"/>
  <c r="F47" i="21"/>
  <c r="F48" i="21"/>
  <c r="F49" i="21"/>
  <c r="F41" i="21"/>
  <c r="F42" i="21"/>
  <c r="F43" i="21"/>
  <c r="F44" i="21"/>
  <c r="F40" i="21"/>
  <c r="F35" i="21"/>
  <c r="F36" i="21"/>
  <c r="F37" i="21"/>
  <c r="F34" i="21"/>
  <c r="F31" i="21"/>
  <c r="F28" i="21"/>
  <c r="F29" i="21"/>
  <c r="F30" i="21"/>
  <c r="F27" i="21"/>
  <c r="F19" i="21"/>
  <c r="F20" i="21"/>
  <c r="F21" i="21"/>
  <c r="F22" i="21"/>
  <c r="F23" i="21"/>
  <c r="F24" i="21"/>
  <c r="F18" i="21"/>
  <c r="E6" i="21"/>
  <c r="E5" i="21"/>
  <c r="K31" i="13"/>
  <c r="K32" i="13"/>
  <c r="K33" i="13"/>
  <c r="K34" i="13"/>
  <c r="K35" i="13"/>
  <c r="K36" i="13"/>
  <c r="K37" i="13"/>
  <c r="K38" i="13"/>
  <c r="K30" i="13"/>
  <c r="K29" i="13"/>
  <c r="K28" i="13"/>
  <c r="K7" i="13"/>
  <c r="K8" i="13"/>
  <c r="K9" i="13"/>
  <c r="K10" i="13"/>
  <c r="K11" i="13"/>
  <c r="K12" i="13"/>
  <c r="K13" i="13"/>
  <c r="K14" i="13"/>
  <c r="K15" i="13"/>
  <c r="K16" i="13"/>
  <c r="K17" i="13"/>
  <c r="K18" i="13"/>
  <c r="K19" i="13"/>
  <c r="K20" i="13"/>
  <c r="K21" i="13"/>
  <c r="K22" i="13"/>
  <c r="K23" i="13"/>
  <c r="K24" i="13"/>
  <c r="K25" i="13"/>
  <c r="K26" i="13"/>
  <c r="K27" i="13"/>
  <c r="K6" i="13"/>
  <c r="E31" i="13"/>
  <c r="I31" i="13" s="1"/>
  <c r="E32" i="13"/>
  <c r="I32" i="13" s="1"/>
  <c r="E33" i="13"/>
  <c r="H33" i="13" s="1"/>
  <c r="E34" i="13"/>
  <c r="I34" i="13" s="1"/>
  <c r="E35" i="13"/>
  <c r="I35" i="13" s="1"/>
  <c r="E36" i="13"/>
  <c r="I36" i="13" s="1"/>
  <c r="E37" i="13"/>
  <c r="I37" i="13" s="1"/>
  <c r="E38" i="13"/>
  <c r="G38" i="13" s="1"/>
  <c r="E30" i="13"/>
  <c r="I30" i="13" s="1"/>
  <c r="E29" i="13"/>
  <c r="I29" i="13" s="1"/>
  <c r="E28" i="13"/>
  <c r="I28" i="13" s="1"/>
  <c r="E7" i="13"/>
  <c r="I7" i="13" s="1"/>
  <c r="E8" i="13"/>
  <c r="I8" i="13" s="1"/>
  <c r="E9" i="13"/>
  <c r="H9" i="13" s="1"/>
  <c r="E10" i="13"/>
  <c r="I10" i="13" s="1"/>
  <c r="E11" i="13"/>
  <c r="I11" i="13" s="1"/>
  <c r="E12" i="13"/>
  <c r="I12" i="13" s="1"/>
  <c r="E13" i="13"/>
  <c r="H13" i="13" s="1"/>
  <c r="E14" i="13"/>
  <c r="I14" i="13" s="1"/>
  <c r="E15" i="13"/>
  <c r="I15" i="13" s="1"/>
  <c r="E16" i="13"/>
  <c r="I16" i="13" s="1"/>
  <c r="E17" i="13"/>
  <c r="I17" i="13" s="1"/>
  <c r="E18" i="13"/>
  <c r="I18" i="13" s="1"/>
  <c r="E19" i="13"/>
  <c r="I19" i="13" s="1"/>
  <c r="E20" i="13"/>
  <c r="I20" i="13" s="1"/>
  <c r="E21" i="13"/>
  <c r="I21" i="13" s="1"/>
  <c r="E22" i="13"/>
  <c r="H22" i="13" s="1"/>
  <c r="E23" i="13"/>
  <c r="I23" i="13" s="1"/>
  <c r="E24" i="13"/>
  <c r="I24" i="13" s="1"/>
  <c r="E25" i="13"/>
  <c r="I25" i="13" s="1"/>
  <c r="E26" i="13"/>
  <c r="H26" i="13" s="1"/>
  <c r="E27" i="13"/>
  <c r="I27" i="13" s="1"/>
  <c r="E6" i="13"/>
  <c r="I6" i="13" s="1"/>
  <c r="A13" i="21" l="1"/>
  <c r="I33" i="13"/>
  <c r="G27" i="13"/>
  <c r="G22" i="13"/>
  <c r="G19" i="13"/>
  <c r="H11" i="13"/>
  <c r="I38" i="13"/>
  <c r="G11" i="13"/>
  <c r="H38" i="13"/>
  <c r="H27" i="13"/>
  <c r="G35" i="13"/>
  <c r="G34" i="13"/>
  <c r="H19" i="13"/>
  <c r="G33" i="13"/>
  <c r="H14" i="13"/>
  <c r="G18" i="13"/>
  <c r="H35" i="13"/>
  <c r="I26" i="13"/>
  <c r="I22" i="13"/>
  <c r="H18" i="13"/>
  <c r="G17" i="13"/>
  <c r="H34" i="13"/>
  <c r="G30" i="13"/>
  <c r="G14" i="13"/>
  <c r="H10" i="13"/>
  <c r="G37" i="13"/>
  <c r="H37" i="13"/>
  <c r="G26" i="13"/>
  <c r="G10" i="13"/>
  <c r="G25" i="13"/>
  <c r="G9" i="13"/>
  <c r="I13" i="13"/>
  <c r="H30" i="13"/>
  <c r="G29" i="13"/>
  <c r="G21" i="13"/>
  <c r="G13" i="13"/>
  <c r="H29" i="13"/>
  <c r="H21" i="13"/>
  <c r="G36" i="13"/>
  <c r="G28" i="13"/>
  <c r="G20" i="13"/>
  <c r="G12" i="13"/>
  <c r="H36" i="13"/>
  <c r="H28" i="13"/>
  <c r="H20" i="13"/>
  <c r="H12" i="13"/>
  <c r="I9" i="13"/>
  <c r="G6" i="13"/>
  <c r="H25" i="13"/>
  <c r="H17" i="13"/>
  <c r="H6" i="13"/>
  <c r="G32" i="13"/>
  <c r="G24" i="13"/>
  <c r="G16" i="13"/>
  <c r="G8" i="13"/>
  <c r="H32" i="13"/>
  <c r="H24" i="13"/>
  <c r="H16" i="13"/>
  <c r="H8" i="13"/>
  <c r="G31" i="13"/>
  <c r="G23" i="13"/>
  <c r="G15" i="13"/>
  <c r="G7" i="13"/>
  <c r="H31" i="13"/>
  <c r="H23" i="13"/>
  <c r="H15" i="13"/>
  <c r="H7" i="13"/>
</calcChain>
</file>

<file path=xl/sharedStrings.xml><?xml version="1.0" encoding="utf-8"?>
<sst xmlns="http://schemas.openxmlformats.org/spreadsheetml/2006/main" count="619" uniqueCount="173">
  <si>
    <t>EPA Cybersecurity Checklist Assessment for Public Water System Sanitary Surveys</t>
  </si>
  <si>
    <t>What is the purpose of this checklist assessment?</t>
  </si>
  <si>
    <t>How should this checklist assessment be used?</t>
  </si>
  <si>
    <t>https://www.epa.gov/waterriskassessment/forms/cybersecurity-technical-assistance-water-utilities</t>
  </si>
  <si>
    <t>1)</t>
  </si>
  <si>
    <t>[1]</t>
  </si>
  <si>
    <t>The term “operational technology” means hardware and software that detects or causes a change through the direct monitoring or control of physical devices, processes, and events in the enterprise. Internet of Things Cybersecurity Improvement Act of 2020, 15 U.S.C. § 271(3)(6) (Public Law 116-207).</t>
  </si>
  <si>
    <t>[2]</t>
  </si>
  <si>
    <t>[3]</t>
  </si>
  <si>
    <t>[4]</t>
  </si>
  <si>
    <t>[6]</t>
  </si>
  <si>
    <t>[8]</t>
  </si>
  <si>
    <t>[9]</t>
  </si>
  <si>
    <t>[5]</t>
  </si>
  <si>
    <t>[7]</t>
  </si>
  <si>
    <t>40 CFR §§ 142.16(b)(3) and 142.16(o)(2). Required elements are (1) source, (2) treatment, (3) distribution system, (4) finished water storage, (5) pumps, pump facilities, and controls, (6) monitoring, reporting, and data verification, (7) system management and operation, and (8) operator compliance with state requirements.</t>
  </si>
  <si>
    <t>Includes tribes, territories, and EPA where they have primacy</t>
  </si>
  <si>
    <t>https://www.isa.org/standards-and-publications/isa-standards/isa-iec-62443-series-of-standards</t>
  </si>
  <si>
    <t>References</t>
  </si>
  <si>
    <t>Version History</t>
  </si>
  <si>
    <t xml:space="preserve">An Industrial Control System is an information system used to control industrial processes such as manufacturing, product handling, production, and distribution. Industrial control systems include supervisory control and data acquisition systems, used to control geographically dispersed assets, as well as distributed control systems and smaller control systems using programmable logic controllers to control localized processes.
Link to NIST Computer Security Resource Center below: </t>
  </si>
  <si>
    <t>https://csrc.nist.gov/glossary/term/ics</t>
  </si>
  <si>
    <t>2)</t>
  </si>
  <si>
    <t>3)</t>
  </si>
  <si>
    <t>Link to Cybersecurity and Infrastructure Agency (CISA) 2022 Cross-Sector Cybersecurity Performance Goals below:</t>
  </si>
  <si>
    <t>The checklist assessment questions and recommended actions to address the questions are extracted directly from the Cybersecurity and Infrastructure Agency (CISA) 2022 Cross-Sector Cybersecurity Performance Goals. In this checklist assessment, the Cybersecurity Performance Goals are written in a more simplified question format to facilitate their use in evaluating a PWS.</t>
  </si>
  <si>
    <t>https://www.cisa.gov/cpg</t>
  </si>
  <si>
    <t>Utility ID:</t>
  </si>
  <si>
    <t>Topic</t>
  </si>
  <si>
    <t>Question</t>
  </si>
  <si>
    <t>Recommendation</t>
  </si>
  <si>
    <t>Yes</t>
  </si>
  <si>
    <t>No</t>
  </si>
  <si>
    <t>Device Security</t>
  </si>
  <si>
    <t>EPA Cybersecurity Checklist for Sanitary Surveys</t>
  </si>
  <si>
    <t>Checklist Number</t>
  </si>
  <si>
    <t>Topic Number</t>
  </si>
  <si>
    <t>In Progress</t>
  </si>
  <si>
    <t>Account Security</t>
  </si>
  <si>
    <t>Data Security</t>
  </si>
  <si>
    <t>Governance and Training</t>
  </si>
  <si>
    <t>Vulnerability Management</t>
  </si>
  <si>
    <t>N/A</t>
  </si>
  <si>
    <t>Supply Chain / Third Party</t>
  </si>
  <si>
    <t>PWS Staff (Initials Only):</t>
  </si>
  <si>
    <t>Assessment Date:</t>
  </si>
  <si>
    <t>Assessor:</t>
  </si>
  <si>
    <t>Response and Recovery</t>
  </si>
  <si>
    <t>Other</t>
  </si>
  <si>
    <t>Does the PWS detect and block repeated unsuccessful login attempts?</t>
  </si>
  <si>
    <t>**Does the PWS change default passwords?</t>
  </si>
  <si>
    <t>**Does the PWS require a minimum length for passwords?</t>
  </si>
  <si>
    <t xml:space="preserve"> **Does the PWS require multi-factor authentication (MFA) wherever possible, but at a minimum to remotely access PWS Operational Technology (OT) networks? </t>
  </si>
  <si>
    <t>Does the PWS separate user and privileged (e.g., System Administrator) accounts?</t>
  </si>
  <si>
    <t>Does the PWS require unique and separate credentials for users to access OT and IT networks?</t>
  </si>
  <si>
    <t>**Does the PWS immediately disable access to an account or network when access is no longer required due to retirement, change of role, termination, or other factors?</t>
  </si>
  <si>
    <t>Does the PWS require approval before new software is installed or deployed?</t>
  </si>
  <si>
    <t>Does the PWS disable Microsoft Office macros, or similar embedded code, by default on all assets?</t>
  </si>
  <si>
    <t>**Does the PWS maintain an updated inventory of all OT and IT network assets?</t>
  </si>
  <si>
    <t xml:space="preserve">Does the PWS prohibit the connection of unauthorized hardware (e.g., USB devices, removable media, laptops brought in by others) to OT and IT assets? </t>
  </si>
  <si>
    <t>**Does the PWS maintain current documentation detailing the set-up and settings (i.e., configuration) of critical OT and IT assets?</t>
  </si>
  <si>
    <t>Does the PWS collect security logs (e.g., system and network access, malware detection) to use in both incident detection and investigation?</t>
  </si>
  <si>
    <t>Does the PWS protect security logs from unauthorized access and tampering?</t>
  </si>
  <si>
    <t>Does the PWS use effective encryption to maintain the confidentiality of data in transit?</t>
  </si>
  <si>
    <t xml:space="preserve">Does the PWS use encryption to maintain the confidentiality of stored sensitive data? </t>
  </si>
  <si>
    <t>**Does the PWS have a named role/position/title that is responsible and accountable for planning, resourcing, and execution of cybersecurity activities within the PWS?</t>
  </si>
  <si>
    <t>Does the PWS have a named role/position/title that is responsible and accountable for planning, resourcing, and execution of OT-specific cybersecurity activities?</t>
  </si>
  <si>
    <t>**Does the PWS provide at least annual training for all PWS personnel that covers basic cybersecurity concepts?</t>
  </si>
  <si>
    <t>Does the PWS offer OT-specific cybersecurity training on at least an annual basis to personnel who use OT as part of their regular duties?</t>
  </si>
  <si>
    <t>Does the PWS offer regular opportunities to strengthen communication and coordination between OT and IT personnel, including vendors?</t>
  </si>
  <si>
    <t>**Does the PWS patch or otherwise mitigate known vulnerabilities within the recommended timeframe?</t>
  </si>
  <si>
    <t>Does the PWS ensure that assets connected to the public Internet expose no unnecessary exploitable services (e.g., remote desktop protocol)?</t>
  </si>
  <si>
    <t>**Does the PWS eliminate connections between its OT assets and the Internet?</t>
  </si>
  <si>
    <t>**Does the PWS include cybersecurity as an evaluation criterion for the procurement of OT and IT assets and services?</t>
  </si>
  <si>
    <t>6.2 / 6.3</t>
  </si>
  <si>
    <t>**Does the PWS require that all OT and IT vendors and service providers notify the PWS of any security incidents or vulnerabilities in a risk-informed timeframe?</t>
  </si>
  <si>
    <t>Does the PWS have a written procedure for reporting cybersecurity incidents, including how (e.g., phone call, Internet submission) and to whom (e.g., FBI or other law enforcement, CISA, state regulators, WaterISAC, cyber insurance provider)?</t>
  </si>
  <si>
    <t>**Does the PWS have written cybersecurity incident response (IR) plan for critical threat scenarios (e.g., disabled or manipulated process control systems, the loss or theft of operational or financial data, exposure of sensitive information), which is regularly practiced and updated?</t>
  </si>
  <si>
    <t>**Does the PWS backup systems necessary for operations (e.g., network configurations, PLC logic, engineering drawings, personnel records) on a regular schedule, store backups separately from the source systems, and test backups on a regular basis?</t>
  </si>
  <si>
    <t>**Does the PWS maintain updated documentation describing network topology (i.e., connections between all network components) across PWS OT and IT networks?</t>
  </si>
  <si>
    <t>Does the PWS segment OT and IT networks and deny connections to the OT network by default unless explicitly allowed (e.g., by IP address and port)?</t>
  </si>
  <si>
    <t>Does the PWS keep a list of threats and adversary tactics, techniques, and procedures (TTPs) for cyberattacks relevant to the PWS and have the capability to detect instances of key threats?</t>
  </si>
  <si>
    <t>Does the PWS use email security controls to reduce common email-based threats, such as spoofing, phishing, and interception?</t>
  </si>
  <si>
    <t>Purpose</t>
  </si>
  <si>
    <t>Response</t>
  </si>
  <si>
    <t>Contents</t>
  </si>
  <si>
    <t>Cybersecurity Risk Mitigation Plan Actions</t>
  </si>
  <si>
    <t>PWS Notes</t>
  </si>
  <si>
    <t xml:space="preserve">Cybersecurity Risk Mitigation Plan </t>
  </si>
  <si>
    <t>Print Date:</t>
  </si>
  <si>
    <t>Account Security
Device Security
Data Security
Governance and Training
Vulnerability Management
Supply Chain / Third Party
Response and Recovery
Other</t>
  </si>
  <si>
    <t xml:space="preserve"> </t>
  </si>
  <si>
    <t>Where technically feasible, System Administrators should be notified after a specific number of consecutive, unsuccessful login attempts in a short amount of time. At that point, future login attempts by the suspicious account should be blocked for a specified time or until re-enabled by an Administrator. </t>
  </si>
  <si>
    <t>When feasible, change all default manufacturer or vendor passwords before equipment or software is put into service.</t>
  </si>
  <si>
    <t>Where feasible, implement a minimum length requirement for passwords. Implementation can be through a policy or administrative controls set in the system. </t>
  </si>
  <si>
    <t>Deploy MFA as widely as possible for both information technology (IT) and operational technology (OT) networks. At a minimum, MFA should be deployed for remote access to the OT network. </t>
  </si>
  <si>
    <t>Restrict System Administrator privileges to separate user accounts for administrative actions only and evaluate administrative privileges on a recurring basis to be sure they are still needed by the individuals who have these privileges. </t>
  </si>
  <si>
    <t xml:space="preserve">Require a single user to have two different usernames and passwords; one set is to be used to access the IT network, and the other set is to be used to access the OT network. This reduces the risk of an attacker being able to move between both networks using a single login.  </t>
  </si>
  <si>
    <t xml:space="preserve">Only allow Administrators to install new software on a PWS-issued asset. </t>
  </si>
  <si>
    <t>Disable embedded macros and similar executable code by default on all assets.</t>
  </si>
  <si>
    <t xml:space="preserve">Regularly review (no less than monthly) and maintain a list of all OT and IT assets with an IP address. This includes third-party and legacy (i.e., older) equipment.  </t>
  </si>
  <si>
    <t>When feasible, remove, disable, or otherwise secure physical ports (e.g., USB ports on a laptop) to prevent unauthorized assets from connecting. </t>
  </si>
  <si>
    <t>Maintain accurate documentation of the original and current configuration of OT and IT assets, including software and firmware version. </t>
  </si>
  <si>
    <t>Collect and store logs and/or network traffic data to aid in detecting cyberattacks and investigating suspicious activity. </t>
  </si>
  <si>
    <t>Store security logs in a central system or database that can only be accessed by authorized and authenticated users.</t>
  </si>
  <si>
    <t>When sending information and data, use Transport Layer Security (TLS) or Secure Socket Layer (SSL) encryption standards. </t>
  </si>
  <si>
    <t xml:space="preserve">Do not store sensitive data, including credentials (i.e., usernames and passwords) in plain text.  </t>
  </si>
  <si>
    <t>Identify one role/position/title responsible for cybersecurity within the PWS. Whoever fills this role/position/title is then in charge of all PWS cybersecurity activities.</t>
  </si>
  <si>
    <t>Identify one PWS role/position/title responsible for ensuring planning, resourcing, and execution of OT-specific cybersecurity activities.</t>
  </si>
  <si>
    <t>Conduct annual basic cybersecurity training for all PWS personnel.</t>
  </si>
  <si>
    <t>Provide specialized OT-focused cybersecurity training to all personnel who use OT assets.</t>
  </si>
  <si>
    <t>Facilitate meetings between OT and IT personnel to provide opportunities for all parties to better understand organizational security needs and to strengthen working relationships.</t>
  </si>
  <si>
    <t>Identify and patch vulnerabilities in a risk-informed manner (e.g., critical assets first) as quickly as possible.</t>
  </si>
  <si>
    <t>Eliminate unnecessary exposed ports and services on public-facing assets and regularly review. </t>
  </si>
  <si>
    <t>Eliminate OT asset connections to the public Internet unless explicitly required for operations.</t>
  </si>
  <si>
    <t>Take all steps necessary to terminate access to accounts or networks upon a change in an individual’s status making access unnecessary.</t>
  </si>
  <si>
    <t>Include cybersecurity as an evaluation criterion when procuring assets and services.</t>
  </si>
  <si>
    <t>Require vendors and service providers to notify the PWS of potential security incidents and vulnerabilities within a stipulated timeframe described in procurement documents and contracts.</t>
  </si>
  <si>
    <t xml:space="preserve">Document the procedure for reporting cybersecurity incidents promptly to better aid law enforcement, receive assistance with response and recovery, and to promote water sector awareness of cybersecurity threats.
Under the Cyber Incident Reporting for Critical Infrastructure Act of 2022, CISA will establish procedures that may apply to public water systems. This recommendation will be revised as necessary when those procedures are issued.
</t>
  </si>
  <si>
    <t>Develop, practice, and update an IR plan for cybersecurity incidents that could impact PWS operations. Participate in tabletop exercises to improve responses to any potential cyber incidents.</t>
  </si>
  <si>
    <t>Maintain, store securely and separately, and test backups of critical PWS OT and IT systems.</t>
  </si>
  <si>
    <t>Maintain complete and accurate documentation of all PWS OT and IT network topologies to facilitate incident response and recovery.</t>
  </si>
  <si>
    <t>Require connections between the OT and IT networks to pass through an intermediary, such as a firewall, bastion host, jump box, or demilitarized zone, which is monitored and logged.</t>
  </si>
  <si>
    <t>Receive CISA alerts and maintain documentation of TTPs relevant to the PWS.</t>
  </si>
  <si>
    <t>Ensure that email security controls are enabled on all corporate email infrastructure.</t>
  </si>
  <si>
    <t>Row Labels</t>
  </si>
  <si>
    <t>PivotTable Source</t>
  </si>
  <si>
    <t xml:space="preserve"> Question: </t>
  </si>
  <si>
    <t xml:space="preserve">Current Status: </t>
  </si>
  <si>
    <t xml:space="preserve">Target Completion Date: </t>
  </si>
  <si>
    <t xml:space="preserve">PWS Personnel Responsible: </t>
  </si>
  <si>
    <t xml:space="preserve">Involved Departments and/or Agencies: </t>
  </si>
  <si>
    <t xml:space="preserve">PWS Notes: </t>
  </si>
  <si>
    <t xml:space="preserve">Planned Risk Mitigation Action: </t>
  </si>
  <si>
    <t xml:space="preserve">**Does the PWS require multi-factor authentication (MFA) wherever possible, but at a minimum to remotely access PWS Operational Technology (OT) networks? </t>
  </si>
  <si>
    <r>
      <t>The purpose of this checklist assessment is to provide a method to evaluate cybersecurity at a PWS during a sanitary survey. When a PWS uses operational technology (OT)</t>
    </r>
    <r>
      <rPr>
        <vertAlign val="superscript"/>
        <sz val="11"/>
        <color theme="1"/>
        <rFont val="Calibri"/>
        <family val="2"/>
        <scheme val="minor"/>
      </rPr>
      <t>[1]</t>
    </r>
    <r>
      <rPr>
        <sz val="11"/>
        <color theme="1"/>
        <rFont val="Calibri"/>
        <family val="2"/>
        <scheme val="minor"/>
      </rPr>
      <t>, such as an industrial control system (ICS)</t>
    </r>
    <r>
      <rPr>
        <vertAlign val="superscript"/>
        <sz val="11"/>
        <color theme="1"/>
        <rFont val="Calibri"/>
        <family val="2"/>
        <scheme val="minor"/>
      </rPr>
      <t>[2]</t>
    </r>
    <r>
      <rPr>
        <sz val="11"/>
        <color theme="1"/>
        <rFont val="Calibri"/>
        <family val="2"/>
        <scheme val="minor"/>
      </rPr>
      <t>, as part of its equipment or operation of any required component of a sanitary survey</t>
    </r>
    <r>
      <rPr>
        <vertAlign val="superscript"/>
        <sz val="11"/>
        <color theme="1"/>
        <rFont val="Calibri"/>
        <family val="2"/>
        <scheme val="minor"/>
      </rPr>
      <t>[3]</t>
    </r>
    <r>
      <rPr>
        <sz val="11"/>
        <color theme="1"/>
        <rFont val="Calibri"/>
        <family val="2"/>
        <scheme val="minor"/>
      </rPr>
      <t>, then the state</t>
    </r>
    <r>
      <rPr>
        <vertAlign val="superscript"/>
        <sz val="11"/>
        <color theme="1"/>
        <rFont val="Calibri"/>
        <family val="2"/>
        <scheme val="minor"/>
      </rPr>
      <t>[4]</t>
    </r>
    <r>
      <rPr>
        <sz val="11"/>
        <color theme="1"/>
        <rFont val="Calibri"/>
        <family val="2"/>
        <scheme val="minor"/>
      </rPr>
      <t xml:space="preserve"> must evaluate the adequacy of the cybersecurity of that OT for producing and distributing safe drinking water. A commonly used OT at a PWS is a Supervisory Control and Data Acquisition (SCADA) system.</t>
    </r>
  </si>
  <si>
    <t>Explanation of Response</t>
  </si>
  <si>
    <t>Index</t>
  </si>
  <si>
    <t>Sum of Index</t>
  </si>
  <si>
    <t>Cybersecurity Assessment Report</t>
  </si>
  <si>
    <t>4)</t>
  </si>
  <si>
    <t>How to Use This Tool</t>
  </si>
  <si>
    <t>Please read the following instructions in their entirety prior to completing the assessment.</t>
  </si>
  <si>
    <t>Version 1.0 - 2/16/2023: Workbook created</t>
  </si>
  <si>
    <t> **Does the PWS require a minimum length for passwords?</t>
  </si>
  <si>
    <t>For each question in this table, PWS representatives should describe the “Current Status,” “Target Completion Date,” “PWS Personnel Responsible,” “Involved Departments and/or Agencies”, and “PWS Notes”.  Notice that the “PWS Notes” column has been automatically filled out with the information gathered during the initial assessment. In the “Current Status” cell, PWS representatives can describe progress, such as listing “Not Started,” “In Progress,” or “Completed.” The PWS can provide more detail on the current status (e.g., any explanatory notes, resources) by updating the “PWS Notes” field as appropriate. This Plan is intended to be a living document that the PWS regularly updates to reflect progress with implementing the risk mitigation actions. 
For more information on how to implement the planned risk mitigation actions, review the factsheet that corresponds to each Checklist question in the Guidance document at the link below:</t>
  </si>
  <si>
    <t>https://www.epa.gov/waterriskassessment/epa-cybersecurity-best-practices-water-sector</t>
  </si>
  <si>
    <r>
      <rPr>
        <b/>
        <sz val="11"/>
        <color rgb="FFFF0000"/>
        <rFont val="Calibri"/>
        <family val="2"/>
        <scheme val="minor"/>
      </rPr>
      <t>Upon completion of the assessment, and before you move to the 'Assessment Report' tab, you must refresh the data in the tool to auto-complete the 'Assessment Report' and 'Risk Mitigation Plan' tabs.</t>
    </r>
    <r>
      <rPr>
        <sz val="11"/>
        <color theme="1"/>
        <rFont val="Calibri"/>
        <family val="2"/>
        <scheme val="minor"/>
      </rPr>
      <t xml:space="preserve"> To do this, select "Data" from the ribbon at the top of the screen in Excel and click "Refresh All". Alternatively, you may press Alt+A+R.</t>
    </r>
  </si>
  <si>
    <t>Now open the 'Assessment Report' tab and export/paste the Cybersecurity Assessment Report into Word. To do this, press Ctrl+A twice and then Ctrl+C. Open a blank Word document and press Ctrl+V to export/paste the report into the document. The Cybersecurity Assessment Report displays all checklist questions regardless of response. You may edit the report as needed. The report content is displayed in one Word table.</t>
  </si>
  <si>
    <t>If you have questions on how to use this tool, please contact EPA's Cybersecurity Technical Assistance Program for the Water Sector at the link below:</t>
  </si>
  <si>
    <t>Plan Preparation/Last Modified Date:</t>
  </si>
  <si>
    <t>Note: If the answer to an assessment question is unknown, please select "No" as the response. The assessment can be updated later once an appropriate response is known.</t>
  </si>
  <si>
    <r>
      <t>The use of this checklist assessment during a sanitary survey is optional. Alternatively, the cybersecurity evaluation during a PWS sanitary survey may be conducted with other state-approved government or private-sector assessment methods, such as those from CISA</t>
    </r>
    <r>
      <rPr>
        <vertAlign val="superscript"/>
        <sz val="11"/>
        <color theme="1"/>
        <rFont val="Calibri"/>
        <family val="2"/>
        <scheme val="minor"/>
      </rPr>
      <t>[5]</t>
    </r>
    <r>
      <rPr>
        <sz val="11"/>
        <color theme="1"/>
        <rFont val="Calibri"/>
        <family val="2"/>
        <scheme val="minor"/>
      </rPr>
      <t>, NIST</t>
    </r>
    <r>
      <rPr>
        <vertAlign val="superscript"/>
        <sz val="11"/>
        <color theme="1"/>
        <rFont val="Calibri"/>
        <family val="2"/>
        <scheme val="minor"/>
      </rPr>
      <t>[6]</t>
    </r>
    <r>
      <rPr>
        <sz val="11"/>
        <color theme="1"/>
        <rFont val="Calibri"/>
        <family val="2"/>
        <scheme val="minor"/>
      </rPr>
      <t>, AWWA</t>
    </r>
    <r>
      <rPr>
        <vertAlign val="superscript"/>
        <sz val="11"/>
        <color theme="1"/>
        <rFont val="Calibri"/>
        <family val="2"/>
        <scheme val="minor"/>
      </rPr>
      <t>[7]</t>
    </r>
    <r>
      <rPr>
        <sz val="11"/>
        <color theme="1"/>
        <rFont val="Calibri"/>
        <family val="2"/>
        <scheme val="minor"/>
      </rPr>
      <t>, ISO</t>
    </r>
    <r>
      <rPr>
        <vertAlign val="superscript"/>
        <sz val="11"/>
        <color theme="1"/>
        <rFont val="Calibri"/>
        <family val="2"/>
        <scheme val="minor"/>
      </rPr>
      <t>[8]</t>
    </r>
    <r>
      <rPr>
        <sz val="11"/>
        <color theme="1"/>
        <rFont val="Calibri"/>
        <family val="2"/>
        <scheme val="minor"/>
      </rPr>
      <t>, and ISA/IEC</t>
    </r>
    <r>
      <rPr>
        <vertAlign val="superscript"/>
        <sz val="11"/>
        <color theme="1"/>
        <rFont val="Calibri"/>
        <family val="2"/>
        <scheme val="minor"/>
      </rPr>
      <t>[9]</t>
    </r>
    <r>
      <rPr>
        <sz val="11"/>
        <color theme="1"/>
        <rFont val="Calibri"/>
        <family val="2"/>
        <scheme val="minor"/>
      </rPr>
      <t>.</t>
    </r>
  </si>
  <si>
    <t>Questions marked with double asterisks ('**') and answered 'No' by the PWS indicate cybersecurity controls that EPA has suggested as potential significant deficiencies for consideration by the PWS Primacy Agency where the gap remains unaddressed.</t>
  </si>
  <si>
    <t>Questions marked with an “**” and answered “no” by the PWS indicate cybersecurity controls that EPA has suggested as potential significant deficiencies for consideration by the PWS Primacy Agency where the gap remains unaddressed.</t>
  </si>
  <si>
    <t>Now open the 'Risk Mitigation Plan' tab and export/paste the Cybersecurity Risk Mitigation Plan to Word. To do this, press Ctrl+A twice and then Ctrl+C. Open to a blank Word document and press Ctrl+V to export/paste into the document. The Cybersecurity Risk Mitigation Plan will only display checklist items answered "No" or "In Progress" during the assessment. You may edit the plan as needed, as questions answered "yes" will create blank rows at the end of the plan. The plan content is displayed in one Word table.</t>
  </si>
  <si>
    <t>A negative response to a question is not, by itself, intended to indicate a significant deficiency at a PWS. States retain their existing authority and discretion to determine when a cybersecurity gap identified during a sanitary survey or equivalent alternate process should be designated as a significant deficiency. To facilitate the State determination, EPA has designated certain checklist questions as potential significant deficiencies (the basis for this designation is described in the aforementioned guidance). Potential significant deficiencies are noted in the cybersecurity checklist assessment by double asterisks. In general, EPA recommends that states allow PWSs sufficient time to correct any cybersecurity gaps identified in assessments and only consider issuing a significant deficiency when a PWS fails to correct a critical vulnerability. States also approve the actions and timing for PWSs to address any significant deficiencies.</t>
  </si>
  <si>
    <t>CISA Cyber Resilience Review</t>
  </si>
  <si>
    <t xml:space="preserve">https://www.cisa.gov/uscert/resources/assessments </t>
  </si>
  <si>
    <t xml:space="preserve">https://www.nist.gov/cyberframework  </t>
  </si>
  <si>
    <t>NIST Cybersecurity Framework</t>
  </si>
  <si>
    <t>AWWA, Cybersecurity Assessment Tool and Guidance</t>
  </si>
  <si>
    <t>https://www.awwa.org/Resources-Tools/Resource-Topics/Risk-Resilience/Cybersecurity-Guidance</t>
  </si>
  <si>
    <t>ISO, 27001 Information Security Management</t>
  </si>
  <si>
    <t xml:space="preserve">https://www.iso.org/isoiec-27001-information-security.html </t>
  </si>
  <si>
    <t>ISOA/IEC, 62443 series of standards</t>
  </si>
  <si>
    <t>Open the 'Assessment Workbook' tab. For security reasons, the information fields at the top of the page may be completed so as to avoid identifying the utility: Utility ID - create a unique identifier; Public Water System (PWS) staff - include initials for all staff participating in the assessment; Assessment Date - self explanatory; Assessor Name - identify a lead individual from an outside agency (for 3rd party assessments) or the utility (for self-assessments) who is filling out the questionnaire. Complete the questionnaire by selecting from the available dropdown options for each question ("Yes", "No", or "In Progress"). Be sure to document explanatory notes in the "Explanation of Response" column for each response.</t>
  </si>
  <si>
    <r>
      <t xml:space="preserve">The checklist assessment questions are intended to identify gaps or potential vulnerabilities in current cybersecurity practices. PWSs are encouraged to use the resources and technical assistance described in the EPA guidance document, </t>
    </r>
    <r>
      <rPr>
        <i/>
        <sz val="11"/>
        <color theme="1"/>
        <rFont val="Calibri"/>
        <family val="2"/>
        <scheme val="minor"/>
      </rPr>
      <t xml:space="preserve">Evaluating Cybersecurity in Public Water System Sanitary Surveys </t>
    </r>
    <r>
      <rPr>
        <sz val="11"/>
        <color theme="1"/>
        <rFont val="Calibri"/>
        <family val="2"/>
        <scheme val="minor"/>
      </rPr>
      <t xml:space="preserve">(link below) to address these gaps and reduce the risk that a cyberattack </t>
    </r>
    <r>
      <rPr>
        <sz val="8"/>
        <color theme="1"/>
        <rFont val="Calibri"/>
        <family val="2"/>
        <scheme val="minor"/>
      </rPr>
      <t> </t>
    </r>
    <r>
      <rPr>
        <sz val="11"/>
        <color theme="1"/>
        <rFont val="Calibri"/>
        <family val="2"/>
        <scheme val="minor"/>
      </rPr>
      <t>may compromise PWS operations.</t>
    </r>
  </si>
  <si>
    <t>EPA Water Cybersecurity Assessment Tool (WCAT)</t>
  </si>
  <si>
    <t>(Multiple Items)</t>
  </si>
  <si>
    <t>Filter Functionality_Yes</t>
  </si>
  <si>
    <t>Filter Functionality_No</t>
  </si>
  <si>
    <t>Filter Functionality_In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</si>
</sst>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7" x14ac:knownFonts="1">
    <font>
      <sz val="11"/>
      <color theme="1"/>
      <name val="Calibri"/>
      <family val="2"/>
      <scheme val="minor"/>
    </font>
    <font>
      <b/>
      <sz val="11"/>
      <color theme="1"/>
      <name val="Calibri"/>
      <family val="2"/>
      <scheme val="minor"/>
    </font>
    <font>
      <b/>
      <sz val="24"/>
      <color theme="3"/>
      <name val="Calibri"/>
      <family val="2"/>
      <scheme val="minor"/>
    </font>
    <font>
      <vertAlign val="superscript"/>
      <sz val="11"/>
      <color theme="1"/>
      <name val="Calibri"/>
      <family val="2"/>
      <scheme val="minor"/>
    </font>
    <font>
      <sz val="8"/>
      <color theme="1"/>
      <name val="Calibri"/>
      <family val="2"/>
      <scheme val="minor"/>
    </font>
    <font>
      <sz val="9"/>
      <color theme="1"/>
      <name val="Calibri"/>
      <family val="2"/>
      <scheme val="minor"/>
    </font>
    <font>
      <u/>
      <sz val="11"/>
      <color theme="10"/>
      <name val="Calibri"/>
      <family val="2"/>
      <scheme val="minor"/>
    </font>
    <font>
      <i/>
      <sz val="11"/>
      <color theme="1"/>
      <name val="Calibri"/>
      <family val="2"/>
      <scheme val="minor"/>
    </font>
    <font>
      <b/>
      <sz val="12"/>
      <color theme="1"/>
      <name val="Calibri"/>
      <family val="2"/>
      <scheme val="minor"/>
    </font>
    <font>
      <b/>
      <sz val="14"/>
      <color theme="1"/>
      <name val="Calibri"/>
      <family val="2"/>
      <scheme val="minor"/>
    </font>
    <font>
      <i/>
      <sz val="11"/>
      <color rgb="FF920000"/>
      <name val="Calibri"/>
      <family val="2"/>
      <scheme val="minor"/>
    </font>
    <font>
      <i/>
      <sz val="12"/>
      <color theme="1"/>
      <name val="Calibri"/>
      <family val="2"/>
      <scheme val="minor"/>
    </font>
    <font>
      <i/>
      <sz val="10"/>
      <color theme="1"/>
      <name val="Calibri"/>
      <family val="2"/>
      <scheme val="minor"/>
    </font>
    <font>
      <i/>
      <sz val="9"/>
      <color theme="1"/>
      <name val="Calibri"/>
      <family val="2"/>
      <scheme val="minor"/>
    </font>
    <font>
      <u/>
      <sz val="9"/>
      <color theme="10"/>
      <name val="Calibri"/>
      <family val="2"/>
      <scheme val="minor"/>
    </font>
    <font>
      <sz val="14"/>
      <color theme="1"/>
      <name val="Calibri"/>
      <family val="2"/>
      <scheme val="minor"/>
    </font>
    <font>
      <sz val="12"/>
      <color theme="1"/>
      <name val="Calibri"/>
      <family val="2"/>
      <scheme val="minor"/>
    </font>
    <font>
      <b/>
      <sz val="24"/>
      <color rgb="FF44546A"/>
      <name val="Calibri"/>
      <family val="2"/>
      <scheme val="minor"/>
    </font>
    <font>
      <sz val="12"/>
      <name val="Calibri"/>
      <family val="2"/>
      <scheme val="minor"/>
    </font>
    <font>
      <b/>
      <sz val="20"/>
      <color theme="1"/>
      <name val="Calibri"/>
      <family val="2"/>
      <scheme val="minor"/>
    </font>
    <font>
      <sz val="14"/>
      <color theme="8" tint="-0.249977111117893"/>
      <name val="Calibri"/>
      <family val="2"/>
      <scheme val="minor"/>
    </font>
    <font>
      <b/>
      <sz val="16"/>
      <color theme="1"/>
      <name val="Calibri"/>
      <family val="2"/>
      <scheme val="minor"/>
    </font>
    <font>
      <sz val="10"/>
      <color theme="1"/>
      <name val="Calibri"/>
      <family val="2"/>
      <scheme val="minor"/>
    </font>
    <font>
      <b/>
      <sz val="22"/>
      <color theme="1"/>
      <name val="Calibri"/>
      <family val="2"/>
      <scheme val="minor"/>
    </font>
    <font>
      <b/>
      <sz val="10"/>
      <color theme="1"/>
      <name val="Calibri"/>
      <family val="2"/>
      <scheme val="minor"/>
    </font>
    <font>
      <b/>
      <i/>
      <sz val="12"/>
      <color theme="1"/>
      <name val="Calibri"/>
      <family val="2"/>
      <scheme val="minor"/>
    </font>
    <font>
      <b/>
      <sz val="11"/>
      <color rgb="FFFF0000"/>
      <name val="Calibri"/>
      <family val="2"/>
      <scheme val="minor"/>
    </font>
  </fonts>
  <fills count="9">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B4C6E7"/>
        <bgColor indexed="64"/>
      </patternFill>
    </fill>
  </fills>
  <borders count="6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249">
    <xf numFmtId="0" fontId="0" fillId="0" borderId="0" xfId="0"/>
    <xf numFmtId="0" fontId="0" fillId="2" borderId="0" xfId="0" applyFill="1"/>
    <xf numFmtId="0" fontId="7" fillId="3" borderId="0" xfId="0" applyFont="1" applyFill="1" applyAlignment="1">
      <alignment vertical="top" wrapText="1"/>
    </xf>
    <xf numFmtId="0" fontId="0" fillId="2" borderId="0" xfId="0" applyFill="1" applyAlignment="1">
      <alignment horizontal="left" vertical="top"/>
    </xf>
    <xf numFmtId="0" fontId="7" fillId="3" borderId="21" xfId="0" applyFont="1" applyFill="1" applyBorder="1" applyAlignment="1">
      <alignment vertical="top" wrapText="1"/>
    </xf>
    <xf numFmtId="0" fontId="10" fillId="3" borderId="23" xfId="0" applyFont="1" applyFill="1" applyBorder="1" applyAlignment="1">
      <alignment horizontal="left" vertical="top" wrapText="1"/>
    </xf>
    <xf numFmtId="0" fontId="7" fillId="3" borderId="24" xfId="0" applyFont="1" applyFill="1" applyBorder="1" applyAlignment="1">
      <alignment vertical="top" wrapText="1"/>
    </xf>
    <xf numFmtId="0" fontId="1" fillId="3" borderId="25" xfId="0" applyFont="1" applyFill="1" applyBorder="1" applyAlignment="1">
      <alignment vertical="center" wrapText="1"/>
    </xf>
    <xf numFmtId="0" fontId="8" fillId="3" borderId="25" xfId="0" applyFont="1" applyFill="1" applyBorder="1" applyAlignment="1">
      <alignment horizontal="left" vertical="center" wrapText="1"/>
    </xf>
    <xf numFmtId="0" fontId="0" fillId="3" borderId="25" xfId="0" applyFill="1" applyBorder="1" applyAlignment="1">
      <alignment vertical="center" wrapText="1"/>
    </xf>
    <xf numFmtId="0" fontId="7" fillId="3" borderId="24" xfId="0" applyFont="1" applyFill="1" applyBorder="1" applyAlignment="1">
      <alignment horizontal="left" vertical="top" wrapText="1"/>
    </xf>
    <xf numFmtId="0" fontId="5" fillId="3" borderId="25" xfId="0" applyFont="1" applyFill="1" applyBorder="1" applyAlignment="1">
      <alignment vertical="top" wrapText="1"/>
    </xf>
    <xf numFmtId="0" fontId="5" fillId="3" borderId="25" xfId="0" applyFont="1" applyFill="1" applyBorder="1" applyAlignment="1">
      <alignment vertical="center" wrapText="1"/>
    </xf>
    <xf numFmtId="0" fontId="5" fillId="3" borderId="25" xfId="0" applyFont="1" applyFill="1" applyBorder="1" applyAlignment="1">
      <alignment wrapText="1"/>
    </xf>
    <xf numFmtId="0" fontId="7" fillId="3" borderId="26" xfId="0" applyFont="1" applyFill="1" applyBorder="1" applyAlignment="1">
      <alignment vertical="top" wrapText="1"/>
    </xf>
    <xf numFmtId="0" fontId="5" fillId="3" borderId="27" xfId="0" applyFont="1" applyFill="1" applyBorder="1" applyAlignment="1">
      <alignment vertical="top" wrapText="1"/>
    </xf>
    <xf numFmtId="0" fontId="5" fillId="3" borderId="27" xfId="0" applyFont="1" applyFill="1" applyBorder="1" applyAlignment="1">
      <alignment wrapText="1"/>
    </xf>
    <xf numFmtId="0" fontId="5" fillId="3" borderId="28" xfId="0" applyFont="1" applyFill="1" applyBorder="1" applyAlignment="1">
      <alignment wrapText="1"/>
    </xf>
    <xf numFmtId="0" fontId="14" fillId="3" borderId="0" xfId="1" applyFont="1" applyFill="1" applyBorder="1" applyAlignment="1">
      <alignment vertical="top" wrapText="1"/>
    </xf>
    <xf numFmtId="0" fontId="15" fillId="4" borderId="0" xfId="0" applyFont="1" applyFill="1"/>
    <xf numFmtId="0" fontId="0" fillId="4" borderId="0" xfId="0" applyFill="1"/>
    <xf numFmtId="0" fontId="9" fillId="4" borderId="0" xfId="0" applyFont="1" applyFill="1"/>
    <xf numFmtId="0" fontId="0" fillId="4" borderId="0" xfId="0" applyFill="1" applyAlignment="1">
      <alignment horizontal="center"/>
    </xf>
    <xf numFmtId="0" fontId="8" fillId="5" borderId="31" xfId="0" applyFont="1" applyFill="1" applyBorder="1" applyAlignment="1">
      <alignment horizontal="center" vertical="center"/>
    </xf>
    <xf numFmtId="0" fontId="8" fillId="5" borderId="31"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17" fillId="4" borderId="0" xfId="0" applyFont="1" applyFill="1" applyAlignment="1">
      <alignment horizontal="center"/>
    </xf>
    <xf numFmtId="0" fontId="17" fillId="4" borderId="0" xfId="0" applyFont="1" applyFill="1"/>
    <xf numFmtId="0" fontId="9" fillId="4" borderId="0" xfId="0" applyFont="1" applyFill="1" applyAlignment="1">
      <alignment horizontal="right"/>
    </xf>
    <xf numFmtId="0" fontId="8" fillId="7" borderId="12" xfId="0" applyFont="1" applyFill="1" applyBorder="1" applyAlignment="1">
      <alignment horizontal="center" vertical="center" wrapText="1"/>
    </xf>
    <xf numFmtId="0" fontId="16" fillId="3" borderId="43" xfId="0" applyFont="1" applyFill="1" applyBorder="1" applyAlignment="1">
      <alignment vertical="top" wrapText="1"/>
    </xf>
    <xf numFmtId="0" fontId="16" fillId="0" borderId="43" xfId="0" applyFont="1" applyBorder="1" applyAlignment="1">
      <alignment vertical="top" wrapText="1"/>
    </xf>
    <xf numFmtId="0" fontId="8" fillId="0" borderId="33" xfId="0" applyFont="1" applyBorder="1" applyAlignment="1">
      <alignment horizontal="center" vertical="center" wrapText="1"/>
    </xf>
    <xf numFmtId="0" fontId="8" fillId="0" borderId="12" xfId="0" applyFont="1" applyBorder="1" applyAlignment="1">
      <alignment horizontal="center" vertical="center" wrapText="1"/>
    </xf>
    <xf numFmtId="0" fontId="16" fillId="0" borderId="19" xfId="0" applyFont="1" applyBorder="1" applyAlignment="1">
      <alignment vertical="top" wrapText="1"/>
    </xf>
    <xf numFmtId="0" fontId="8" fillId="0" borderId="14" xfId="0" applyFont="1" applyBorder="1" applyAlignment="1">
      <alignment horizontal="center" vertical="center" wrapText="1"/>
    </xf>
    <xf numFmtId="0" fontId="16" fillId="8" borderId="34" xfId="0" applyFont="1" applyFill="1" applyBorder="1" applyAlignment="1" applyProtection="1">
      <alignment horizontal="center" vertical="center" wrapText="1"/>
      <protection locked="0"/>
    </xf>
    <xf numFmtId="0" fontId="16" fillId="8" borderId="5" xfId="0" applyFont="1" applyFill="1" applyBorder="1" applyAlignment="1" applyProtection="1">
      <alignment horizontal="center" vertical="center" wrapText="1"/>
      <protection locked="0"/>
    </xf>
    <xf numFmtId="0" fontId="16" fillId="8" borderId="15" xfId="0" applyFont="1" applyFill="1" applyBorder="1" applyAlignment="1" applyProtection="1">
      <alignment horizontal="center" vertical="center" wrapText="1"/>
      <protection locked="0"/>
    </xf>
    <xf numFmtId="0" fontId="16" fillId="8" borderId="35" xfId="0" applyFont="1" applyFill="1" applyBorder="1" applyAlignment="1" applyProtection="1">
      <alignment horizontal="left" vertical="top" wrapText="1"/>
      <protection locked="0"/>
    </xf>
    <xf numFmtId="0" fontId="16" fillId="8" borderId="13" xfId="0" applyFont="1" applyFill="1" applyBorder="1" applyAlignment="1" applyProtection="1">
      <alignment horizontal="left" vertical="top" wrapText="1"/>
      <protection locked="0"/>
    </xf>
    <xf numFmtId="0" fontId="16" fillId="8" borderId="16" xfId="0" applyFont="1" applyFill="1" applyBorder="1" applyAlignment="1" applyProtection="1">
      <alignment horizontal="left" vertical="top" wrapText="1"/>
      <protection locked="0"/>
    </xf>
    <xf numFmtId="0" fontId="8" fillId="3" borderId="33"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6" fillId="3" borderId="19" xfId="0" applyFont="1" applyFill="1" applyBorder="1" applyAlignment="1">
      <alignment vertical="top" wrapText="1"/>
    </xf>
    <xf numFmtId="0" fontId="8" fillId="3" borderId="14" xfId="0" applyFont="1" applyFill="1" applyBorder="1" applyAlignment="1">
      <alignment horizontal="center" vertical="center" wrapText="1"/>
    </xf>
    <xf numFmtId="0" fontId="16" fillId="3" borderId="20" xfId="0" applyFont="1" applyFill="1" applyBorder="1" applyAlignment="1">
      <alignment vertical="top" wrapText="1"/>
    </xf>
    <xf numFmtId="0" fontId="22" fillId="0" borderId="6" xfId="0" applyFont="1" applyBorder="1" applyAlignment="1">
      <alignment horizontal="center" vertical="center" wrapText="1"/>
    </xf>
    <xf numFmtId="0" fontId="8" fillId="3" borderId="43" xfId="0" applyFont="1" applyFill="1" applyBorder="1" applyAlignment="1">
      <alignment horizontal="center" vertical="center" wrapText="1"/>
    </xf>
    <xf numFmtId="0" fontId="0" fillId="0" borderId="0" xfId="0" applyAlignment="1">
      <alignment wrapText="1"/>
    </xf>
    <xf numFmtId="0" fontId="0" fillId="0" borderId="0" xfId="0" applyAlignment="1">
      <alignment horizontal="left"/>
    </xf>
    <xf numFmtId="0" fontId="11" fillId="0" borderId="34" xfId="0" applyFont="1" applyBorder="1" applyAlignment="1">
      <alignment horizontal="left" vertical="top" wrapText="1"/>
    </xf>
    <xf numFmtId="0" fontId="11" fillId="0" borderId="5" xfId="0" applyFont="1" applyBorder="1" applyAlignment="1">
      <alignment horizontal="left" vertical="top" wrapText="1"/>
    </xf>
    <xf numFmtId="0" fontId="11" fillId="0" borderId="15" xfId="0" applyFont="1" applyBorder="1" applyAlignment="1">
      <alignment horizontal="left" vertical="top" wrapText="1"/>
    </xf>
    <xf numFmtId="0" fontId="11" fillId="3" borderId="34" xfId="0" applyFont="1" applyFill="1" applyBorder="1" applyAlignment="1">
      <alignment horizontal="left" vertical="top" wrapText="1"/>
    </xf>
    <xf numFmtId="0" fontId="11" fillId="3" borderId="5" xfId="0" applyFont="1" applyFill="1" applyBorder="1" applyAlignment="1">
      <alignment horizontal="left" vertical="top" wrapText="1"/>
    </xf>
    <xf numFmtId="0" fontId="11" fillId="3" borderId="15" xfId="0" applyFont="1" applyFill="1" applyBorder="1" applyAlignment="1">
      <alignment horizontal="left" vertical="top" wrapText="1"/>
    </xf>
    <xf numFmtId="0" fontId="0" fillId="0" borderId="0" xfId="0" pivotButton="1"/>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8" fillId="0" borderId="19" xfId="0" applyFont="1" applyBorder="1" applyAlignment="1">
      <alignment vertical="top" wrapText="1"/>
    </xf>
    <xf numFmtId="0" fontId="18" fillId="0" borderId="20" xfId="0" applyFont="1" applyBorder="1" applyAlignment="1">
      <alignment vertical="top" wrapText="1"/>
    </xf>
    <xf numFmtId="0" fontId="18" fillId="3" borderId="19" xfId="0" applyFont="1" applyFill="1" applyBorder="1" applyAlignment="1">
      <alignment vertical="top" wrapText="1"/>
    </xf>
    <xf numFmtId="0" fontId="18" fillId="3" borderId="43" xfId="0" applyFont="1" applyFill="1" applyBorder="1" applyAlignment="1">
      <alignment vertical="top" wrapText="1"/>
    </xf>
    <xf numFmtId="0" fontId="18" fillId="3" borderId="34" xfId="0" applyFont="1" applyFill="1" applyBorder="1" applyAlignment="1">
      <alignment vertical="top" wrapText="1"/>
    </xf>
    <xf numFmtId="0" fontId="0" fillId="7" borderId="40" xfId="0" applyFill="1" applyBorder="1"/>
    <xf numFmtId="0" fontId="0" fillId="7" borderId="41" xfId="0" applyFill="1" applyBorder="1"/>
    <xf numFmtId="0" fontId="0" fillId="7" borderId="58" xfId="0" applyFill="1" applyBorder="1"/>
    <xf numFmtId="0" fontId="0" fillId="7" borderId="59" xfId="0" applyFill="1" applyBorder="1"/>
    <xf numFmtId="164" fontId="0" fillId="0" borderId="0" xfId="0" applyNumberFormat="1" applyAlignment="1">
      <alignment horizontal="left"/>
    </xf>
    <xf numFmtId="0" fontId="0" fillId="3" borderId="0" xfId="0" applyFill="1" applyAlignment="1">
      <alignment horizontal="center"/>
    </xf>
    <xf numFmtId="0" fontId="11" fillId="3" borderId="6" xfId="0" applyFont="1" applyFill="1" applyBorder="1" applyAlignment="1">
      <alignment horizontal="left" vertical="top" wrapText="1"/>
    </xf>
    <xf numFmtId="0" fontId="8" fillId="3" borderId="10" xfId="0" applyFont="1" applyFill="1" applyBorder="1" applyAlignment="1">
      <alignment horizontal="center" vertical="center" wrapText="1"/>
    </xf>
    <xf numFmtId="0" fontId="16" fillId="8" borderId="11" xfId="0" applyFont="1" applyFill="1" applyBorder="1" applyAlignment="1" applyProtection="1">
      <alignment horizontal="left" vertical="top" wrapText="1"/>
      <protection locked="0"/>
    </xf>
    <xf numFmtId="14" fontId="16" fillId="8" borderId="1" xfId="0" applyNumberFormat="1" applyFont="1" applyFill="1" applyBorder="1" applyAlignment="1" applyProtection="1">
      <alignment horizontal="left" vertical="top" wrapText="1"/>
      <protection locked="0"/>
    </xf>
    <xf numFmtId="0" fontId="1" fillId="3" borderId="0" xfId="0" applyFont="1" applyFill="1" applyAlignment="1">
      <alignment horizontal="right"/>
    </xf>
    <xf numFmtId="0" fontId="1" fillId="3" borderId="0" xfId="0" applyFont="1" applyFill="1"/>
    <xf numFmtId="14" fontId="0" fillId="3" borderId="0" xfId="0" applyNumberFormat="1" applyFill="1" applyAlignment="1">
      <alignment horizontal="left" vertical="center"/>
    </xf>
    <xf numFmtId="0" fontId="0" fillId="3" borderId="0" xfId="0" quotePrefix="1" applyFill="1" applyAlignment="1">
      <alignment horizontal="center" vertical="top"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 fillId="2" borderId="27" xfId="0" applyFont="1" applyFill="1" applyBorder="1" applyAlignment="1">
      <alignment vertical="center" wrapText="1"/>
    </xf>
    <xf numFmtId="0" fontId="0" fillId="0" borderId="0" xfId="0" applyAlignment="1">
      <alignment horizontal="left" wrapText="1"/>
    </xf>
    <xf numFmtId="0" fontId="14" fillId="3" borderId="0" xfId="1" applyFont="1" applyFill="1" applyBorder="1" applyAlignment="1">
      <alignment horizontal="left" vertical="top" wrapText="1"/>
    </xf>
    <xf numFmtId="0" fontId="16" fillId="8" borderId="1" xfId="0" applyFont="1" applyFill="1" applyBorder="1" applyAlignment="1" applyProtection="1">
      <alignment horizontal="left" vertical="top" wrapText="1"/>
      <protection locked="0"/>
    </xf>
    <xf numFmtId="0" fontId="0" fillId="3" borderId="25" xfId="0" applyFill="1" applyBorder="1" applyAlignment="1">
      <alignment horizontal="left" vertical="top" wrapText="1"/>
    </xf>
    <xf numFmtId="0" fontId="0" fillId="3" borderId="24" xfId="0" quotePrefix="1" applyFill="1" applyBorder="1" applyAlignment="1">
      <alignment horizontal="center" vertical="top" wrapText="1"/>
    </xf>
    <xf numFmtId="0" fontId="0" fillId="3" borderId="25" xfId="0" quotePrefix="1" applyFill="1" applyBorder="1" applyAlignment="1">
      <alignment horizontal="center" vertical="top" wrapText="1"/>
    </xf>
    <xf numFmtId="0" fontId="24" fillId="0" borderId="60" xfId="0" applyFont="1" applyBorder="1" applyAlignment="1">
      <alignment horizontal="center" vertical="center" wrapText="1"/>
    </xf>
    <xf numFmtId="0" fontId="24" fillId="0" borderId="40" xfId="0" applyFont="1" applyBorder="1" applyAlignment="1">
      <alignment horizontal="center" vertical="center" wrapText="1"/>
    </xf>
    <xf numFmtId="0" fontId="1" fillId="3" borderId="0" xfId="0" applyFont="1" applyFill="1" applyAlignment="1">
      <alignment vertical="center" wrapText="1"/>
    </xf>
    <xf numFmtId="0" fontId="7" fillId="3" borderId="0" xfId="0" applyFont="1" applyFill="1" applyAlignment="1">
      <alignment vertical="center" wrapText="1"/>
    </xf>
    <xf numFmtId="0" fontId="0" fillId="3" borderId="0" xfId="0" applyFill="1" applyAlignment="1">
      <alignment vertical="center" wrapText="1"/>
    </xf>
    <xf numFmtId="0" fontId="8" fillId="3" borderId="0" xfId="0" applyFont="1" applyFill="1" applyAlignment="1">
      <alignment horizontal="right" vertical="top" wrapText="1"/>
    </xf>
    <xf numFmtId="0" fontId="0" fillId="3" borderId="25" xfId="0" applyFill="1" applyBorder="1" applyAlignment="1">
      <alignment horizontal="left" vertical="center" wrapText="1"/>
    </xf>
    <xf numFmtId="0" fontId="0" fillId="3" borderId="0" xfId="0" applyFill="1" applyAlignment="1">
      <alignment horizontal="left" vertical="center" wrapText="1"/>
    </xf>
    <xf numFmtId="0" fontId="8" fillId="3" borderId="0" xfId="0" applyFont="1" applyFill="1" applyAlignment="1">
      <alignment horizontal="center" vertical="center" wrapText="1"/>
    </xf>
    <xf numFmtId="0" fontId="13" fillId="3" borderId="0" xfId="0" applyFont="1" applyFill="1" applyAlignment="1">
      <alignment vertical="center" wrapText="1"/>
    </xf>
    <xf numFmtId="0" fontId="7" fillId="3" borderId="0" xfId="0" applyFont="1" applyFill="1" applyAlignment="1">
      <alignment horizontal="left" vertical="top" wrapText="1"/>
    </xf>
    <xf numFmtId="0" fontId="1" fillId="3" borderId="0" xfId="0" applyFont="1" applyFill="1" applyAlignment="1">
      <alignment horizontal="left" vertical="center" wrapText="1"/>
    </xf>
    <xf numFmtId="0" fontId="12" fillId="3" borderId="0" xfId="0" applyFont="1" applyFill="1" applyAlignment="1">
      <alignment vertical="center" wrapText="1"/>
    </xf>
    <xf numFmtId="0" fontId="8" fillId="3" borderId="0" xfId="0" applyFont="1" applyFill="1" applyAlignment="1">
      <alignment horizontal="left" vertical="center" wrapText="1"/>
    </xf>
    <xf numFmtId="0" fontId="5" fillId="3" borderId="0" xfId="0" applyFont="1" applyFill="1" applyAlignment="1">
      <alignment horizontal="right" vertical="top" wrapText="1"/>
    </xf>
    <xf numFmtId="0" fontId="5" fillId="3" borderId="27" xfId="0" applyFont="1" applyFill="1" applyBorder="1" applyAlignment="1">
      <alignment horizontal="right" vertical="top" wrapText="1"/>
    </xf>
    <xf numFmtId="0" fontId="5" fillId="3" borderId="0" xfId="0" applyFont="1" applyFill="1" applyAlignment="1">
      <alignment horizontal="left" vertical="center"/>
    </xf>
    <xf numFmtId="0" fontId="5" fillId="3" borderId="0" xfId="0" applyFont="1" applyFill="1" applyAlignment="1">
      <alignment horizontal="left" vertical="top"/>
    </xf>
    <xf numFmtId="0" fontId="22" fillId="0" borderId="5" xfId="0" applyFont="1" applyBorder="1" applyAlignment="1">
      <alignment horizontal="center" vertical="center" wrapText="1"/>
    </xf>
    <xf numFmtId="0" fontId="16" fillId="3" borderId="18" xfId="0" applyFont="1" applyFill="1" applyBorder="1" applyAlignment="1">
      <alignment vertical="top" wrapText="1"/>
    </xf>
    <xf numFmtId="0" fontId="16" fillId="8" borderId="6" xfId="0" applyFont="1" applyFill="1" applyBorder="1" applyAlignment="1" applyProtection="1">
      <alignment horizontal="center" vertical="center" wrapText="1"/>
      <protection locked="0"/>
    </xf>
    <xf numFmtId="0" fontId="8" fillId="3" borderId="20" xfId="0" applyFont="1" applyFill="1" applyBorder="1" applyAlignment="1">
      <alignment horizontal="center" vertical="center" wrapText="1"/>
    </xf>
    <xf numFmtId="0" fontId="18" fillId="3" borderId="15" xfId="0" applyFont="1" applyFill="1" applyBorder="1" applyAlignment="1">
      <alignment vertical="top" wrapText="1"/>
    </xf>
    <xf numFmtId="0" fontId="8" fillId="3" borderId="37" xfId="0" applyFont="1" applyFill="1" applyBorder="1" applyAlignment="1">
      <alignment horizontal="center" vertical="center" wrapText="1"/>
    </xf>
    <xf numFmtId="0" fontId="16" fillId="8" borderId="38" xfId="0" applyFont="1" applyFill="1" applyBorder="1" applyAlignment="1" applyProtection="1">
      <alignment horizontal="center" vertical="center" wrapText="1"/>
      <protection locked="0"/>
    </xf>
    <xf numFmtId="0" fontId="16" fillId="8" borderId="62" xfId="0" applyFont="1" applyFill="1" applyBorder="1" applyAlignment="1" applyProtection="1">
      <alignment horizontal="left" vertical="top" wrapText="1"/>
      <protection locked="0"/>
    </xf>
    <xf numFmtId="0" fontId="8" fillId="7" borderId="14" xfId="0" applyFont="1" applyFill="1" applyBorder="1" applyAlignment="1">
      <alignment horizontal="center" vertical="center" wrapText="1"/>
    </xf>
    <xf numFmtId="0" fontId="18" fillId="3" borderId="47" xfId="0" applyFont="1" applyFill="1" applyBorder="1" applyAlignment="1">
      <alignment vertical="top" wrapText="1"/>
    </xf>
    <xf numFmtId="0" fontId="11" fillId="0" borderId="38" xfId="0" applyFont="1" applyBorder="1" applyAlignment="1">
      <alignment horizontal="left" vertical="top" wrapText="1"/>
    </xf>
    <xf numFmtId="0" fontId="11" fillId="3" borderId="38" xfId="0" applyFont="1" applyFill="1" applyBorder="1" applyAlignment="1">
      <alignment horizontal="left" vertical="top" wrapText="1"/>
    </xf>
    <xf numFmtId="0" fontId="0" fillId="2" borderId="0" xfId="0" applyFill="1" applyProtection="1"/>
    <xf numFmtId="0" fontId="5" fillId="3" borderId="10" xfId="0" applyFont="1" applyFill="1" applyBorder="1" applyAlignment="1">
      <alignment horizontal="left" vertical="center"/>
    </xf>
    <xf numFmtId="0" fontId="5" fillId="3" borderId="18" xfId="0" applyFont="1" applyFill="1" applyBorder="1" applyAlignment="1">
      <alignment horizontal="left" vertical="center"/>
    </xf>
    <xf numFmtId="0" fontId="5" fillId="3" borderId="6" xfId="0" applyFont="1" applyFill="1" applyBorder="1" applyAlignment="1">
      <alignment horizontal="left" vertical="center"/>
    </xf>
    <xf numFmtId="0" fontId="5" fillId="3" borderId="11" xfId="0" applyFont="1" applyFill="1" applyBorder="1" applyAlignment="1">
      <alignment horizontal="left" vertical="center"/>
    </xf>
    <xf numFmtId="0" fontId="5" fillId="3" borderId="12" xfId="0" applyFont="1" applyFill="1" applyBorder="1" applyAlignment="1">
      <alignment horizontal="left" vertical="top"/>
    </xf>
    <xf numFmtId="0" fontId="5" fillId="3" borderId="19" xfId="0" applyFont="1" applyFill="1" applyBorder="1" applyAlignment="1">
      <alignment horizontal="left" vertical="top"/>
    </xf>
    <xf numFmtId="0" fontId="5" fillId="3" borderId="5" xfId="0" applyFont="1" applyFill="1" applyBorder="1" applyAlignment="1">
      <alignment horizontal="left" vertical="top"/>
    </xf>
    <xf numFmtId="0" fontId="5" fillId="3" borderId="13" xfId="0" applyFont="1" applyFill="1" applyBorder="1" applyAlignment="1">
      <alignment horizontal="left" vertical="top"/>
    </xf>
    <xf numFmtId="0" fontId="5" fillId="3" borderId="14" xfId="0" applyFont="1" applyFill="1" applyBorder="1" applyAlignment="1">
      <alignment horizontal="left" vertical="top"/>
    </xf>
    <xf numFmtId="0" fontId="5" fillId="3" borderId="20" xfId="0" applyFont="1" applyFill="1" applyBorder="1" applyAlignment="1">
      <alignment horizontal="left" vertical="top"/>
    </xf>
    <xf numFmtId="0" fontId="5" fillId="3" borderId="15" xfId="0" applyFont="1" applyFill="1" applyBorder="1" applyAlignment="1">
      <alignment horizontal="left" vertical="top"/>
    </xf>
    <xf numFmtId="0" fontId="5" fillId="3" borderId="16" xfId="0" applyFont="1" applyFill="1" applyBorder="1" applyAlignment="1">
      <alignment horizontal="left" vertical="top"/>
    </xf>
    <xf numFmtId="0" fontId="8" fillId="3" borderId="7"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0" fontId="5" fillId="3" borderId="0" xfId="0" applyFont="1" applyFill="1" applyAlignment="1">
      <alignment horizontal="left" vertical="top" wrapText="1"/>
    </xf>
    <xf numFmtId="0" fontId="14" fillId="3" borderId="0" xfId="1" applyFont="1" applyFill="1" applyBorder="1" applyAlignment="1" applyProtection="1">
      <alignment horizontal="left" vertical="top" wrapText="1"/>
    </xf>
    <xf numFmtId="0" fontId="8" fillId="3" borderId="0" xfId="0" applyFont="1" applyFill="1" applyAlignment="1">
      <alignment horizontal="left" vertical="center" wrapText="1"/>
    </xf>
    <xf numFmtId="0" fontId="6" fillId="3" borderId="0" xfId="1" applyFill="1" applyBorder="1" applyAlignment="1" applyProtection="1">
      <alignment horizontal="left" vertical="top" wrapText="1"/>
    </xf>
    <xf numFmtId="0" fontId="1" fillId="3" borderId="0" xfId="0" applyFont="1" applyFill="1" applyAlignment="1">
      <alignment horizontal="left" vertical="center" wrapText="1"/>
    </xf>
    <xf numFmtId="0" fontId="0" fillId="3" borderId="0" xfId="0" applyFill="1" applyAlignment="1">
      <alignment horizontal="left" vertical="center" wrapText="1"/>
    </xf>
    <xf numFmtId="0" fontId="7" fillId="3" borderId="0" xfId="0" applyFont="1" applyFill="1" applyAlignment="1">
      <alignment horizontal="left" vertical="center" wrapText="1"/>
    </xf>
    <xf numFmtId="0" fontId="0" fillId="0" borderId="0" xfId="0" applyAlignment="1">
      <alignment horizontal="left" vertical="center" wrapText="1"/>
    </xf>
    <xf numFmtId="0" fontId="6" fillId="3" borderId="0" xfId="1" applyFill="1" applyAlignment="1" applyProtection="1">
      <alignment horizontal="left" vertical="center" wrapText="1"/>
    </xf>
    <xf numFmtId="0" fontId="2" fillId="2" borderId="27" xfId="0" applyFont="1" applyFill="1" applyBorder="1" applyAlignment="1">
      <alignment horizontal="left" vertical="center" wrapText="1"/>
    </xf>
    <xf numFmtId="0" fontId="0" fillId="2" borderId="27" xfId="0" applyFill="1" applyBorder="1" applyAlignment="1">
      <alignment horizontal="center" vertical="center"/>
    </xf>
    <xf numFmtId="0" fontId="10" fillId="3" borderId="22" xfId="0" applyFont="1" applyFill="1" applyBorder="1" applyAlignment="1">
      <alignment horizontal="left" vertical="top" wrapText="1"/>
    </xf>
    <xf numFmtId="0" fontId="0" fillId="3" borderId="0" xfId="0" applyFill="1" applyAlignment="1">
      <alignment horizontal="left" vertical="top" wrapText="1"/>
    </xf>
    <xf numFmtId="0" fontId="25" fillId="3" borderId="0" xfId="0" applyFont="1" applyFill="1" applyAlignment="1">
      <alignment horizontal="left" wrapText="1"/>
    </xf>
    <xf numFmtId="0" fontId="0" fillId="0" borderId="0" xfId="0" applyAlignment="1">
      <alignment horizontal="center" vertical="top" wrapText="1"/>
    </xf>
    <xf numFmtId="0" fontId="16" fillId="7" borderId="48" xfId="0" applyFont="1" applyFill="1" applyBorder="1" applyAlignment="1">
      <alignment horizontal="center" vertical="center" wrapText="1"/>
    </xf>
    <xf numFmtId="0" fontId="16" fillId="7" borderId="49" xfId="0" applyFont="1" applyFill="1" applyBorder="1" applyAlignment="1">
      <alignment horizontal="center" vertical="center" wrapText="1"/>
    </xf>
    <xf numFmtId="0" fontId="16" fillId="7" borderId="46" xfId="0" applyFont="1" applyFill="1" applyBorder="1" applyAlignment="1">
      <alignment horizontal="center" vertical="center" wrapText="1"/>
    </xf>
    <xf numFmtId="0" fontId="16" fillId="7" borderId="50" xfId="0" applyFont="1" applyFill="1" applyBorder="1" applyAlignment="1">
      <alignment horizontal="center" vertical="center" wrapText="1"/>
    </xf>
    <xf numFmtId="0" fontId="16" fillId="7" borderId="51" xfId="0" applyFont="1" applyFill="1" applyBorder="1" applyAlignment="1">
      <alignment horizontal="center" vertical="center" wrapText="1"/>
    </xf>
    <xf numFmtId="0" fontId="16" fillId="7" borderId="45" xfId="0" applyFont="1" applyFill="1" applyBorder="1" applyAlignment="1">
      <alignment horizontal="center" vertical="center" wrapText="1"/>
    </xf>
    <xf numFmtId="0" fontId="9" fillId="3" borderId="36" xfId="0" applyFont="1" applyFill="1" applyBorder="1" applyAlignment="1">
      <alignment horizontal="center" vertical="center" textRotation="90"/>
    </xf>
    <xf numFmtId="164" fontId="9" fillId="3" borderId="24" xfId="0" applyNumberFormat="1" applyFont="1" applyFill="1" applyBorder="1" applyAlignment="1">
      <alignment horizontal="center" vertical="center"/>
    </xf>
    <xf numFmtId="0" fontId="9" fillId="3" borderId="29" xfId="0" applyFont="1" applyFill="1" applyBorder="1" applyAlignment="1">
      <alignment horizontal="center" vertical="center" textRotation="90"/>
    </xf>
    <xf numFmtId="0" fontId="9" fillId="3" borderId="39" xfId="0" applyFont="1" applyFill="1" applyBorder="1" applyAlignment="1">
      <alignment horizontal="center" vertical="center" textRotation="90"/>
    </xf>
    <xf numFmtId="164" fontId="9" fillId="3" borderId="21" xfId="0" applyNumberFormat="1" applyFont="1" applyFill="1" applyBorder="1" applyAlignment="1">
      <alignment horizontal="center" vertical="center"/>
    </xf>
    <xf numFmtId="164" fontId="9" fillId="3" borderId="26" xfId="0" applyNumberFormat="1" applyFont="1" applyFill="1" applyBorder="1" applyAlignment="1">
      <alignment horizontal="center" vertical="center"/>
    </xf>
    <xf numFmtId="164" fontId="9" fillId="3" borderId="29" xfId="0" applyNumberFormat="1" applyFont="1" applyFill="1" applyBorder="1" applyAlignment="1">
      <alignment horizontal="center" vertical="center"/>
    </xf>
    <xf numFmtId="164" fontId="9" fillId="3" borderId="36" xfId="0" applyNumberFormat="1" applyFont="1" applyFill="1" applyBorder="1" applyAlignment="1">
      <alignment horizontal="center" vertical="center"/>
    </xf>
    <xf numFmtId="164" fontId="9" fillId="3" borderId="39" xfId="0" applyNumberFormat="1" applyFont="1" applyFill="1" applyBorder="1" applyAlignment="1">
      <alignment horizontal="center" vertical="center"/>
    </xf>
    <xf numFmtId="0" fontId="9" fillId="3" borderId="57" xfId="0" applyFont="1" applyFill="1" applyBorder="1" applyAlignment="1">
      <alignment horizontal="center" vertical="center" textRotation="90"/>
    </xf>
    <xf numFmtId="0" fontId="9" fillId="3" borderId="61" xfId="0" applyFont="1" applyFill="1" applyBorder="1" applyAlignment="1">
      <alignment horizontal="center" vertical="center" textRotation="90"/>
    </xf>
    <xf numFmtId="164" fontId="9" fillId="3" borderId="44" xfId="0" applyNumberFormat="1" applyFont="1" applyFill="1" applyBorder="1" applyAlignment="1">
      <alignment horizontal="center" vertical="center"/>
    </xf>
    <xf numFmtId="164" fontId="9" fillId="3" borderId="30" xfId="0" applyNumberFormat="1" applyFont="1" applyFill="1" applyBorder="1" applyAlignment="1">
      <alignment horizontal="center" vertical="center"/>
    </xf>
    <xf numFmtId="0" fontId="17" fillId="4" borderId="0" xfId="0" applyFont="1" applyFill="1" applyAlignment="1">
      <alignment horizontal="right"/>
    </xf>
    <xf numFmtId="0" fontId="0" fillId="4" borderId="0" xfId="0" applyFill="1" applyAlignment="1">
      <alignment horizontal="center"/>
    </xf>
    <xf numFmtId="0" fontId="0" fillId="4" borderId="27" xfId="0" applyFill="1" applyBorder="1" applyAlignment="1">
      <alignment horizontal="center"/>
    </xf>
    <xf numFmtId="0" fontId="9" fillId="0" borderId="29" xfId="0" applyFont="1" applyBorder="1" applyAlignment="1">
      <alignment horizontal="center" vertical="center" textRotation="90"/>
    </xf>
    <xf numFmtId="0" fontId="9" fillId="0" borderId="36" xfId="0" applyFont="1" applyBorder="1" applyAlignment="1">
      <alignment horizontal="center" vertical="center" textRotation="90"/>
    </xf>
    <xf numFmtId="0" fontId="9" fillId="0" borderId="39" xfId="0" applyFont="1" applyBorder="1" applyAlignment="1">
      <alignment horizontal="center" vertical="center" textRotation="90"/>
    </xf>
    <xf numFmtId="164" fontId="9" fillId="0" borderId="21" xfId="0" applyNumberFormat="1" applyFont="1" applyBorder="1" applyAlignment="1">
      <alignment horizontal="center" vertical="center"/>
    </xf>
    <xf numFmtId="164" fontId="9" fillId="0" borderId="24" xfId="0" applyNumberFormat="1" applyFont="1" applyBorder="1" applyAlignment="1">
      <alignment horizontal="center" vertical="center"/>
    </xf>
    <xf numFmtId="164" fontId="9" fillId="0" borderId="26" xfId="0" applyNumberFormat="1" applyFont="1" applyBorder="1" applyAlignment="1">
      <alignment horizontal="center" vertical="center"/>
    </xf>
    <xf numFmtId="0" fontId="9" fillId="4" borderId="0" xfId="0" applyFont="1" applyFill="1" applyAlignment="1">
      <alignment horizontal="right"/>
    </xf>
    <xf numFmtId="0" fontId="22" fillId="0" borderId="5" xfId="0" applyFont="1" applyBorder="1" applyAlignment="1">
      <alignment horizontal="left" vertical="center" wrapText="1"/>
    </xf>
    <xf numFmtId="0" fontId="21" fillId="6" borderId="2" xfId="0" applyFont="1" applyFill="1" applyBorder="1" applyAlignment="1">
      <alignment horizontal="center" vertical="center"/>
    </xf>
    <xf numFmtId="0" fontId="21" fillId="6" borderId="3" xfId="0" applyFont="1" applyFill="1" applyBorder="1" applyAlignment="1">
      <alignment horizontal="center" vertical="center"/>
    </xf>
    <xf numFmtId="0" fontId="21" fillId="6" borderId="4" xfId="0" applyFont="1" applyFill="1" applyBorder="1" applyAlignment="1">
      <alignment horizontal="center" vertical="center"/>
    </xf>
    <xf numFmtId="0" fontId="22" fillId="0" borderId="6" xfId="0" applyFont="1" applyBorder="1" applyAlignment="1">
      <alignment horizontal="left"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9" fillId="3" borderId="0" xfId="0" applyFont="1" applyFill="1" applyAlignment="1">
      <alignment horizontal="center"/>
    </xf>
    <xf numFmtId="0" fontId="0" fillId="3" borderId="0" xfId="0" quotePrefix="1" applyFill="1" applyAlignment="1">
      <alignment horizontal="center" vertical="top" wrapText="1"/>
    </xf>
    <xf numFmtId="0" fontId="0" fillId="3" borderId="0" xfId="0" applyFill="1" applyAlignment="1">
      <alignment horizontal="center" vertical="top" wrapText="1"/>
    </xf>
    <xf numFmtId="0" fontId="0" fillId="3" borderId="0" xfId="0" applyFill="1" applyAlignment="1">
      <alignment horizontal="center"/>
    </xf>
    <xf numFmtId="0" fontId="23" fillId="6" borderId="0" xfId="0" applyFont="1" applyFill="1" applyAlignment="1">
      <alignment horizontal="center" vertical="center"/>
    </xf>
    <xf numFmtId="0" fontId="19" fillId="3" borderId="0" xfId="0" applyFont="1" applyFill="1" applyAlignment="1">
      <alignment horizontal="center" vertical="center"/>
    </xf>
    <xf numFmtId="0" fontId="0" fillId="3" borderId="0" xfId="0" applyFill="1" applyAlignment="1">
      <alignment horizontal="center" vertical="center" wrapText="1"/>
    </xf>
    <xf numFmtId="0" fontId="0" fillId="3" borderId="0" xfId="0" applyFill="1" applyAlignment="1">
      <alignment horizontal="center" vertical="center"/>
    </xf>
    <xf numFmtId="0" fontId="1" fillId="3" borderId="0" xfId="0" applyFont="1" applyFill="1" applyAlignment="1">
      <alignment horizontal="right"/>
    </xf>
    <xf numFmtId="0" fontId="0" fillId="3" borderId="0" xfId="0" applyFill="1" applyAlignment="1">
      <alignment horizontal="left" vertical="center"/>
    </xf>
    <xf numFmtId="0" fontId="1" fillId="3" borderId="0" xfId="0" applyFont="1" applyFill="1" applyAlignment="1">
      <alignment horizontal="right" vertical="center"/>
    </xf>
    <xf numFmtId="0" fontId="1" fillId="8" borderId="29" xfId="0" applyFont="1" applyFill="1" applyBorder="1" applyAlignment="1">
      <alignment horizontal="center" vertical="center" textRotation="90"/>
    </xf>
    <xf numFmtId="0" fontId="1" fillId="8" borderId="36" xfId="0" applyFont="1" applyFill="1" applyBorder="1" applyAlignment="1">
      <alignment horizontal="center" vertical="center" textRotation="90"/>
    </xf>
    <xf numFmtId="0" fontId="1" fillId="8" borderId="39" xfId="0" applyFont="1" applyFill="1" applyBorder="1" applyAlignment="1">
      <alignment horizontal="center" vertical="center" textRotation="90"/>
    </xf>
    <xf numFmtId="0" fontId="1" fillId="0" borderId="43" xfId="0" applyFont="1" applyBorder="1" applyAlignment="1">
      <alignment horizontal="right" vertical="center"/>
    </xf>
    <xf numFmtId="0" fontId="1" fillId="0" borderId="34" xfId="0" applyFont="1" applyBorder="1" applyAlignment="1">
      <alignment horizontal="right" vertical="center"/>
    </xf>
    <xf numFmtId="0" fontId="22" fillId="0" borderId="52" xfId="0" applyFont="1" applyBorder="1" applyAlignment="1">
      <alignment horizontal="left" vertical="center" wrapText="1"/>
    </xf>
    <xf numFmtId="0" fontId="22" fillId="0" borderId="53" xfId="0" applyFont="1" applyBorder="1" applyAlignment="1">
      <alignment horizontal="left" vertical="center" wrapText="1"/>
    </xf>
    <xf numFmtId="0" fontId="22" fillId="0" borderId="54" xfId="0" applyFont="1" applyBorder="1" applyAlignment="1">
      <alignment horizontal="left" vertical="center" wrapText="1"/>
    </xf>
    <xf numFmtId="0" fontId="1" fillId="0" borderId="19" xfId="0" applyFont="1" applyBorder="1" applyAlignment="1">
      <alignment horizontal="right" vertical="center"/>
    </xf>
    <xf numFmtId="0" fontId="1" fillId="0" borderId="5" xfId="0" applyFont="1" applyBorder="1" applyAlignment="1">
      <alignment horizontal="right" vertical="center"/>
    </xf>
    <xf numFmtId="0" fontId="13" fillId="0" borderId="50" xfId="0" applyFont="1" applyBorder="1" applyAlignment="1">
      <alignment horizontal="left" vertical="center" wrapText="1"/>
    </xf>
    <xf numFmtId="0" fontId="13" fillId="0" borderId="51" xfId="0" applyFont="1" applyBorder="1" applyAlignment="1">
      <alignment horizontal="left" vertical="center" wrapText="1"/>
    </xf>
    <xf numFmtId="0" fontId="13" fillId="0" borderId="45" xfId="0" applyFont="1" applyBorder="1" applyAlignment="1">
      <alignment horizontal="left" vertical="center" wrapText="1"/>
    </xf>
    <xf numFmtId="0" fontId="0" fillId="0" borderId="50" xfId="0" applyBorder="1" applyAlignment="1" applyProtection="1">
      <alignment horizontal="center" vertical="center" wrapText="1"/>
      <protection locked="0"/>
    </xf>
    <xf numFmtId="0" fontId="0" fillId="0" borderId="51"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1" fillId="0" borderId="20" xfId="0" applyFont="1" applyBorder="1" applyAlignment="1">
      <alignment horizontal="right" vertical="center"/>
    </xf>
    <xf numFmtId="0" fontId="1" fillId="0" borderId="15" xfId="0" applyFont="1" applyBorder="1" applyAlignment="1">
      <alignment horizontal="right" vertical="center"/>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0" borderId="46" xfId="0" applyFont="1" applyBorder="1" applyAlignment="1">
      <alignment horizontal="left" vertical="center" wrapText="1"/>
    </xf>
    <xf numFmtId="0" fontId="1" fillId="0" borderId="29"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7" xfId="0" applyFont="1" applyBorder="1" applyAlignment="1">
      <alignment horizontal="right" vertical="center"/>
    </xf>
    <xf numFmtId="0" fontId="1" fillId="0" borderId="38" xfId="0" applyFont="1" applyBorder="1" applyAlignment="1">
      <alignment horizontal="right" vertical="center"/>
    </xf>
    <xf numFmtId="0" fontId="4" fillId="0" borderId="55" xfId="0" applyFont="1" applyBorder="1" applyAlignment="1">
      <alignment horizontal="left" vertical="center" wrapText="1"/>
    </xf>
    <xf numFmtId="0" fontId="4" fillId="0" borderId="56" xfId="0" applyFont="1" applyBorder="1" applyAlignment="1">
      <alignment horizontal="left" vertical="center" wrapText="1"/>
    </xf>
    <xf numFmtId="0" fontId="4" fillId="0" borderId="42" xfId="0" applyFont="1" applyBorder="1" applyAlignment="1">
      <alignment horizontal="left" vertical="center" wrapText="1"/>
    </xf>
    <xf numFmtId="0" fontId="20" fillId="3" borderId="0" xfId="0" applyFont="1" applyFill="1" applyAlignment="1">
      <alignment horizontal="center"/>
    </xf>
    <xf numFmtId="0" fontId="6" fillId="3" borderId="24" xfId="1" quotePrefix="1" applyFill="1" applyBorder="1" applyAlignment="1" applyProtection="1">
      <alignment horizontal="left" vertical="top" wrapText="1"/>
    </xf>
    <xf numFmtId="0" fontId="6" fillId="3" borderId="0" xfId="1" quotePrefix="1" applyFill="1" applyBorder="1" applyAlignment="1" applyProtection="1">
      <alignment horizontal="left" vertical="top" wrapText="1"/>
    </xf>
    <xf numFmtId="0" fontId="6" fillId="3" borderId="25" xfId="1" quotePrefix="1" applyFill="1" applyBorder="1" applyAlignment="1" applyProtection="1">
      <alignment horizontal="left" vertical="top" wrapText="1"/>
    </xf>
    <xf numFmtId="0" fontId="0" fillId="3" borderId="24" xfId="0" quotePrefix="1" applyFill="1" applyBorder="1" applyAlignment="1">
      <alignment horizontal="left" vertical="top" wrapText="1"/>
    </xf>
    <xf numFmtId="0" fontId="0" fillId="3" borderId="0" xfId="0" quotePrefix="1" applyFill="1" applyAlignment="1">
      <alignment horizontal="left" vertical="top" wrapText="1"/>
    </xf>
    <xf numFmtId="0" fontId="0" fillId="3" borderId="25" xfId="0" quotePrefix="1" applyFill="1" applyBorder="1" applyAlignment="1">
      <alignment horizontal="left" vertical="top" wrapText="1"/>
    </xf>
    <xf numFmtId="0" fontId="0" fillId="3" borderId="25" xfId="0" applyFill="1" applyBorder="1" applyAlignment="1">
      <alignment horizontal="left" vertical="top" wrapText="1"/>
    </xf>
    <xf numFmtId="14" fontId="0" fillId="3" borderId="0" xfId="0" applyNumberFormat="1" applyFill="1" applyAlignment="1">
      <alignment horizontal="left" vertical="center"/>
    </xf>
    <xf numFmtId="0" fontId="1" fillId="3" borderId="0" xfId="0" applyFont="1" applyFill="1" applyAlignment="1">
      <alignment horizontal="center" vertical="center"/>
    </xf>
    <xf numFmtId="0" fontId="0" fillId="0" borderId="26" xfId="0" applyBorder="1" applyAlignment="1">
      <alignment horizontal="center" wrapText="1"/>
    </xf>
    <xf numFmtId="0" fontId="0" fillId="0" borderId="27" xfId="0" applyBorder="1" applyAlignment="1">
      <alignment horizontal="center" wrapText="1"/>
    </xf>
    <xf numFmtId="0" fontId="0" fillId="0" borderId="28" xfId="0" applyBorder="1" applyAlignment="1">
      <alignment horizontal="center" wrapText="1"/>
    </xf>
    <xf numFmtId="0" fontId="1" fillId="8" borderId="2" xfId="0" applyFont="1" applyFill="1" applyBorder="1" applyAlignment="1">
      <alignment horizontal="center"/>
    </xf>
    <xf numFmtId="0" fontId="1" fillId="8" borderId="3" xfId="0" applyFont="1" applyFill="1" applyBorder="1" applyAlignment="1">
      <alignment horizontal="center"/>
    </xf>
    <xf numFmtId="0" fontId="1" fillId="8" borderId="4" xfId="0" applyFont="1" applyFill="1" applyBorder="1" applyAlignment="1">
      <alignment horizontal="center"/>
    </xf>
    <xf numFmtId="0" fontId="0" fillId="0" borderId="0" xfId="0" applyNumberFormat="1"/>
    <xf numFmtId="0" fontId="0" fillId="3" borderId="0" xfId="0" applyFont="1" applyFill="1" applyAlignment="1" applyProtection="1">
      <alignment horizontal="left" vertical="center"/>
      <protection locked="0"/>
    </xf>
    <xf numFmtId="14" fontId="0" fillId="3" borderId="0" xfId="0" applyNumberFormat="1" applyFont="1" applyFill="1" applyAlignment="1" applyProtection="1">
      <alignment horizontal="left" vertical="center"/>
      <protection locked="0"/>
    </xf>
  </cellXfs>
  <cellStyles count="2">
    <cellStyle name="Hyperlink" xfId="1" builtinId="8"/>
    <cellStyle name="Normal" xfId="0" builtinId="0"/>
  </cellStyles>
  <dxfs count="5">
    <dxf>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ill>
        <patternFill patternType="solid">
          <fgColor indexed="64"/>
          <bgColor theme="0" tint="-0.249977111117893"/>
        </patternFill>
      </fill>
      <border diagonalUp="0" diagonalDown="0">
        <left style="thin">
          <color indexed="64"/>
        </left>
        <right style="thin">
          <color indexed="64"/>
        </right>
        <top/>
        <bottom/>
        <vertical style="thin">
          <color indexed="64"/>
        </vertical>
        <horizontal/>
      </border>
    </dxf>
  </dxfs>
  <tableStyles count="1" defaultTableStyle="TableStyleMedium2" defaultPivotStyle="PivotStyleLight16">
    <tableStyle name="Blank" pivot="0" count="0" xr9:uid="{871D556D-8258-4E1D-AD9D-517906C4D73E}"/>
  </tableStyles>
  <colors>
    <mruColors>
      <color rgb="FFB4C6E7"/>
      <color rgb="FF920000"/>
      <color rgb="FF77BCF5"/>
      <color rgb="FF0E6CB6"/>
      <color rgb="FF41B6E6"/>
      <color rgb="FFA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9525</xdr:colOff>
      <xdr:row>1</xdr:row>
      <xdr:rowOff>628650</xdr:rowOff>
    </xdr:from>
    <xdr:to>
      <xdr:col>6</xdr:col>
      <xdr:colOff>212863</xdr:colOff>
      <xdr:row>1</xdr:row>
      <xdr:rowOff>1062228</xdr:rowOff>
    </xdr:to>
    <xdr:pic>
      <xdr:nvPicPr>
        <xdr:cNvPr id="2" name="Picture 1">
          <a:extLst>
            <a:ext uri="{FF2B5EF4-FFF2-40B4-BE49-F238E27FC236}">
              <a16:creationId xmlns:a16="http://schemas.microsoft.com/office/drawing/2014/main" id="{7056B552-E415-4208-9649-BD234576504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819150"/>
          <a:ext cx="1403488" cy="4335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609600</xdr:colOff>
      <xdr:row>3</xdr:row>
      <xdr:rowOff>47625</xdr:rowOff>
    </xdr:from>
    <xdr:to>
      <xdr:col>6</xdr:col>
      <xdr:colOff>3057525</xdr:colOff>
      <xdr:row>6</xdr:row>
      <xdr:rowOff>55372</xdr:rowOff>
    </xdr:to>
    <xdr:pic>
      <xdr:nvPicPr>
        <xdr:cNvPr id="5" name="Picture 4">
          <a:extLst>
            <a:ext uri="{FF2B5EF4-FFF2-40B4-BE49-F238E27FC236}">
              <a16:creationId xmlns:a16="http://schemas.microsoft.com/office/drawing/2014/main" id="{FE600B47-3A25-7DB7-73FE-7B411CC074D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72950" y="933450"/>
          <a:ext cx="2447925" cy="7506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908539</xdr:colOff>
      <xdr:row>0</xdr:row>
      <xdr:rowOff>102577</xdr:rowOff>
    </xdr:from>
    <xdr:to>
      <xdr:col>5</xdr:col>
      <xdr:colOff>1098306</xdr:colOff>
      <xdr:row>0</xdr:row>
      <xdr:rowOff>1036027</xdr:rowOff>
    </xdr:to>
    <xdr:pic>
      <xdr:nvPicPr>
        <xdr:cNvPr id="3" name="Picture 2">
          <a:extLst>
            <a:ext uri="{FF2B5EF4-FFF2-40B4-BE49-F238E27FC236}">
              <a16:creationId xmlns:a16="http://schemas.microsoft.com/office/drawing/2014/main" id="{59CFAE5E-EDB9-4555-B6C3-8B6729C9FBD6}"/>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2889" y="102577"/>
          <a:ext cx="3056792"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117964</xdr:colOff>
      <xdr:row>0</xdr:row>
      <xdr:rowOff>102577</xdr:rowOff>
    </xdr:from>
    <xdr:to>
      <xdr:col>7</xdr:col>
      <xdr:colOff>536331</xdr:colOff>
      <xdr:row>0</xdr:row>
      <xdr:rowOff>1036027</xdr:rowOff>
    </xdr:to>
    <xdr:pic>
      <xdr:nvPicPr>
        <xdr:cNvPr id="3" name="Picture 2">
          <a:extLst>
            <a:ext uri="{FF2B5EF4-FFF2-40B4-BE49-F238E27FC236}">
              <a16:creationId xmlns:a16="http://schemas.microsoft.com/office/drawing/2014/main" id="{9CD60CEE-2B7C-EF4B-EDB8-DB95122E6347}"/>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2889" y="102577"/>
          <a:ext cx="3056792"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ller, Dylan [USA]" refreshedDate="45016.39839328704" createdVersion="8" refreshedVersion="8" minRefreshableVersion="3" recordCount="36" xr:uid="{4642F5FE-C03C-47F2-9D7B-7983AD5A3D83}">
  <cacheSource type="worksheet">
    <worksheetSource name="DataTable"/>
  </cacheSource>
  <cacheFields count="11">
    <cacheField name="Topic" numFmtId="0">
      <sharedItems/>
    </cacheField>
    <cacheField name="Topic Number" numFmtId="164">
      <sharedItems containsSemiMixedTypes="0" containsString="0" containsNumber="1" containsInteger="1" minValue="0" maxValue="8"/>
    </cacheField>
    <cacheField name="Checklist Number" numFmtId="0">
      <sharedItems containsMixedTypes="1" containsNumber="1" minValue="0.1" maxValue="8.3000000000000007" count="36">
        <n v="0.1"/>
        <n v="0.2"/>
        <n v="0.3"/>
        <n v="1.1000000000000001"/>
        <n v="1.2"/>
        <n v="1.3"/>
        <n v="1.4"/>
        <n v="1.5"/>
        <n v="1.6"/>
        <n v="1.7"/>
        <n v="2.1"/>
        <n v="2.2000000000000002"/>
        <n v="2.2999999999999998"/>
        <n v="2.4"/>
        <n v="2.5"/>
        <n v="3.1"/>
        <n v="3.2"/>
        <n v="3.3"/>
        <n v="3.4"/>
        <n v="4.0999999999999996"/>
        <n v="4.2"/>
        <n v="4.3"/>
        <n v="4.4000000000000004"/>
        <n v="4.5"/>
        <n v="5.0999999999999996"/>
        <n v="5.4"/>
        <n v="5.5"/>
        <n v="6.1"/>
        <s v="6.2 / 6.3"/>
        <n v="7.1"/>
        <n v="7.2"/>
        <n v="7.3"/>
        <n v="7.4"/>
        <n v="8.1"/>
        <n v="8.1999999999999993"/>
        <n v="8.3000000000000007"/>
      </sharedItems>
    </cacheField>
    <cacheField name="Question" numFmtId="0">
      <sharedItems containsBlank="1" count="39" longText="1">
        <s v="Filter Functionality_Yes"/>
        <s v="Filter Functionality_No"/>
        <s v="Filter Functionality_In Progress"/>
        <s v="Does the PWS detect and block repeated unsuccessful login attempts?"/>
        <s v="**Does the PWS change default passwords?"/>
        <s v="**Does the PWS require multi-factor authentication (MFA) wherever possible, but at a minimum to remotely access PWS Operational Technology (OT) networks? "/>
        <s v="**Does the PWS require a minimum length for passwords?"/>
        <s v="Does the PWS separate user and privileged (e.g., System Administrator) accounts?"/>
        <s v="Does the PWS require unique and separate credentials for users to access OT and IT networks?"/>
        <s v="**Does the PWS immediately disable access to an account or network when access is no longer required due to retirement, change of role, termination, or other factors?"/>
        <s v="Does the PWS require approval before new software is installed or deployed?"/>
        <s v="Does the PWS disable Microsoft Office macros, or similar embedded code, by default on all assets?"/>
        <s v="**Does the PWS maintain an updated inventory of all OT and IT network assets?"/>
        <s v="Does the PWS prohibit the connection of unauthorized hardware (e.g., USB devices, removable media, laptops brought in by others) to OT and IT assets? "/>
        <s v="**Does the PWS maintain current documentation detailing the set-up and settings (i.e., configuration) of critical OT and IT assets?"/>
        <s v="Does the PWS collect security logs (e.g., system and network access, malware detection) to use in both incident detection and investigation?"/>
        <s v="Does the PWS protect security logs from unauthorized access and tampering?"/>
        <s v="Does the PWS use effective encryption to maintain the confidentiality of data in transit?"/>
        <s v="Does the PWS use encryption to maintain the confidentiality of stored sensitive data? "/>
        <s v="**Does the PWS have a named role/position/title that is responsible and accountable for planning, resourcing, and execution of cybersecurity activities within the PWS?"/>
        <s v="Does the PWS have a named role/position/title that is responsible and accountable for planning, resourcing, and execution of OT-specific cybersecurity activities?"/>
        <s v="**Does the PWS provide at least annual training for all PWS personnel that covers basic cybersecurity concepts?"/>
        <s v="Does the PWS offer OT-specific cybersecurity training on at least an annual basis to personnel who use OT as part of their regular duties?"/>
        <s v="Does the PWS offer regular opportunities to strengthen communication and coordination between OT and IT personnel, including vendors?"/>
        <s v="**Does the PWS patch or otherwise mitigate known vulnerabilities within the recommended timeframe?"/>
        <s v="Does the PWS ensure that assets connected to the public Internet expose no unnecessary exploitable services (e.g., remote desktop protocol)?"/>
        <s v="**Does the PWS eliminate connections between its OT assets and the Internet?"/>
        <s v="**Does the PWS include cybersecurity as an evaluation criterion for the procurement of OT and IT assets and services?"/>
        <s v="**Does the PWS require that all OT and IT vendors and service providers notify the PWS of any security incidents or vulnerabilities in a risk-informed timeframe?"/>
        <s v="Does the PWS have a written procedure for reporting cybersecurity incidents, including how (e.g., phone call, Internet submission) and to whom (e.g., FBI or other law enforcement, CISA, state regulators, WaterISAC, cyber insurance provider)?"/>
        <s v="**Does the PWS have written cybersecurity incident response (IR) plan for critical threat scenarios (e.g., disabled or manipulated process control systems, the loss or theft of operational or financial data, exposure of sensitive information), which is regularly practiced and updated?"/>
        <s v="**Does the PWS backup systems necessary for operations (e.g., network configurations, PLC logic, engineering drawings, personnel records) on a regular schedule, store backups separately from the source systems, and test backups on a regular basis?"/>
        <s v="**Does the PWS maintain updated documentation describing network topology (i.e., connections between all network components) across PWS OT and IT networks?"/>
        <s v="Does the PWS segment OT and IT networks and deny connections to the OT network by default unless explicitly allowed (e.g., by IP address and port)?"/>
        <s v="Does the PWS keep a list of threats and adversary tactics, techniques, and procedures (TTPs) for cyberattacks relevant to the PWS and have the capability to detect instances of key threats?"/>
        <s v="Does the PWS use email security controls to reduce common email-based threats, such as spoofing, phishing, and interception?"/>
        <m u="1"/>
        <s v="Filter Functionality" u="1"/>
        <s v=" **Does the PWS require multi-factor authentication (MFA) wherever possible, but at a minimum to remotely access PWS Operational Technology (OT) networks? " u="1"/>
      </sharedItems>
    </cacheField>
    <cacheField name="Response" numFmtId="0">
      <sharedItems containsMixedTypes="1" containsNumber="1" containsInteger="1" minValue="0" maxValue="0" count="4">
        <s v="Yes"/>
        <s v="No"/>
        <s v="In Progress"/>
        <n v="0"/>
      </sharedItems>
    </cacheField>
    <cacheField name="Recommendation" numFmtId="0">
      <sharedItems containsBlank="1" count="38" longText="1">
        <s v="Filter Functionality_Yes"/>
        <s v="Filter Functionality_No"/>
        <s v="Filter Functionality_In Progress"/>
        <s v="Where technically feasible, System Administrators should be notified after a specific number of consecutive, unsuccessful login attempts in a short amount of time. At that point, future login attempts by the suspicious account should be blocked for a specified time or until re-enabled by an Administrator. "/>
        <s v="When feasible, change all default manufacturer or vendor passwords before equipment or software is put into service."/>
        <s v="Deploy MFA as widely as possible for both information technology (IT) and operational technology (OT) networks. At a minimum, MFA should be deployed for remote access to the OT network. "/>
        <s v="Where feasible, implement a minimum length requirement for passwords. Implementation can be through a policy or administrative controls set in the system. "/>
        <s v="Restrict System Administrator privileges to separate user accounts for administrative actions only and evaluate administrative privileges on a recurring basis to be sure they are still needed by the individuals who have these privileges. "/>
        <s v="Require a single user to have two different usernames and passwords; one set is to be used to access the IT network, and the other set is to be used to access the OT network. This reduces the risk of an attacker being able to move between both networks using a single login.  "/>
        <s v="Take all steps necessary to terminate access to accounts or networks upon a change in an individual’s status making access unnecessary."/>
        <s v="Only allow Administrators to install new software on a PWS-issued asset. "/>
        <s v="Disable embedded macros and similar executable code by default on all assets."/>
        <s v="Regularly review (no less than monthly) and maintain a list of all OT and IT assets with an IP address. This includes third-party and legacy (i.e., older) equipment.  "/>
        <s v="When feasible, remove, disable, or otherwise secure physical ports (e.g., USB ports on a laptop) to prevent unauthorized assets from connecting. "/>
        <s v="Maintain accurate documentation of the original and current configuration of OT and IT assets, including software and firmware version. "/>
        <s v="Collect and store logs and/or network traffic data to aid in detecting cyberattacks and investigating suspicious activity. "/>
        <s v="Store security logs in a central system or database that can only be accessed by authorized and authenticated users."/>
        <s v="When sending information and data, use Transport Layer Security (TLS) or Secure Socket Layer (SSL) encryption standards. "/>
        <s v="Do not store sensitive data, including credentials (i.e., usernames and passwords) in plain text.  "/>
        <s v="Identify one role/position/title responsible for cybersecurity within the PWS. Whoever fills this role/position/title is then in charge of all PWS cybersecurity activities."/>
        <s v="Identify one PWS role/position/title responsible for ensuring planning, resourcing, and execution of OT-specific cybersecurity activities."/>
        <s v="Conduct annual basic cybersecurity training for all PWS personnel."/>
        <s v="Provide specialized OT-focused cybersecurity training to all personnel who use OT assets."/>
        <s v="Facilitate meetings between OT and IT personnel to provide opportunities for all parties to better understand organizational security needs and to strengthen working relationships."/>
        <s v="Identify and patch vulnerabilities in a risk-informed manner (e.g., critical assets first) as quickly as possible."/>
        <s v="Eliminate unnecessary exposed ports and services on public-facing assets and regularly review. "/>
        <s v="Eliminate OT asset connections to the public Internet unless explicitly required for operations."/>
        <s v="Include cybersecurity as an evaluation criterion when procuring assets and services."/>
        <s v="Require vendors and service providers to notify the PWS of potential security incidents and vulnerabilities within a stipulated timeframe described in procurement documents and contracts."/>
        <s v="Document the procedure for reporting cybersecurity incidents promptly to better aid law enforcement, receive assistance with response and recovery, and to promote water sector awareness of cybersecurity threats._x000a__x000a_Under the Cyber Incident Reporting for Critical Infrastructure Act of 2022, CISA will establish procedures that may apply to public water systems. This recommendation will be revised as necessary when those procedures are issued._x000a_"/>
        <s v="Develop, practice, and update an IR plan for cybersecurity incidents that could impact PWS operations. Participate in tabletop exercises to improve responses to any potential cyber incidents."/>
        <s v="Maintain, store securely and separately, and test backups of critical PWS OT and IT systems."/>
        <s v="Maintain complete and accurate documentation of all PWS OT and IT network topologies to facilitate incident response and recovery."/>
        <s v="Require connections between the OT and IT networks to pass through an intermediary, such as a firewall, bastion host, jump box, or demilitarized zone, which is monitored and logged."/>
        <s v="Receive CISA alerts and maintain documentation of TTPs relevant to the PWS."/>
        <s v="Ensure that email security controls are enabled on all corporate email infrastructure."/>
        <m u="1"/>
        <s v="Filter Functionality" u="1"/>
      </sharedItems>
    </cacheField>
    <cacheField name="Yes" numFmtId="0">
      <sharedItems containsSemiMixedTypes="0" containsString="0" containsNumber="1" containsInteger="1" minValue="0" maxValue="1"/>
    </cacheField>
    <cacheField name="No" numFmtId="0">
      <sharedItems containsSemiMixedTypes="0" containsString="0" containsNumber="1" containsInteger="1" minValue="0" maxValue="1"/>
    </cacheField>
    <cacheField name="In Progress" numFmtId="0">
      <sharedItems containsSemiMixedTypes="0" containsString="0" containsNumber="1" containsInteger="1" minValue="0" maxValue="1"/>
    </cacheField>
    <cacheField name="Index" numFmtId="0">
      <sharedItems containsSemiMixedTypes="0" containsString="0" containsNumber="1" containsInteger="1" minValue="1" maxValue="36"/>
    </cacheField>
    <cacheField name="PWS Notes" numFmtId="0">
      <sharedItems containsBlank="1" count="44">
        <s v="Filter Functionality_Yes"/>
        <s v="Filter Functionality_No"/>
        <s v="Filter Functionality_In Progress"/>
        <s v="No PWS Notes for 1.1"/>
        <s v="No PWS Notes for 1.2"/>
        <s v="No PWS Notes for 1.3"/>
        <s v="No PWS Notes for 1.4"/>
        <s v="No PWS Notes for 1.5"/>
        <s v="No PWS Notes for 1.6"/>
        <s v="No PWS Notes for 1.7"/>
        <s v="No PWS Notes for 2.1"/>
        <s v="No PWS Notes for 2.2"/>
        <s v="No PWS Notes for 2.3"/>
        <s v="No PWS Notes for 2.4"/>
        <s v="No PWS Notes for 2.5"/>
        <s v="No PWS Notes for 3.1"/>
        <s v="No PWS Notes for 3.2"/>
        <s v="No PWS Notes for 3.3"/>
        <s v="No PWS Notes for 3.4"/>
        <s v="No PWS Notes for 4.1"/>
        <s v="No PWS Notes for 4.2"/>
        <s v="No PWS Notes for 4.3"/>
        <s v="No PWS Notes for 4.4"/>
        <s v="No PWS Notes for 4.5"/>
        <s v="No PWS Notes for 5.1"/>
        <s v="No PWS Notes for 5.4"/>
        <s v="No PWS Notes for 5.5"/>
        <s v="No PWS Notes for 6.1"/>
        <s v="No PWS Notes for 6.2 / 6.3"/>
        <s v="No PWS Notes for 7.1"/>
        <s v="No PWS Notes for 7.2"/>
        <s v="No PWS Notes for 7.3"/>
        <s v="No PWS Notes for 7.4"/>
        <s v="No PWS Notes for 8.1"/>
        <s v="No PWS Notes for 8.2"/>
        <s v="No PWS Notes for 8.3"/>
        <s v="" u="1"/>
        <m u="1"/>
        <s v="No PWS Notes for 0.3" u="1"/>
        <s v="Testing 1-2-3" u="1"/>
        <s v="No PWS Notes for 0.1" u="1"/>
        <s v="test test test" u="1"/>
        <s v="No PWS Notes for 6.2 /_x000a_6.3" u="1"/>
        <s v="No PWS Notes for 0.2"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s v="Filter Functionality_Yes"/>
    <n v="0"/>
    <x v="0"/>
    <x v="0"/>
    <x v="0"/>
    <x v="0"/>
    <n v="1"/>
    <n v="0"/>
    <n v="0"/>
    <n v="1"/>
    <x v="0"/>
  </r>
  <r>
    <s v="Filter Functionality_No"/>
    <n v="0"/>
    <x v="1"/>
    <x v="1"/>
    <x v="1"/>
    <x v="1"/>
    <n v="0"/>
    <n v="1"/>
    <n v="0"/>
    <n v="2"/>
    <x v="1"/>
  </r>
  <r>
    <s v="Filter Functionality_In Progress"/>
    <n v="0"/>
    <x v="2"/>
    <x v="2"/>
    <x v="2"/>
    <x v="2"/>
    <n v="0"/>
    <n v="0"/>
    <n v="1"/>
    <n v="3"/>
    <x v="2"/>
  </r>
  <r>
    <s v="Account Security"/>
    <n v="1"/>
    <x v="3"/>
    <x v="3"/>
    <x v="3"/>
    <x v="3"/>
    <n v="0"/>
    <n v="0"/>
    <n v="0"/>
    <n v="4"/>
    <x v="3"/>
  </r>
  <r>
    <s v="Account Security"/>
    <n v="1"/>
    <x v="4"/>
    <x v="4"/>
    <x v="3"/>
    <x v="4"/>
    <n v="0"/>
    <n v="0"/>
    <n v="0"/>
    <n v="5"/>
    <x v="4"/>
  </r>
  <r>
    <s v="Account Security"/>
    <n v="1"/>
    <x v="5"/>
    <x v="5"/>
    <x v="3"/>
    <x v="5"/>
    <n v="0"/>
    <n v="0"/>
    <n v="0"/>
    <n v="6"/>
    <x v="5"/>
  </r>
  <r>
    <s v="Account Security"/>
    <n v="1"/>
    <x v="6"/>
    <x v="6"/>
    <x v="3"/>
    <x v="6"/>
    <n v="0"/>
    <n v="0"/>
    <n v="0"/>
    <n v="7"/>
    <x v="6"/>
  </r>
  <r>
    <s v="Account Security"/>
    <n v="1"/>
    <x v="7"/>
    <x v="7"/>
    <x v="3"/>
    <x v="7"/>
    <n v="0"/>
    <n v="0"/>
    <n v="0"/>
    <n v="8"/>
    <x v="7"/>
  </r>
  <r>
    <s v="Account Security"/>
    <n v="1"/>
    <x v="8"/>
    <x v="8"/>
    <x v="3"/>
    <x v="8"/>
    <n v="0"/>
    <n v="0"/>
    <n v="0"/>
    <n v="9"/>
    <x v="8"/>
  </r>
  <r>
    <s v="Account Security"/>
    <n v="1"/>
    <x v="9"/>
    <x v="9"/>
    <x v="3"/>
    <x v="9"/>
    <n v="0"/>
    <n v="0"/>
    <n v="0"/>
    <n v="10"/>
    <x v="9"/>
  </r>
  <r>
    <s v="Device Security"/>
    <n v="2"/>
    <x v="10"/>
    <x v="10"/>
    <x v="3"/>
    <x v="10"/>
    <n v="0"/>
    <n v="0"/>
    <n v="0"/>
    <n v="11"/>
    <x v="10"/>
  </r>
  <r>
    <s v="Device Security"/>
    <n v="2"/>
    <x v="11"/>
    <x v="11"/>
    <x v="3"/>
    <x v="11"/>
    <n v="0"/>
    <n v="0"/>
    <n v="0"/>
    <n v="12"/>
    <x v="11"/>
  </r>
  <r>
    <s v="Device Security"/>
    <n v="2"/>
    <x v="12"/>
    <x v="12"/>
    <x v="3"/>
    <x v="12"/>
    <n v="0"/>
    <n v="0"/>
    <n v="0"/>
    <n v="13"/>
    <x v="12"/>
  </r>
  <r>
    <s v="Device Security"/>
    <n v="2"/>
    <x v="13"/>
    <x v="13"/>
    <x v="3"/>
    <x v="13"/>
    <n v="0"/>
    <n v="0"/>
    <n v="0"/>
    <n v="14"/>
    <x v="13"/>
  </r>
  <r>
    <s v="Device Security"/>
    <n v="2"/>
    <x v="14"/>
    <x v="14"/>
    <x v="3"/>
    <x v="14"/>
    <n v="0"/>
    <n v="0"/>
    <n v="0"/>
    <n v="15"/>
    <x v="14"/>
  </r>
  <r>
    <s v="Data Security"/>
    <n v="3"/>
    <x v="15"/>
    <x v="15"/>
    <x v="3"/>
    <x v="15"/>
    <n v="0"/>
    <n v="0"/>
    <n v="0"/>
    <n v="16"/>
    <x v="15"/>
  </r>
  <r>
    <s v="Data Security"/>
    <n v="3"/>
    <x v="16"/>
    <x v="16"/>
    <x v="3"/>
    <x v="16"/>
    <n v="0"/>
    <n v="0"/>
    <n v="0"/>
    <n v="17"/>
    <x v="16"/>
  </r>
  <r>
    <s v="Data Security"/>
    <n v="3"/>
    <x v="17"/>
    <x v="17"/>
    <x v="3"/>
    <x v="17"/>
    <n v="0"/>
    <n v="0"/>
    <n v="0"/>
    <n v="18"/>
    <x v="17"/>
  </r>
  <r>
    <s v="Data Security"/>
    <n v="3"/>
    <x v="18"/>
    <x v="18"/>
    <x v="3"/>
    <x v="18"/>
    <n v="0"/>
    <n v="0"/>
    <n v="0"/>
    <n v="19"/>
    <x v="18"/>
  </r>
  <r>
    <s v="Governance and Training"/>
    <n v="4"/>
    <x v="19"/>
    <x v="19"/>
    <x v="3"/>
    <x v="19"/>
    <n v="0"/>
    <n v="0"/>
    <n v="0"/>
    <n v="20"/>
    <x v="19"/>
  </r>
  <r>
    <s v="Governance and Training"/>
    <n v="4"/>
    <x v="20"/>
    <x v="20"/>
    <x v="3"/>
    <x v="20"/>
    <n v="0"/>
    <n v="0"/>
    <n v="0"/>
    <n v="21"/>
    <x v="20"/>
  </r>
  <r>
    <s v="Governance and Training"/>
    <n v="4"/>
    <x v="21"/>
    <x v="21"/>
    <x v="3"/>
    <x v="21"/>
    <n v="0"/>
    <n v="0"/>
    <n v="0"/>
    <n v="22"/>
    <x v="21"/>
  </r>
  <r>
    <s v="Governance and Training"/>
    <n v="4"/>
    <x v="22"/>
    <x v="22"/>
    <x v="3"/>
    <x v="22"/>
    <n v="0"/>
    <n v="0"/>
    <n v="0"/>
    <n v="23"/>
    <x v="22"/>
  </r>
  <r>
    <s v="Governance and Training"/>
    <n v="4"/>
    <x v="23"/>
    <x v="23"/>
    <x v="3"/>
    <x v="23"/>
    <n v="0"/>
    <n v="0"/>
    <n v="0"/>
    <n v="24"/>
    <x v="23"/>
  </r>
  <r>
    <s v="Vulnerability Management"/>
    <n v="5"/>
    <x v="24"/>
    <x v="24"/>
    <x v="3"/>
    <x v="24"/>
    <n v="0"/>
    <n v="0"/>
    <n v="0"/>
    <n v="25"/>
    <x v="24"/>
  </r>
  <r>
    <s v="Vulnerability Management"/>
    <n v="5"/>
    <x v="25"/>
    <x v="25"/>
    <x v="3"/>
    <x v="25"/>
    <n v="0"/>
    <n v="0"/>
    <n v="0"/>
    <n v="26"/>
    <x v="25"/>
  </r>
  <r>
    <s v="Vulnerability Management"/>
    <n v="5"/>
    <x v="26"/>
    <x v="26"/>
    <x v="3"/>
    <x v="26"/>
    <n v="0"/>
    <n v="0"/>
    <n v="0"/>
    <n v="27"/>
    <x v="26"/>
  </r>
  <r>
    <s v="Supply Chain / Third Party"/>
    <n v="6"/>
    <x v="27"/>
    <x v="27"/>
    <x v="3"/>
    <x v="27"/>
    <n v="0"/>
    <n v="0"/>
    <n v="0"/>
    <n v="28"/>
    <x v="27"/>
  </r>
  <r>
    <s v="Supply Chain / Third Party"/>
    <n v="6"/>
    <x v="28"/>
    <x v="28"/>
    <x v="3"/>
    <x v="28"/>
    <n v="0"/>
    <n v="0"/>
    <n v="0"/>
    <n v="29"/>
    <x v="28"/>
  </r>
  <r>
    <s v="Response and Recovery"/>
    <n v="7"/>
    <x v="29"/>
    <x v="29"/>
    <x v="3"/>
    <x v="29"/>
    <n v="0"/>
    <n v="0"/>
    <n v="0"/>
    <n v="30"/>
    <x v="29"/>
  </r>
  <r>
    <s v="Response and Recovery"/>
    <n v="7"/>
    <x v="30"/>
    <x v="30"/>
    <x v="3"/>
    <x v="30"/>
    <n v="0"/>
    <n v="0"/>
    <n v="0"/>
    <n v="31"/>
    <x v="30"/>
  </r>
  <r>
    <s v="Response and Recovery"/>
    <n v="7"/>
    <x v="31"/>
    <x v="31"/>
    <x v="3"/>
    <x v="31"/>
    <n v="0"/>
    <n v="0"/>
    <n v="0"/>
    <n v="32"/>
    <x v="31"/>
  </r>
  <r>
    <s v="Response and Recovery"/>
    <n v="7"/>
    <x v="32"/>
    <x v="32"/>
    <x v="3"/>
    <x v="32"/>
    <n v="0"/>
    <n v="0"/>
    <n v="0"/>
    <n v="33"/>
    <x v="32"/>
  </r>
  <r>
    <s v="Other"/>
    <n v="8"/>
    <x v="33"/>
    <x v="33"/>
    <x v="3"/>
    <x v="33"/>
    <n v="0"/>
    <n v="0"/>
    <n v="0"/>
    <n v="34"/>
    <x v="33"/>
  </r>
  <r>
    <s v="Other"/>
    <n v="8"/>
    <x v="34"/>
    <x v="34"/>
    <x v="3"/>
    <x v="34"/>
    <n v="0"/>
    <n v="0"/>
    <n v="0"/>
    <n v="35"/>
    <x v="34"/>
  </r>
  <r>
    <s v="Other"/>
    <n v="8"/>
    <x v="35"/>
    <x v="35"/>
    <x v="3"/>
    <x v="35"/>
    <n v="0"/>
    <n v="0"/>
    <n v="0"/>
    <n v="36"/>
    <x v="3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7A0443C-490E-47E7-BD6A-43A89566C0C3}" name="PivotTable5" cacheId="242"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location ref="A3:B5" firstHeaderRow="1" firstDataRow="1" firstDataCol="1" rowPageCount="1" colPageCount="1"/>
  <pivotFields count="11">
    <pivotField showAll="0"/>
    <pivotField numFmtId="164" showAll="0"/>
    <pivotField axis="axisRow" showAll="0" sortType="ascending">
      <items count="37">
        <item x="3"/>
        <item x="4"/>
        <item x="5"/>
        <item x="6"/>
        <item x="7"/>
        <item x="8"/>
        <item x="9"/>
        <item x="10"/>
        <item x="11"/>
        <item x="12"/>
        <item x="13"/>
        <item x="14"/>
        <item x="15"/>
        <item x="16"/>
        <item x="17"/>
        <item x="18"/>
        <item x="19"/>
        <item x="20"/>
        <item x="21"/>
        <item x="22"/>
        <item x="23"/>
        <item x="24"/>
        <item x="25"/>
        <item x="26"/>
        <item x="27"/>
        <item x="29"/>
        <item x="30"/>
        <item x="31"/>
        <item x="32"/>
        <item x="33"/>
        <item x="34"/>
        <item x="35"/>
        <item x="28"/>
        <item x="0"/>
        <item x="1"/>
        <item x="2"/>
        <item t="default"/>
      </items>
      <autoSortScope>
        <pivotArea dataOnly="0" outline="0" fieldPosition="0">
          <references count="1">
            <reference field="4294967294" count="1" selected="0">
              <x v="0"/>
            </reference>
          </references>
        </pivotArea>
      </autoSortScope>
    </pivotField>
    <pivotField showAll="0"/>
    <pivotField axis="axisPage" multipleItemSelectionAllowed="1" showAll="0">
      <items count="5">
        <item x="1"/>
        <item h="1" x="3"/>
        <item h="1" x="0"/>
        <item x="2"/>
        <item t="default"/>
      </items>
    </pivotField>
    <pivotField showAll="0"/>
    <pivotField showAll="0"/>
    <pivotField showAll="0"/>
    <pivotField showAll="0"/>
    <pivotField dataField="1" showAll="0"/>
    <pivotField showAll="0"/>
  </pivotFields>
  <rowFields count="1">
    <field x="2"/>
  </rowFields>
  <rowItems count="2">
    <i>
      <x v="34"/>
    </i>
    <i>
      <x v="35"/>
    </i>
  </rowItems>
  <colItems count="1">
    <i/>
  </colItems>
  <pageFields count="1">
    <pageField fld="4" hier="-1"/>
  </pageFields>
  <dataFields count="1">
    <dataField name="Sum of Index" fld="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5E228DA-E625-42F7-9372-1E10B40B94FC}" name="PivotTable4" cacheId="242"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location ref="A3:B5" firstHeaderRow="1" firstDataRow="1" firstDataCol="1" rowPageCount="1" colPageCount="1"/>
  <pivotFields count="11">
    <pivotField showAll="0"/>
    <pivotField numFmtId="164" showAll="0"/>
    <pivotField showAll="0"/>
    <pivotField axis="axisRow" showAll="0" sortType="ascending">
      <items count="40">
        <item x="3"/>
        <item x="4"/>
        <item x="6"/>
        <item n="**Does the PWS require multi-factor authentication (MFA) wherever possible, but at a minimum to remotely access PWS Operational Technology (OT) networks? " m="1" x="38"/>
        <item n="**Does the PWS require multi-factor authentication (MFA) wherever possible, but at a minimum to remotely access PWS Operational Technology (OT) networks?" x="5"/>
        <item x="7"/>
        <item x="8"/>
        <item x="9"/>
        <item x="10"/>
        <item x="11"/>
        <item x="12"/>
        <item x="13"/>
        <item x="14"/>
        <item x="15"/>
        <item x="16"/>
        <item x="17"/>
        <item x="18"/>
        <item x="19"/>
        <item x="20"/>
        <item x="21"/>
        <item x="22"/>
        <item x="23"/>
        <item x="24"/>
        <item x="25"/>
        <item x="26"/>
        <item x="27"/>
        <item x="28"/>
        <item x="29"/>
        <item x="30"/>
        <item x="31"/>
        <item x="32"/>
        <item x="34"/>
        <item x="33"/>
        <item x="35"/>
        <item m="1" x="36"/>
        <item m="1" x="37"/>
        <item x="0"/>
        <item x="1"/>
        <item x="2"/>
        <item t="default"/>
      </items>
      <autoSortScope>
        <pivotArea dataOnly="0" outline="0" fieldPosition="0">
          <references count="1">
            <reference field="4294967294" count="1" selected="0">
              <x v="0"/>
            </reference>
          </references>
        </pivotArea>
      </autoSortScope>
    </pivotField>
    <pivotField axis="axisPage" multipleItemSelectionAllowed="1" showAll="0">
      <items count="5">
        <item x="1"/>
        <item h="1" x="3"/>
        <item h="1" x="0"/>
        <item x="2"/>
        <item t="default"/>
      </items>
    </pivotField>
    <pivotField showAll="0"/>
    <pivotField showAll="0"/>
    <pivotField showAll="0"/>
    <pivotField showAll="0"/>
    <pivotField dataField="1" showAll="0"/>
    <pivotField showAll="0"/>
  </pivotFields>
  <rowFields count="1">
    <field x="3"/>
  </rowFields>
  <rowItems count="2">
    <i>
      <x v="37"/>
    </i>
    <i>
      <x v="38"/>
    </i>
  </rowItems>
  <colItems count="1">
    <i/>
  </colItems>
  <pageFields count="1">
    <pageField fld="4" hier="-1"/>
  </pageFields>
  <dataFields count="1">
    <dataField name="Sum of Index" fld="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1C9B1B1-8F24-460D-830D-1B8F336219C3}" name="PivotTable6" cacheId="242"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location ref="A3:B5" firstHeaderRow="1" firstDataRow="1" firstDataCol="1" rowPageCount="1" colPageCount="1"/>
  <pivotFields count="11">
    <pivotField showAll="0"/>
    <pivotField numFmtId="164" showAll="0"/>
    <pivotField showAll="0"/>
    <pivotField showAll="0"/>
    <pivotField axis="axisPage" multipleItemSelectionAllowed="1" showAll="0">
      <items count="5">
        <item x="1"/>
        <item h="1" x="3"/>
        <item h="1" x="0"/>
        <item x="2"/>
        <item t="default"/>
      </items>
    </pivotField>
    <pivotField axis="axisRow" showAll="0" sortType="ascending">
      <items count="39">
        <item x="3"/>
        <item x="4"/>
        <item x="6"/>
        <item x="5"/>
        <item x="7"/>
        <item x="8"/>
        <item x="9"/>
        <item x="10"/>
        <item x="11"/>
        <item x="12"/>
        <item x="13"/>
        <item x="14"/>
        <item x="15"/>
        <item x="16"/>
        <item x="17"/>
        <item x="18"/>
        <item x="19"/>
        <item x="20"/>
        <item x="21"/>
        <item x="22"/>
        <item x="23"/>
        <item x="24"/>
        <item x="25"/>
        <item x="26"/>
        <item x="27"/>
        <item x="28"/>
        <item x="29"/>
        <item x="30"/>
        <item x="31"/>
        <item x="32"/>
        <item x="33"/>
        <item x="34"/>
        <item x="35"/>
        <item m="1" x="36"/>
        <item m="1" x="37"/>
        <item x="0"/>
        <item x="1"/>
        <item x="2"/>
        <item t="default"/>
      </items>
      <autoSortScope>
        <pivotArea dataOnly="0" outline="0" fieldPosition="0">
          <references count="1">
            <reference field="4294967294" count="1" selected="0">
              <x v="0"/>
            </reference>
          </references>
        </pivotArea>
      </autoSortScope>
    </pivotField>
    <pivotField showAll="0"/>
    <pivotField showAll="0"/>
    <pivotField showAll="0"/>
    <pivotField dataField="1" showAll="0"/>
    <pivotField showAll="0"/>
  </pivotFields>
  <rowFields count="1">
    <field x="5"/>
  </rowFields>
  <rowItems count="2">
    <i>
      <x v="36"/>
    </i>
    <i>
      <x v="37"/>
    </i>
  </rowItems>
  <colItems count="1">
    <i/>
  </colItems>
  <pageFields count="1">
    <pageField fld="4" hier="-1"/>
  </pageFields>
  <dataFields count="1">
    <dataField name="Sum of Index" fld="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B45B0CE-CC02-42C4-9371-B8BB79F2151F}" name="PivotTable8" cacheId="242"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location ref="A3:B5" firstHeaderRow="1" firstDataRow="1" firstDataCol="1" rowPageCount="1" colPageCount="1"/>
  <pivotFields count="11">
    <pivotField showAll="0"/>
    <pivotField numFmtId="164" showAll="0"/>
    <pivotField showAll="0"/>
    <pivotField showAll="0"/>
    <pivotField axis="axisPage" multipleItemSelectionAllowed="1" showAll="0">
      <items count="5">
        <item x="1"/>
        <item h="1" x="3"/>
        <item h="1" x="0"/>
        <item x="2"/>
        <item t="default"/>
      </items>
    </pivotField>
    <pivotField showAll="0"/>
    <pivotField showAll="0"/>
    <pivotField showAll="0"/>
    <pivotField showAll="0"/>
    <pivotField dataField="1" showAll="0"/>
    <pivotField axis="axisRow" showAll="0" sortType="ascending">
      <items count="45">
        <item m="1" x="36"/>
        <item x="3"/>
        <item m="1" x="39"/>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m="1" x="37"/>
        <item m="1" x="42"/>
        <item m="1" x="41"/>
        <item m="1" x="40"/>
        <item m="1" x="43"/>
        <item m="1" x="38"/>
        <item x="0"/>
        <item x="1"/>
        <item x="2"/>
        <item t="default"/>
      </items>
      <autoSortScope>
        <pivotArea dataOnly="0" outline="0" fieldPosition="0">
          <references count="1">
            <reference field="4294967294" count="1" selected="0">
              <x v="0"/>
            </reference>
          </references>
        </pivotArea>
      </autoSortScope>
    </pivotField>
  </pivotFields>
  <rowFields count="1">
    <field x="10"/>
  </rowFields>
  <rowItems count="2">
    <i>
      <x v="42"/>
    </i>
    <i>
      <x v="43"/>
    </i>
  </rowItems>
  <colItems count="1">
    <i/>
  </colItems>
  <pageFields count="1">
    <pageField fld="4" hier="-1"/>
  </pageFields>
  <dataFields count="1">
    <dataField name="Sum of Index" fld="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8E4792-218C-4AAC-A98F-7F21BAC79637}" name="DataTable" displayName="DataTable" ref="A2:K38" totalsRowShown="0" headerRowDxfId="4" headerRowBorderDxfId="3" tableBorderDxfId="2">
  <autoFilter ref="A2:K38" xr:uid="{5E8E4792-218C-4AAC-A98F-7F21BAC79637}"/>
  <tableColumns count="11">
    <tableColumn id="1" xr3:uid="{95BF9494-12A0-4B09-8BE5-8B78B94B77F5}" name="Topic"/>
    <tableColumn id="2" xr3:uid="{2EC325DF-AAC4-463D-AE3E-AECB25281B07}" name="Topic Number" dataDxfId="1"/>
    <tableColumn id="3" xr3:uid="{1C8E6657-EC4B-4C6D-A200-33940A7D041C}" name="Checklist Number" dataDxfId="0"/>
    <tableColumn id="4" xr3:uid="{D21FB18C-4E81-4E34-8B2D-47CC287EE29F}" name="Question"/>
    <tableColumn id="5" xr3:uid="{2AE1A575-9BF3-437F-A716-3EB0336B56BA}" name="Response">
      <calculatedColumnFormula>'Assessment Workbook'!E13</calculatedColumnFormula>
    </tableColumn>
    <tableColumn id="6" xr3:uid="{622B18E9-0CB7-4632-9DCA-E76D3351E070}" name="Recommendation"/>
    <tableColumn id="7" xr3:uid="{91926232-CD0C-41E2-82A0-B1FDD066172C}" name="Yes">
      <calculatedColumnFormula>IF(E3="Yes",1,0)</calculatedColumnFormula>
    </tableColumn>
    <tableColumn id="8" xr3:uid="{73B2822E-4A58-4A4E-9E8B-7238F647977D}" name="No">
      <calculatedColumnFormula>IF(E3="No",1,0)</calculatedColumnFormula>
    </tableColumn>
    <tableColumn id="9" xr3:uid="{A15712D0-1050-48E8-9E68-640DEEEC2DFA}" name="In Progress">
      <calculatedColumnFormula>IF(E3="In Progress",1,0)</calculatedColumnFormula>
    </tableColumn>
    <tableColumn id="11" xr3:uid="{B024C11B-5995-45EA-AF7B-FA96B7C21B7D}" name="Index"/>
    <tableColumn id="10" xr3:uid="{30C48FDC-C374-46AC-986E-8142A1E18D52}" name="PWS Notes">
      <calculatedColumnFormula>CONCATENATE("No PWS Notes for ",DataTable[[#This Row],[Checklist Number]])</calculatedColumnFormula>
    </tableColumn>
  </tableColumns>
  <tableStyleInfo name="Blank"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ist.gov/cyberframework" TargetMode="External"/><Relationship Id="rId3" Type="http://schemas.openxmlformats.org/officeDocument/2006/relationships/hyperlink" Target="https://csrc.nist.gov/glossary/term/ics" TargetMode="External"/><Relationship Id="rId7" Type="http://schemas.openxmlformats.org/officeDocument/2006/relationships/hyperlink" Target="https://www.cisa.gov/uscert/resources/assessments" TargetMode="External"/><Relationship Id="rId12" Type="http://schemas.openxmlformats.org/officeDocument/2006/relationships/drawing" Target="../drawings/drawing1.xml"/><Relationship Id="rId2" Type="http://schemas.openxmlformats.org/officeDocument/2006/relationships/hyperlink" Target="https://www.isa.org/standards-and-publications/isa-standards/isa-iec-62443-series-of-standards" TargetMode="External"/><Relationship Id="rId1" Type="http://schemas.openxmlformats.org/officeDocument/2006/relationships/hyperlink" Target="https://www.epa.gov/waterriskassessment/forms/cybersecurity-technical-assistance-water-utilities" TargetMode="External"/><Relationship Id="rId6" Type="http://schemas.openxmlformats.org/officeDocument/2006/relationships/hyperlink" Target="https://www.cisa.gov/cpg" TargetMode="External"/><Relationship Id="rId11" Type="http://schemas.openxmlformats.org/officeDocument/2006/relationships/printerSettings" Target="../printerSettings/printerSettings1.bin"/><Relationship Id="rId5" Type="http://schemas.openxmlformats.org/officeDocument/2006/relationships/hyperlink" Target="https://www.epa.gov/waterriskassessment/forms/cybersecurity-technical-assistance-water-utilities" TargetMode="External"/><Relationship Id="rId10" Type="http://schemas.openxmlformats.org/officeDocument/2006/relationships/hyperlink" Target="https://www.epa.gov/waterriskassessment/epa-cybersecurity-best-practices-water-sector" TargetMode="External"/><Relationship Id="rId4" Type="http://schemas.openxmlformats.org/officeDocument/2006/relationships/hyperlink" Target="https://www.awwa.org/Resources-Tools/Resource-Topics/Risk-Resilience/Cybersecurity-Guidance" TargetMode="External"/><Relationship Id="rId9" Type="http://schemas.openxmlformats.org/officeDocument/2006/relationships/hyperlink" Target="https://www.iso.org/isoiec-27001-information-security.htm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www.epa.gov/waterriskassessment/epa-cybersecurity-best-practices-water-sector"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A6051-DFAD-4173-9ED1-37F462DCEB07}">
  <dimension ref="A1:G64"/>
  <sheetViews>
    <sheetView tabSelected="1" workbookViewId="0"/>
  </sheetViews>
  <sheetFormatPr defaultColWidth="9.140625" defaultRowHeight="15" x14ac:dyDescent="0.25"/>
  <cols>
    <col min="1" max="1" width="9.140625" style="1"/>
    <col min="2" max="2" width="3.28515625" style="1" customWidth="1"/>
    <col min="3" max="4" width="4.5703125" style="1" customWidth="1"/>
    <col min="5" max="5" width="91.28515625" style="1" customWidth="1"/>
    <col min="6" max="6" width="18" style="1" customWidth="1"/>
    <col min="7" max="7" width="3.28515625" style="1" customWidth="1"/>
    <col min="8" max="16384" width="9.140625" style="1"/>
  </cols>
  <sheetData>
    <row r="1" spans="1:7" x14ac:dyDescent="0.25">
      <c r="A1" s="118"/>
    </row>
    <row r="2" spans="1:7" ht="91.5" customHeight="1" thickBot="1" x14ac:dyDescent="0.3">
      <c r="B2" s="81"/>
      <c r="C2" s="144" t="s">
        <v>168</v>
      </c>
      <c r="D2" s="144"/>
      <c r="E2" s="144"/>
      <c r="F2" s="145"/>
      <c r="G2" s="145"/>
    </row>
    <row r="3" spans="1:7" x14ac:dyDescent="0.25">
      <c r="B3" s="4"/>
      <c r="C3" s="146" t="s">
        <v>142</v>
      </c>
      <c r="D3" s="146"/>
      <c r="E3" s="146"/>
      <c r="F3" s="146"/>
      <c r="G3" s="5"/>
    </row>
    <row r="4" spans="1:7" x14ac:dyDescent="0.25">
      <c r="B4" s="6"/>
      <c r="C4" s="2"/>
      <c r="D4" s="2"/>
      <c r="E4" s="2"/>
      <c r="F4" s="90"/>
      <c r="G4" s="7"/>
    </row>
    <row r="5" spans="1:7" ht="15.75" customHeight="1" x14ac:dyDescent="0.25">
      <c r="B5" s="6"/>
      <c r="C5" s="137" t="s">
        <v>141</v>
      </c>
      <c r="D5" s="137"/>
      <c r="E5" s="137"/>
      <c r="F5" s="137"/>
      <c r="G5" s="8"/>
    </row>
    <row r="6" spans="1:7" ht="5.0999999999999996" customHeight="1" x14ac:dyDescent="0.25">
      <c r="B6" s="6"/>
      <c r="C6" s="2"/>
      <c r="D6" s="2"/>
      <c r="E6" s="91"/>
      <c r="F6" s="92"/>
      <c r="G6" s="9"/>
    </row>
    <row r="7" spans="1:7" ht="95.25" customHeight="1" x14ac:dyDescent="0.25">
      <c r="B7" s="6"/>
      <c r="C7" s="93" t="s">
        <v>4</v>
      </c>
      <c r="D7" s="147" t="s">
        <v>166</v>
      </c>
      <c r="E7" s="147"/>
      <c r="F7" s="147"/>
      <c r="G7" s="94"/>
    </row>
    <row r="8" spans="1:7" ht="5.0999999999999996" customHeight="1" x14ac:dyDescent="0.25">
      <c r="B8" s="6"/>
      <c r="C8" s="93"/>
      <c r="D8" s="95"/>
      <c r="E8" s="95"/>
      <c r="F8" s="95"/>
      <c r="G8" s="94"/>
    </row>
    <row r="9" spans="1:7" ht="36" customHeight="1" x14ac:dyDescent="0.25">
      <c r="B9" s="6"/>
      <c r="C9" s="96"/>
      <c r="D9" s="96"/>
      <c r="E9" s="148" t="s">
        <v>151</v>
      </c>
      <c r="F9" s="148"/>
      <c r="G9" s="9"/>
    </row>
    <row r="10" spans="1:7" ht="15.75" x14ac:dyDescent="0.25">
      <c r="B10" s="6"/>
      <c r="C10" s="96"/>
      <c r="D10" s="96"/>
      <c r="E10" s="97"/>
      <c r="F10" s="92"/>
      <c r="G10" s="9"/>
    </row>
    <row r="11" spans="1:7" ht="48.75" customHeight="1" x14ac:dyDescent="0.25">
      <c r="B11" s="6"/>
      <c r="C11" s="93" t="s">
        <v>22</v>
      </c>
      <c r="D11" s="147" t="s">
        <v>147</v>
      </c>
      <c r="E11" s="147"/>
      <c r="F11" s="147"/>
      <c r="G11" s="9"/>
    </row>
    <row r="12" spans="1:7" ht="15.75" customHeight="1" x14ac:dyDescent="0.25">
      <c r="B12" s="6"/>
      <c r="C12" s="93"/>
      <c r="D12" s="147"/>
      <c r="E12" s="147"/>
      <c r="F12" s="147"/>
      <c r="G12" s="9"/>
    </row>
    <row r="13" spans="1:7" ht="65.25" customHeight="1" x14ac:dyDescent="0.25">
      <c r="B13" s="6"/>
      <c r="C13" s="93" t="s">
        <v>23</v>
      </c>
      <c r="D13" s="147" t="s">
        <v>148</v>
      </c>
      <c r="E13" s="147"/>
      <c r="F13" s="147"/>
      <c r="G13" s="9"/>
    </row>
    <row r="14" spans="1:7" ht="15.75" customHeight="1" x14ac:dyDescent="0.25">
      <c r="B14" s="6"/>
      <c r="C14" s="93"/>
      <c r="D14" s="149"/>
      <c r="E14" s="149"/>
      <c r="F14" s="149"/>
      <c r="G14" s="9"/>
    </row>
    <row r="15" spans="1:7" ht="74.25" customHeight="1" x14ac:dyDescent="0.25">
      <c r="B15" s="6"/>
      <c r="C15" s="93" t="s">
        <v>140</v>
      </c>
      <c r="D15" s="147" t="s">
        <v>155</v>
      </c>
      <c r="E15" s="147"/>
      <c r="F15" s="147"/>
      <c r="G15" s="9"/>
    </row>
    <row r="16" spans="1:7" ht="5.0999999999999996" customHeight="1" x14ac:dyDescent="0.25">
      <c r="B16" s="6"/>
      <c r="C16" s="2"/>
      <c r="D16" s="2" t="s">
        <v>91</v>
      </c>
      <c r="E16" s="92"/>
      <c r="F16" s="92"/>
      <c r="G16" s="9"/>
    </row>
    <row r="17" spans="2:7" ht="33.75" customHeight="1" x14ac:dyDescent="0.25">
      <c r="B17" s="6"/>
      <c r="C17" s="2"/>
      <c r="D17" s="141" t="s">
        <v>149</v>
      </c>
      <c r="E17" s="141"/>
      <c r="F17" s="141"/>
      <c r="G17" s="9"/>
    </row>
    <row r="18" spans="2:7" s="3" customFormat="1" ht="21.75" customHeight="1" x14ac:dyDescent="0.25">
      <c r="B18" s="10"/>
      <c r="C18" s="98"/>
      <c r="D18" s="138" t="s">
        <v>3</v>
      </c>
      <c r="E18" s="138"/>
      <c r="F18" s="138"/>
      <c r="G18" s="85"/>
    </row>
    <row r="19" spans="2:7" x14ac:dyDescent="0.25">
      <c r="B19" s="6"/>
      <c r="C19" s="2"/>
      <c r="D19" s="2"/>
      <c r="E19" s="92"/>
      <c r="F19" s="92"/>
      <c r="G19" s="9"/>
    </row>
    <row r="20" spans="2:7" ht="15.75" x14ac:dyDescent="0.25">
      <c r="B20" s="6"/>
      <c r="C20" s="137" t="s">
        <v>0</v>
      </c>
      <c r="D20" s="137"/>
      <c r="E20" s="137"/>
      <c r="F20" s="137"/>
      <c r="G20" s="8"/>
    </row>
    <row r="21" spans="2:7" ht="5.0999999999999996" customHeight="1" x14ac:dyDescent="0.25">
      <c r="B21" s="6"/>
      <c r="C21" s="2"/>
      <c r="D21" s="2"/>
      <c r="E21" s="90"/>
      <c r="F21" s="90"/>
      <c r="G21" s="7"/>
    </row>
    <row r="22" spans="2:7" ht="15" customHeight="1" x14ac:dyDescent="0.25">
      <c r="B22" s="6"/>
      <c r="C22" s="2"/>
      <c r="D22" s="139" t="s">
        <v>1</v>
      </c>
      <c r="E22" s="139"/>
      <c r="F22" s="90"/>
      <c r="G22" s="7"/>
    </row>
    <row r="23" spans="2:7" ht="5.0999999999999996" customHeight="1" x14ac:dyDescent="0.25">
      <c r="B23" s="6"/>
      <c r="C23" s="2"/>
      <c r="D23" s="99"/>
      <c r="E23" s="99"/>
      <c r="F23" s="90"/>
      <c r="G23" s="7"/>
    </row>
    <row r="24" spans="2:7" ht="82.5" customHeight="1" x14ac:dyDescent="0.25">
      <c r="B24" s="6"/>
      <c r="C24" s="2"/>
      <c r="D24" s="140" t="s">
        <v>135</v>
      </c>
      <c r="E24" s="140"/>
      <c r="F24" s="140"/>
      <c r="G24" s="9"/>
    </row>
    <row r="25" spans="2:7" ht="51" customHeight="1" x14ac:dyDescent="0.25">
      <c r="B25" s="6"/>
      <c r="C25" s="2"/>
      <c r="D25" s="140" t="s">
        <v>25</v>
      </c>
      <c r="E25" s="140"/>
      <c r="F25" s="140"/>
      <c r="G25" s="9"/>
    </row>
    <row r="26" spans="2:7" ht="19.5" customHeight="1" x14ac:dyDescent="0.25">
      <c r="B26" s="6"/>
      <c r="C26" s="2"/>
      <c r="D26" s="100"/>
      <c r="E26" s="141" t="s">
        <v>24</v>
      </c>
      <c r="F26" s="141"/>
      <c r="G26" s="9"/>
    </row>
    <row r="27" spans="2:7" s="3" customFormat="1" ht="15" customHeight="1" x14ac:dyDescent="0.25">
      <c r="B27" s="10"/>
      <c r="C27" s="98"/>
      <c r="D27" s="18"/>
      <c r="E27" s="138" t="s">
        <v>26</v>
      </c>
      <c r="F27" s="138"/>
      <c r="G27" s="85"/>
    </row>
    <row r="28" spans="2:7" s="3" customFormat="1" ht="5.0999999999999996" customHeight="1" x14ac:dyDescent="0.25">
      <c r="B28" s="10"/>
      <c r="C28" s="98"/>
      <c r="D28" s="83"/>
      <c r="E28" s="83"/>
      <c r="F28" s="83"/>
      <c r="G28" s="85"/>
    </row>
    <row r="29" spans="2:7" ht="53.25" customHeight="1" x14ac:dyDescent="0.25">
      <c r="B29" s="6"/>
      <c r="C29" s="2"/>
      <c r="D29" s="142" t="s">
        <v>152</v>
      </c>
      <c r="E29" s="142"/>
      <c r="F29" s="142"/>
      <c r="G29" s="9"/>
    </row>
    <row r="30" spans="2:7" ht="5.0999999999999996" customHeight="1" x14ac:dyDescent="0.25">
      <c r="B30" s="6"/>
      <c r="C30" s="2"/>
      <c r="D30" s="2"/>
      <c r="E30" s="92"/>
      <c r="F30" s="92"/>
      <c r="G30" s="9"/>
    </row>
    <row r="31" spans="2:7" ht="18.75" customHeight="1" x14ac:dyDescent="0.25">
      <c r="B31" s="6"/>
      <c r="C31" s="2"/>
      <c r="D31" s="139" t="s">
        <v>2</v>
      </c>
      <c r="E31" s="139"/>
      <c r="F31" s="139"/>
      <c r="G31" s="7"/>
    </row>
    <row r="32" spans="2:7" ht="5.0999999999999996" customHeight="1" x14ac:dyDescent="0.25">
      <c r="B32" s="6"/>
      <c r="C32" s="2"/>
      <c r="D32" s="99"/>
      <c r="E32" s="99"/>
      <c r="F32" s="99"/>
      <c r="G32" s="7"/>
    </row>
    <row r="33" spans="2:7" ht="55.9" customHeight="1" x14ac:dyDescent="0.25">
      <c r="B33" s="6"/>
      <c r="C33" s="2"/>
      <c r="D33" s="140" t="s">
        <v>167</v>
      </c>
      <c r="E33" s="140"/>
      <c r="F33" s="140"/>
      <c r="G33" s="9"/>
    </row>
    <row r="34" spans="2:7" ht="24.75" customHeight="1" x14ac:dyDescent="0.25">
      <c r="B34" s="6"/>
      <c r="C34" s="2"/>
      <c r="D34" s="95"/>
      <c r="E34" s="143" t="s">
        <v>146</v>
      </c>
      <c r="F34" s="143"/>
      <c r="G34" s="9"/>
    </row>
    <row r="35" spans="2:7" ht="127.5" customHeight="1" x14ac:dyDescent="0.25">
      <c r="B35" s="6"/>
      <c r="C35" s="2"/>
      <c r="D35" s="142" t="s">
        <v>156</v>
      </c>
      <c r="E35" s="142"/>
      <c r="F35" s="142"/>
      <c r="G35" s="9"/>
    </row>
    <row r="36" spans="2:7" x14ac:dyDescent="0.25">
      <c r="B36" s="6"/>
      <c r="C36" s="2"/>
      <c r="D36" s="2"/>
      <c r="E36" s="92"/>
      <c r="F36" s="92"/>
      <c r="G36" s="9"/>
    </row>
    <row r="37" spans="2:7" ht="15.75" x14ac:dyDescent="0.25">
      <c r="B37" s="6"/>
      <c r="C37" s="137" t="s">
        <v>18</v>
      </c>
      <c r="D37" s="137"/>
      <c r="E37" s="137"/>
      <c r="F37" s="137"/>
      <c r="G37" s="8"/>
    </row>
    <row r="38" spans="2:7" ht="5.0999999999999996" customHeight="1" x14ac:dyDescent="0.25">
      <c r="B38" s="6"/>
      <c r="C38" s="101"/>
      <c r="D38" s="101"/>
      <c r="E38" s="101"/>
      <c r="F38" s="101"/>
      <c r="G38" s="8"/>
    </row>
    <row r="39" spans="2:7" ht="38.25" customHeight="1" x14ac:dyDescent="0.25">
      <c r="B39" s="6"/>
      <c r="C39" s="102" t="s">
        <v>5</v>
      </c>
      <c r="D39" s="135" t="s">
        <v>6</v>
      </c>
      <c r="E39" s="135"/>
      <c r="F39" s="135"/>
      <c r="G39" s="11"/>
    </row>
    <row r="40" spans="2:7" ht="48" customHeight="1" x14ac:dyDescent="0.25">
      <c r="B40" s="6"/>
      <c r="C40" s="102" t="s">
        <v>7</v>
      </c>
      <c r="D40" s="135" t="s">
        <v>20</v>
      </c>
      <c r="E40" s="135"/>
      <c r="F40" s="135"/>
      <c r="G40" s="12"/>
    </row>
    <row r="41" spans="2:7" ht="15" customHeight="1" x14ac:dyDescent="0.25">
      <c r="B41" s="6"/>
      <c r="C41" s="102"/>
      <c r="D41" s="136" t="s">
        <v>21</v>
      </c>
      <c r="E41" s="136"/>
      <c r="F41" s="136"/>
      <c r="G41" s="12"/>
    </row>
    <row r="42" spans="2:7" ht="36" customHeight="1" x14ac:dyDescent="0.25">
      <c r="B42" s="6"/>
      <c r="C42" s="102" t="s">
        <v>8</v>
      </c>
      <c r="D42" s="135" t="s">
        <v>15</v>
      </c>
      <c r="E42" s="135"/>
      <c r="F42" s="135"/>
      <c r="G42" s="12"/>
    </row>
    <row r="43" spans="2:7" x14ac:dyDescent="0.25">
      <c r="B43" s="6"/>
      <c r="C43" s="102" t="s">
        <v>9</v>
      </c>
      <c r="D43" s="135" t="s">
        <v>16</v>
      </c>
      <c r="E43" s="135"/>
      <c r="F43" s="135"/>
      <c r="G43" s="12"/>
    </row>
    <row r="44" spans="2:7" x14ac:dyDescent="0.25">
      <c r="B44" s="6"/>
      <c r="C44" s="102" t="s">
        <v>13</v>
      </c>
      <c r="D44" s="135" t="s">
        <v>157</v>
      </c>
      <c r="E44" s="135"/>
      <c r="F44" s="135"/>
      <c r="G44" s="12"/>
    </row>
    <row r="45" spans="2:7" ht="15" customHeight="1" x14ac:dyDescent="0.25">
      <c r="B45" s="6"/>
      <c r="C45" s="102"/>
      <c r="D45" s="136" t="s">
        <v>158</v>
      </c>
      <c r="E45" s="136"/>
      <c r="F45" s="136"/>
      <c r="G45" s="12"/>
    </row>
    <row r="46" spans="2:7" ht="15" customHeight="1" x14ac:dyDescent="0.25">
      <c r="B46" s="6"/>
      <c r="C46" s="102" t="s">
        <v>10</v>
      </c>
      <c r="D46" s="135" t="s">
        <v>160</v>
      </c>
      <c r="E46" s="135"/>
      <c r="F46" s="135"/>
      <c r="G46" s="12"/>
    </row>
    <row r="47" spans="2:7" ht="15" customHeight="1" x14ac:dyDescent="0.25">
      <c r="B47" s="6"/>
      <c r="C47" s="102"/>
      <c r="D47" s="136" t="s">
        <v>159</v>
      </c>
      <c r="E47" s="136"/>
      <c r="F47" s="136"/>
      <c r="G47" s="12"/>
    </row>
    <row r="48" spans="2:7" x14ac:dyDescent="0.25">
      <c r="B48" s="6"/>
      <c r="C48" s="102" t="s">
        <v>14</v>
      </c>
      <c r="D48" s="135" t="s">
        <v>161</v>
      </c>
      <c r="E48" s="135"/>
      <c r="F48" s="135"/>
      <c r="G48" s="12"/>
    </row>
    <row r="49" spans="2:7" ht="15" customHeight="1" x14ac:dyDescent="0.25">
      <c r="B49" s="6"/>
      <c r="C49" s="102"/>
      <c r="D49" s="136" t="s">
        <v>162</v>
      </c>
      <c r="E49" s="136"/>
      <c r="F49" s="136"/>
      <c r="G49" s="12"/>
    </row>
    <row r="50" spans="2:7" x14ac:dyDescent="0.25">
      <c r="B50" s="6"/>
      <c r="C50" s="102" t="s">
        <v>11</v>
      </c>
      <c r="D50" s="135" t="s">
        <v>163</v>
      </c>
      <c r="E50" s="135"/>
      <c r="F50" s="135"/>
      <c r="G50" s="12"/>
    </row>
    <row r="51" spans="2:7" ht="15" customHeight="1" x14ac:dyDescent="0.25">
      <c r="B51" s="6"/>
      <c r="C51" s="102"/>
      <c r="D51" s="136" t="s">
        <v>164</v>
      </c>
      <c r="E51" s="136"/>
      <c r="F51" s="136"/>
      <c r="G51" s="12"/>
    </row>
    <row r="52" spans="2:7" ht="15" customHeight="1" x14ac:dyDescent="0.25">
      <c r="B52" s="6"/>
      <c r="C52" s="102" t="s">
        <v>12</v>
      </c>
      <c r="D52" s="135" t="s">
        <v>165</v>
      </c>
      <c r="E52" s="135"/>
      <c r="F52" s="135"/>
      <c r="G52" s="12"/>
    </row>
    <row r="53" spans="2:7" ht="15" customHeight="1" x14ac:dyDescent="0.25">
      <c r="B53" s="6"/>
      <c r="C53" s="102"/>
      <c r="D53" s="136" t="s">
        <v>17</v>
      </c>
      <c r="E53" s="136"/>
      <c r="F53" s="136"/>
      <c r="G53" s="13"/>
    </row>
    <row r="54" spans="2:7" ht="15.75" thickBot="1" x14ac:dyDescent="0.3">
      <c r="B54" s="14"/>
      <c r="C54" s="103"/>
      <c r="D54" s="103"/>
      <c r="E54" s="15"/>
      <c r="F54" s="16"/>
      <c r="G54" s="17"/>
    </row>
    <row r="57" spans="2:7" ht="15.75" thickBot="1" x14ac:dyDescent="0.3">
      <c r="B57" s="2"/>
      <c r="C57" s="2"/>
      <c r="D57" s="2"/>
      <c r="E57" s="2"/>
      <c r="F57" s="2"/>
      <c r="G57" s="2"/>
    </row>
    <row r="58" spans="2:7" ht="18" customHeight="1" thickBot="1" x14ac:dyDescent="0.3">
      <c r="B58" s="2"/>
      <c r="C58" s="131" t="s">
        <v>19</v>
      </c>
      <c r="D58" s="132"/>
      <c r="E58" s="133"/>
      <c r="F58" s="134"/>
      <c r="G58" s="101"/>
    </row>
    <row r="59" spans="2:7" x14ac:dyDescent="0.25">
      <c r="B59" s="2"/>
      <c r="C59" s="119" t="s">
        <v>143</v>
      </c>
      <c r="D59" s="120"/>
      <c r="E59" s="121"/>
      <c r="F59" s="122"/>
      <c r="G59" s="104"/>
    </row>
    <row r="60" spans="2:7" x14ac:dyDescent="0.25">
      <c r="B60" s="2"/>
      <c r="C60" s="123"/>
      <c r="D60" s="124"/>
      <c r="E60" s="125"/>
      <c r="F60" s="126"/>
      <c r="G60" s="105"/>
    </row>
    <row r="61" spans="2:7" x14ac:dyDescent="0.25">
      <c r="B61" s="2"/>
      <c r="C61" s="123"/>
      <c r="D61" s="124"/>
      <c r="E61" s="125"/>
      <c r="F61" s="126"/>
      <c r="G61" s="105"/>
    </row>
    <row r="62" spans="2:7" x14ac:dyDescent="0.25">
      <c r="B62" s="2"/>
      <c r="C62" s="123"/>
      <c r="D62" s="124"/>
      <c r="E62" s="125"/>
      <c r="F62" s="126"/>
      <c r="G62" s="105"/>
    </row>
    <row r="63" spans="2:7" ht="15.75" thickBot="1" x14ac:dyDescent="0.3">
      <c r="B63" s="2"/>
      <c r="C63" s="127"/>
      <c r="D63" s="128"/>
      <c r="E63" s="129"/>
      <c r="F63" s="130"/>
      <c r="G63" s="105"/>
    </row>
    <row r="64" spans="2:7" x14ac:dyDescent="0.25">
      <c r="B64" s="2"/>
      <c r="C64" s="2"/>
      <c r="D64" s="2"/>
      <c r="E64" s="2"/>
      <c r="F64" s="2"/>
      <c r="G64" s="2"/>
    </row>
  </sheetData>
  <sheetProtection sheet="1" objects="1" scenarios="1"/>
  <mergeCells count="46">
    <mergeCell ref="D17:F17"/>
    <mergeCell ref="C2:E2"/>
    <mergeCell ref="F2:G2"/>
    <mergeCell ref="C3:F3"/>
    <mergeCell ref="C5:F5"/>
    <mergeCell ref="D7:F7"/>
    <mergeCell ref="E9:F9"/>
    <mergeCell ref="D11:F11"/>
    <mergeCell ref="D12:F12"/>
    <mergeCell ref="D13:F13"/>
    <mergeCell ref="D14:F14"/>
    <mergeCell ref="D15:F15"/>
    <mergeCell ref="C37:F37"/>
    <mergeCell ref="D18:F18"/>
    <mergeCell ref="C20:F20"/>
    <mergeCell ref="D22:E22"/>
    <mergeCell ref="D24:F24"/>
    <mergeCell ref="D25:F25"/>
    <mergeCell ref="E26:F26"/>
    <mergeCell ref="E27:F27"/>
    <mergeCell ref="D29:F29"/>
    <mergeCell ref="D31:F31"/>
    <mergeCell ref="D33:F33"/>
    <mergeCell ref="D35:F35"/>
    <mergeCell ref="E34:F34"/>
    <mergeCell ref="C58:F58"/>
    <mergeCell ref="D39:F39"/>
    <mergeCell ref="D40:F40"/>
    <mergeCell ref="D41:F41"/>
    <mergeCell ref="D42:F42"/>
    <mergeCell ref="D43:F43"/>
    <mergeCell ref="D44:F44"/>
    <mergeCell ref="D46:F46"/>
    <mergeCell ref="D48:F48"/>
    <mergeCell ref="D49:F49"/>
    <mergeCell ref="D50:F50"/>
    <mergeCell ref="D53:F53"/>
    <mergeCell ref="D45:F45"/>
    <mergeCell ref="D47:F47"/>
    <mergeCell ref="D51:F51"/>
    <mergeCell ref="D52:F52"/>
    <mergeCell ref="C59:F59"/>
    <mergeCell ref="C60:F60"/>
    <mergeCell ref="C61:F61"/>
    <mergeCell ref="C62:F62"/>
    <mergeCell ref="C63:F63"/>
  </mergeCells>
  <hyperlinks>
    <hyperlink ref="D18" r:id="rId1" xr:uid="{1BC2CEBB-1880-4E69-A8E4-A9ADAB28E9EA}"/>
    <hyperlink ref="D53" r:id="rId2" xr:uid="{AAACD948-1280-49E0-BBB3-541DC28C4D52}"/>
    <hyperlink ref="D41:F41" r:id="rId3" display="https://csrc.nist.gov/glossary/term/ics" xr:uid="{5E9BF9AE-7972-4B1E-B3D2-62CCE766B5CD}"/>
    <hyperlink ref="D49:F49" r:id="rId4" display="https://www.awwa.org/Resources-Tools/Resource-Topics/Risk-Resilience/Cybersecurity-Guidance" xr:uid="{95203386-59AA-4011-9F3C-C9B441475434}"/>
    <hyperlink ref="E27" r:id="rId5" display="https://www.epa.gov/waterriskassessment/forms/cybersecurity-technical-assistance-water-utilities" xr:uid="{5E2ED72B-8A7D-4F4C-B96F-603AF6F420A0}"/>
    <hyperlink ref="E27:F27" r:id="rId6" display="https://www.cisa.gov/cpg" xr:uid="{80B9E0C1-A664-416D-99A4-A49176836438}"/>
    <hyperlink ref="D45:F45" r:id="rId7" display="https://www.cisa.gov/uscert/resources/assessments " xr:uid="{54DEF6E8-4877-44D6-84C8-F96B3A75A5B4}"/>
    <hyperlink ref="D47:F47" r:id="rId8" display="https://www.nist.gov/cyberframework  " xr:uid="{DEF8B805-F790-4F74-AFF3-D5FF00C91CD2}"/>
    <hyperlink ref="D51:F51" r:id="rId9" display="https://www.iso.org/isoiec-27001-information-security.html " xr:uid="{E342F3DC-A19E-4400-90FA-11500E695C05}"/>
    <hyperlink ref="E34" r:id="rId10" xr:uid="{BA28B6B1-1E4B-4822-84E7-3C1D92369535}"/>
  </hyperlinks>
  <pageMargins left="0.7" right="0.7" top="0.75" bottom="0.75" header="0.3" footer="0.3"/>
  <pageSetup orientation="portrait"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412A6-EC67-4619-97F1-4CBE8FDF90AA}">
  <sheetPr codeName="Sheet2"/>
  <dimension ref="A1:H45"/>
  <sheetViews>
    <sheetView zoomScale="90" zoomScaleNormal="90" workbookViewId="0">
      <selection activeCell="F4" sqref="F4"/>
    </sheetView>
  </sheetViews>
  <sheetFormatPr defaultColWidth="9.140625" defaultRowHeight="18.75" x14ac:dyDescent="0.3"/>
  <cols>
    <col min="1" max="1" width="6.42578125" style="19" customWidth="1"/>
    <col min="2" max="2" width="9.42578125" style="21" customWidth="1"/>
    <col min="3" max="3" width="12.85546875" style="20" customWidth="1"/>
    <col min="4" max="4" width="65.42578125" style="20" customWidth="1"/>
    <col min="5" max="5" width="19.140625" style="20" customWidth="1"/>
    <col min="6" max="6" width="60.140625" style="22" customWidth="1"/>
    <col min="7" max="7" width="54" style="20" customWidth="1"/>
    <col min="8" max="8" width="69.28515625" style="20" customWidth="1"/>
    <col min="9" max="16384" width="9.140625" style="20"/>
  </cols>
  <sheetData>
    <row r="1" spans="1:8" x14ac:dyDescent="0.3">
      <c r="G1" s="170"/>
    </row>
    <row r="2" spans="1:8" ht="31.5" x14ac:dyDescent="0.5">
      <c r="B2" s="169" t="s">
        <v>34</v>
      </c>
      <c r="C2" s="169"/>
      <c r="D2" s="169"/>
      <c r="E2" s="169"/>
      <c r="F2" s="169"/>
      <c r="G2" s="170"/>
      <c r="H2" s="27"/>
    </row>
    <row r="3" spans="1:8" ht="19.5" customHeight="1" thickBot="1" x14ac:dyDescent="0.55000000000000004">
      <c r="B3" s="26"/>
      <c r="C3" s="26"/>
      <c r="D3" s="26"/>
      <c r="E3" s="26"/>
      <c r="F3" s="26"/>
      <c r="G3" s="170"/>
      <c r="H3" s="27"/>
    </row>
    <row r="4" spans="1:8" ht="19.5" thickBot="1" x14ac:dyDescent="0.35">
      <c r="B4" s="178"/>
      <c r="C4" s="178"/>
      <c r="D4" s="28"/>
      <c r="E4" s="28" t="s">
        <v>27</v>
      </c>
      <c r="F4" s="84"/>
      <c r="G4" s="170"/>
    </row>
    <row r="5" spans="1:8" ht="19.5" thickBot="1" x14ac:dyDescent="0.35">
      <c r="B5" s="178"/>
      <c r="C5" s="178"/>
      <c r="D5" s="28"/>
      <c r="E5" s="28" t="s">
        <v>44</v>
      </c>
      <c r="F5" s="84"/>
      <c r="G5" s="170"/>
    </row>
    <row r="6" spans="1:8" ht="19.5" thickBot="1" x14ac:dyDescent="0.35">
      <c r="B6" s="178"/>
      <c r="C6" s="178"/>
      <c r="D6" s="28"/>
      <c r="E6" s="28" t="s">
        <v>45</v>
      </c>
      <c r="F6" s="74"/>
      <c r="G6" s="170"/>
    </row>
    <row r="7" spans="1:8" ht="19.5" thickBot="1" x14ac:dyDescent="0.35">
      <c r="B7" s="178"/>
      <c r="C7" s="178"/>
      <c r="D7" s="28"/>
      <c r="E7" s="28" t="s">
        <v>46</v>
      </c>
      <c r="F7" s="84"/>
      <c r="G7" s="170"/>
    </row>
    <row r="8" spans="1:8" ht="19.5" thickBot="1" x14ac:dyDescent="0.35">
      <c r="G8" s="171"/>
    </row>
    <row r="9" spans="1:8" ht="33.950000000000003" customHeight="1" thickBot="1" x14ac:dyDescent="0.3">
      <c r="A9" s="23" t="s">
        <v>28</v>
      </c>
      <c r="B9" s="24" t="s">
        <v>36</v>
      </c>
      <c r="C9" s="24" t="s">
        <v>35</v>
      </c>
      <c r="D9" s="23" t="s">
        <v>29</v>
      </c>
      <c r="E9" s="23" t="s">
        <v>84</v>
      </c>
      <c r="F9" s="24" t="s">
        <v>30</v>
      </c>
      <c r="G9" s="25" t="s">
        <v>136</v>
      </c>
    </row>
    <row r="10" spans="1:8" ht="96.75" customHeight="1" x14ac:dyDescent="0.25">
      <c r="A10" s="172" t="s">
        <v>38</v>
      </c>
      <c r="B10" s="175">
        <v>1</v>
      </c>
      <c r="C10" s="32">
        <v>1.1000000000000001</v>
      </c>
      <c r="D10" s="31" t="s">
        <v>49</v>
      </c>
      <c r="E10" s="36"/>
      <c r="F10" s="51" t="s">
        <v>92</v>
      </c>
      <c r="G10" s="39"/>
    </row>
    <row r="11" spans="1:8" ht="49.5" customHeight="1" x14ac:dyDescent="0.25">
      <c r="A11" s="173"/>
      <c r="B11" s="176"/>
      <c r="C11" s="33">
        <v>1.2</v>
      </c>
      <c r="D11" s="60" t="s">
        <v>50</v>
      </c>
      <c r="E11" s="37"/>
      <c r="F11" s="52" t="s">
        <v>93</v>
      </c>
      <c r="G11" s="40"/>
    </row>
    <row r="12" spans="1:8" ht="63.75" customHeight="1" x14ac:dyDescent="0.25">
      <c r="A12" s="173"/>
      <c r="B12" s="176"/>
      <c r="C12" s="33">
        <v>1.3</v>
      </c>
      <c r="D12" s="60" t="s">
        <v>52</v>
      </c>
      <c r="E12" s="37"/>
      <c r="F12" s="52" t="s">
        <v>95</v>
      </c>
      <c r="G12" s="40"/>
    </row>
    <row r="13" spans="1:8" ht="66" customHeight="1" x14ac:dyDescent="0.25">
      <c r="A13" s="173"/>
      <c r="B13" s="176"/>
      <c r="C13" s="33">
        <v>1.4</v>
      </c>
      <c r="D13" s="60" t="s">
        <v>144</v>
      </c>
      <c r="E13" s="37"/>
      <c r="F13" s="52" t="s">
        <v>94</v>
      </c>
      <c r="G13" s="40"/>
    </row>
    <row r="14" spans="1:8" ht="81.75" customHeight="1" x14ac:dyDescent="0.25">
      <c r="A14" s="173"/>
      <c r="B14" s="176"/>
      <c r="C14" s="33">
        <v>1.5</v>
      </c>
      <c r="D14" s="34" t="s">
        <v>53</v>
      </c>
      <c r="E14" s="37"/>
      <c r="F14" s="52" t="s">
        <v>96</v>
      </c>
      <c r="G14" s="40"/>
    </row>
    <row r="15" spans="1:8" ht="84" customHeight="1" x14ac:dyDescent="0.25">
      <c r="A15" s="173"/>
      <c r="B15" s="176"/>
      <c r="C15" s="33">
        <v>1.6</v>
      </c>
      <c r="D15" s="34" t="s">
        <v>54</v>
      </c>
      <c r="E15" s="37"/>
      <c r="F15" s="52" t="s">
        <v>97</v>
      </c>
      <c r="G15" s="40"/>
    </row>
    <row r="16" spans="1:8" ht="48" thickBot="1" x14ac:dyDescent="0.3">
      <c r="A16" s="174"/>
      <c r="B16" s="177"/>
      <c r="C16" s="35">
        <v>1.7</v>
      </c>
      <c r="D16" s="61" t="s">
        <v>55</v>
      </c>
      <c r="E16" s="38"/>
      <c r="F16" s="53" t="s">
        <v>115</v>
      </c>
      <c r="G16" s="41"/>
    </row>
    <row r="17" spans="1:7" ht="45" customHeight="1" x14ac:dyDescent="0.25">
      <c r="A17" s="158" t="s">
        <v>33</v>
      </c>
      <c r="B17" s="160">
        <v>2</v>
      </c>
      <c r="C17" s="42">
        <v>2.1</v>
      </c>
      <c r="D17" s="30" t="s">
        <v>56</v>
      </c>
      <c r="E17" s="36"/>
      <c r="F17" s="52" t="s">
        <v>98</v>
      </c>
      <c r="G17" s="39"/>
    </row>
    <row r="18" spans="1:7" ht="45" customHeight="1" x14ac:dyDescent="0.25">
      <c r="A18" s="156"/>
      <c r="B18" s="157"/>
      <c r="C18" s="43">
        <v>2.2000000000000002</v>
      </c>
      <c r="D18" s="44" t="s">
        <v>57</v>
      </c>
      <c r="E18" s="37"/>
      <c r="F18" s="52" t="s">
        <v>99</v>
      </c>
      <c r="G18" s="40"/>
    </row>
    <row r="19" spans="1:7" ht="47.25" x14ac:dyDescent="0.25">
      <c r="A19" s="156"/>
      <c r="B19" s="157"/>
      <c r="C19" s="43">
        <v>2.2999999999999998</v>
      </c>
      <c r="D19" s="62" t="s">
        <v>58</v>
      </c>
      <c r="E19" s="37"/>
      <c r="F19" s="52" t="s">
        <v>100</v>
      </c>
      <c r="G19" s="40"/>
    </row>
    <row r="20" spans="1:7" ht="49.5" customHeight="1" x14ac:dyDescent="0.25">
      <c r="A20" s="156"/>
      <c r="B20" s="157"/>
      <c r="C20" s="43">
        <v>2.4</v>
      </c>
      <c r="D20" s="44" t="s">
        <v>59</v>
      </c>
      <c r="E20" s="37"/>
      <c r="F20" s="52" t="s">
        <v>101</v>
      </c>
      <c r="G20" s="40"/>
    </row>
    <row r="21" spans="1:7" ht="48" thickBot="1" x14ac:dyDescent="0.3">
      <c r="A21" s="156"/>
      <c r="B21" s="157"/>
      <c r="C21" s="111">
        <v>2.5</v>
      </c>
      <c r="D21" s="115" t="s">
        <v>60</v>
      </c>
      <c r="E21" s="112"/>
      <c r="F21" s="116" t="s">
        <v>102</v>
      </c>
      <c r="G21" s="113"/>
    </row>
    <row r="22" spans="1:7" ht="52.5" customHeight="1" x14ac:dyDescent="0.25">
      <c r="A22" s="158" t="s">
        <v>39</v>
      </c>
      <c r="B22" s="160">
        <v>3</v>
      </c>
      <c r="C22" s="42">
        <v>3.1</v>
      </c>
      <c r="D22" s="30" t="s">
        <v>61</v>
      </c>
      <c r="E22" s="36"/>
      <c r="F22" s="54" t="s">
        <v>103</v>
      </c>
      <c r="G22" s="39"/>
    </row>
    <row r="23" spans="1:7" ht="31.5" x14ac:dyDescent="0.25">
      <c r="A23" s="156"/>
      <c r="B23" s="157"/>
      <c r="C23" s="43">
        <v>3.2</v>
      </c>
      <c r="D23" s="44" t="s">
        <v>62</v>
      </c>
      <c r="E23" s="37"/>
      <c r="F23" s="55" t="s">
        <v>104</v>
      </c>
      <c r="G23" s="40"/>
    </row>
    <row r="24" spans="1:7" ht="47.25" x14ac:dyDescent="0.25">
      <c r="A24" s="156"/>
      <c r="B24" s="157"/>
      <c r="C24" s="43">
        <v>3.3</v>
      </c>
      <c r="D24" s="44" t="s">
        <v>63</v>
      </c>
      <c r="E24" s="37"/>
      <c r="F24" s="55" t="s">
        <v>105</v>
      </c>
      <c r="G24" s="40"/>
    </row>
    <row r="25" spans="1:7" ht="45" customHeight="1" thickBot="1" x14ac:dyDescent="0.3">
      <c r="A25" s="159"/>
      <c r="B25" s="161"/>
      <c r="C25" s="45">
        <v>3.4</v>
      </c>
      <c r="D25" s="46" t="s">
        <v>64</v>
      </c>
      <c r="E25" s="38"/>
      <c r="F25" s="56" t="s">
        <v>106</v>
      </c>
      <c r="G25" s="41"/>
    </row>
    <row r="26" spans="1:7" ht="47.25" x14ac:dyDescent="0.25">
      <c r="A26" s="158" t="s">
        <v>40</v>
      </c>
      <c r="B26" s="162">
        <v>4</v>
      </c>
      <c r="C26" s="42">
        <v>4.0999999999999996</v>
      </c>
      <c r="D26" s="63" t="s">
        <v>65</v>
      </c>
      <c r="E26" s="36"/>
      <c r="F26" s="54" t="s">
        <v>107</v>
      </c>
      <c r="G26" s="39"/>
    </row>
    <row r="27" spans="1:7" ht="47.25" x14ac:dyDescent="0.25">
      <c r="A27" s="156"/>
      <c r="B27" s="163"/>
      <c r="C27" s="43">
        <v>4.2</v>
      </c>
      <c r="D27" s="44" t="s">
        <v>66</v>
      </c>
      <c r="E27" s="37"/>
      <c r="F27" s="55" t="s">
        <v>108</v>
      </c>
      <c r="G27" s="40"/>
    </row>
    <row r="28" spans="1:7" ht="45" customHeight="1" x14ac:dyDescent="0.25">
      <c r="A28" s="156"/>
      <c r="B28" s="163"/>
      <c r="C28" s="43">
        <v>4.3</v>
      </c>
      <c r="D28" s="62" t="s">
        <v>67</v>
      </c>
      <c r="E28" s="37"/>
      <c r="F28" s="55" t="s">
        <v>109</v>
      </c>
      <c r="G28" s="40"/>
    </row>
    <row r="29" spans="1:7" ht="49.5" customHeight="1" x14ac:dyDescent="0.25">
      <c r="A29" s="156"/>
      <c r="B29" s="163"/>
      <c r="C29" s="43">
        <v>4.4000000000000004</v>
      </c>
      <c r="D29" s="44" t="s">
        <v>68</v>
      </c>
      <c r="E29" s="37"/>
      <c r="F29" s="55" t="s">
        <v>110</v>
      </c>
      <c r="G29" s="40"/>
    </row>
    <row r="30" spans="1:7" ht="63.75" thickBot="1" x14ac:dyDescent="0.3">
      <c r="A30" s="159"/>
      <c r="B30" s="164"/>
      <c r="C30" s="45">
        <v>4.5</v>
      </c>
      <c r="D30" s="46" t="s">
        <v>69</v>
      </c>
      <c r="E30" s="38"/>
      <c r="F30" s="56" t="s">
        <v>111</v>
      </c>
      <c r="G30" s="41"/>
    </row>
    <row r="31" spans="1:7" ht="45" customHeight="1" x14ac:dyDescent="0.25">
      <c r="A31" s="158" t="s">
        <v>41</v>
      </c>
      <c r="B31" s="160">
        <v>5</v>
      </c>
      <c r="C31" s="42">
        <v>5.0999999999999996</v>
      </c>
      <c r="D31" s="63" t="s">
        <v>70</v>
      </c>
      <c r="E31" s="36"/>
      <c r="F31" s="54" t="s">
        <v>112</v>
      </c>
      <c r="G31" s="39"/>
    </row>
    <row r="32" spans="1:7" ht="45" customHeight="1" x14ac:dyDescent="0.25">
      <c r="A32" s="156"/>
      <c r="B32" s="157"/>
      <c r="C32" s="29">
        <v>5.2</v>
      </c>
      <c r="D32" s="153" t="s">
        <v>42</v>
      </c>
      <c r="E32" s="154"/>
      <c r="F32" s="154"/>
      <c r="G32" s="155"/>
    </row>
    <row r="33" spans="1:7" ht="45" customHeight="1" x14ac:dyDescent="0.25">
      <c r="A33" s="156"/>
      <c r="B33" s="157"/>
      <c r="C33" s="29">
        <v>5.3</v>
      </c>
      <c r="D33" s="153" t="s">
        <v>42</v>
      </c>
      <c r="E33" s="154"/>
      <c r="F33" s="154"/>
      <c r="G33" s="155"/>
    </row>
    <row r="34" spans="1:7" ht="49.5" customHeight="1" x14ac:dyDescent="0.25">
      <c r="A34" s="156"/>
      <c r="B34" s="157"/>
      <c r="C34" s="43">
        <v>5.4</v>
      </c>
      <c r="D34" s="44" t="s">
        <v>71</v>
      </c>
      <c r="E34" s="37"/>
      <c r="F34" s="55" t="s">
        <v>113</v>
      </c>
      <c r="G34" s="40"/>
    </row>
    <row r="35" spans="1:7" ht="45" customHeight="1" x14ac:dyDescent="0.25">
      <c r="A35" s="156"/>
      <c r="B35" s="157"/>
      <c r="C35" s="43">
        <v>5.5</v>
      </c>
      <c r="D35" s="62" t="s">
        <v>72</v>
      </c>
      <c r="E35" s="37"/>
      <c r="F35" s="55" t="s">
        <v>114</v>
      </c>
      <c r="G35" s="40"/>
    </row>
    <row r="36" spans="1:7" ht="45" customHeight="1" thickBot="1" x14ac:dyDescent="0.3">
      <c r="A36" s="159"/>
      <c r="B36" s="161"/>
      <c r="C36" s="114">
        <v>5.6</v>
      </c>
      <c r="D36" s="150" t="s">
        <v>42</v>
      </c>
      <c r="E36" s="151"/>
      <c r="F36" s="151"/>
      <c r="G36" s="152"/>
    </row>
    <row r="37" spans="1:7" ht="87" customHeight="1" x14ac:dyDescent="0.25">
      <c r="A37" s="165" t="s">
        <v>43</v>
      </c>
      <c r="B37" s="167">
        <v>6</v>
      </c>
      <c r="C37" s="48">
        <v>6.1</v>
      </c>
      <c r="D37" s="64" t="s">
        <v>73</v>
      </c>
      <c r="E37" s="36"/>
      <c r="F37" s="54" t="s">
        <v>116</v>
      </c>
      <c r="G37" s="39"/>
    </row>
    <row r="38" spans="1:7" ht="86.25" customHeight="1" thickBot="1" x14ac:dyDescent="0.3">
      <c r="A38" s="166"/>
      <c r="B38" s="168"/>
      <c r="C38" s="109" t="s">
        <v>74</v>
      </c>
      <c r="D38" s="110" t="s">
        <v>75</v>
      </c>
      <c r="E38" s="38"/>
      <c r="F38" s="56" t="s">
        <v>117</v>
      </c>
      <c r="G38" s="41"/>
    </row>
    <row r="39" spans="1:7" ht="167.25" customHeight="1" x14ac:dyDescent="0.25">
      <c r="A39" s="156" t="s">
        <v>47</v>
      </c>
      <c r="B39" s="157">
        <v>7</v>
      </c>
      <c r="C39" s="72">
        <v>7.1</v>
      </c>
      <c r="D39" s="107" t="s">
        <v>76</v>
      </c>
      <c r="E39" s="108"/>
      <c r="F39" s="71" t="s">
        <v>118</v>
      </c>
      <c r="G39" s="73"/>
    </row>
    <row r="40" spans="1:7" ht="84" customHeight="1" x14ac:dyDescent="0.25">
      <c r="A40" s="156"/>
      <c r="B40" s="157"/>
      <c r="C40" s="43">
        <v>7.2</v>
      </c>
      <c r="D40" s="62" t="s">
        <v>77</v>
      </c>
      <c r="E40" s="37"/>
      <c r="F40" s="55" t="s">
        <v>119</v>
      </c>
      <c r="G40" s="40"/>
    </row>
    <row r="41" spans="1:7" ht="66" customHeight="1" x14ac:dyDescent="0.25">
      <c r="A41" s="156"/>
      <c r="B41" s="157"/>
      <c r="C41" s="43">
        <v>7.3</v>
      </c>
      <c r="D41" s="62" t="s">
        <v>78</v>
      </c>
      <c r="E41" s="37"/>
      <c r="F41" s="55" t="s">
        <v>120</v>
      </c>
      <c r="G41" s="40"/>
    </row>
    <row r="42" spans="1:7" ht="50.25" customHeight="1" thickBot="1" x14ac:dyDescent="0.3">
      <c r="A42" s="156"/>
      <c r="B42" s="157"/>
      <c r="C42" s="111">
        <v>7.4</v>
      </c>
      <c r="D42" s="115" t="s">
        <v>79</v>
      </c>
      <c r="E42" s="112"/>
      <c r="F42" s="117" t="s">
        <v>121</v>
      </c>
      <c r="G42" s="113"/>
    </row>
    <row r="43" spans="1:7" ht="66" customHeight="1" x14ac:dyDescent="0.25">
      <c r="A43" s="158" t="s">
        <v>48</v>
      </c>
      <c r="B43" s="160">
        <v>8</v>
      </c>
      <c r="C43" s="42">
        <v>8.1</v>
      </c>
      <c r="D43" s="30" t="s">
        <v>80</v>
      </c>
      <c r="E43" s="36"/>
      <c r="F43" s="54" t="s">
        <v>122</v>
      </c>
      <c r="G43" s="39"/>
    </row>
    <row r="44" spans="1:7" ht="49.5" customHeight="1" x14ac:dyDescent="0.25">
      <c r="A44" s="156"/>
      <c r="B44" s="157"/>
      <c r="C44" s="43">
        <v>8.1999999999999993</v>
      </c>
      <c r="D44" s="44" t="s">
        <v>81</v>
      </c>
      <c r="E44" s="37"/>
      <c r="F44" s="55" t="s">
        <v>123</v>
      </c>
      <c r="G44" s="40"/>
    </row>
    <row r="45" spans="1:7" ht="45" customHeight="1" thickBot="1" x14ac:dyDescent="0.3">
      <c r="A45" s="159"/>
      <c r="B45" s="161"/>
      <c r="C45" s="45">
        <v>8.3000000000000007</v>
      </c>
      <c r="D45" s="46" t="s">
        <v>82</v>
      </c>
      <c r="E45" s="38"/>
      <c r="F45" s="56" t="s">
        <v>124</v>
      </c>
      <c r="G45" s="41"/>
    </row>
  </sheetData>
  <sheetProtection sheet="1" objects="1" scenarios="1" selectLockedCells="1"/>
  <protectedRanges>
    <protectedRange sqref="A10:D16 A17:D30 F10:F31 D31 C31 B31:B36 A31:A36 D34:D35 C34 C35 F34:F35 A37:D45 F37:F45" name="Range1"/>
  </protectedRanges>
  <mergeCells count="25">
    <mergeCell ref="B2:F2"/>
    <mergeCell ref="G1:G8"/>
    <mergeCell ref="A10:A16"/>
    <mergeCell ref="B10:B16"/>
    <mergeCell ref="A17:A21"/>
    <mergeCell ref="B17:B21"/>
    <mergeCell ref="B4:C4"/>
    <mergeCell ref="B5:C5"/>
    <mergeCell ref="B6:C6"/>
    <mergeCell ref="B7:C7"/>
    <mergeCell ref="A43:A45"/>
    <mergeCell ref="B43:B45"/>
    <mergeCell ref="A22:A25"/>
    <mergeCell ref="B22:B25"/>
    <mergeCell ref="A26:A30"/>
    <mergeCell ref="B26:B30"/>
    <mergeCell ref="A31:A36"/>
    <mergeCell ref="B31:B36"/>
    <mergeCell ref="A37:A38"/>
    <mergeCell ref="B37:B38"/>
    <mergeCell ref="D36:G36"/>
    <mergeCell ref="D33:G33"/>
    <mergeCell ref="D32:G32"/>
    <mergeCell ref="A39:A42"/>
    <mergeCell ref="B39:B42"/>
  </mergeCells>
  <dataValidations count="1">
    <dataValidation type="list" allowBlank="1" showInputMessage="1" showErrorMessage="1" sqref="E34:E35 E37:E45 E10:E31" xr:uid="{7094797F-2C2B-4636-9179-559C245FBB42}">
      <formula1>"Yes,No,In Progress"</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5BCB4-13FB-4E8A-B085-8397EA980099}">
  <sheetPr codeName="Sheet4"/>
  <dimension ref="A1:K64"/>
  <sheetViews>
    <sheetView view="pageBreakPreview" zoomScaleNormal="150" zoomScaleSheetLayoutView="100" zoomScalePageLayoutView="60" workbookViewId="0">
      <selection activeCell="A2" sqref="A2:G2"/>
    </sheetView>
  </sheetViews>
  <sheetFormatPr defaultColWidth="8.85546875" defaultRowHeight="15" x14ac:dyDescent="0.25"/>
  <cols>
    <col min="1" max="1" width="7.7109375" customWidth="1"/>
    <col min="2" max="2" width="17.7109375" customWidth="1"/>
    <col min="3" max="3" width="9.140625" customWidth="1"/>
    <col min="4" max="4" width="6" customWidth="1"/>
    <col min="5" max="5" width="10.140625" customWidth="1"/>
    <col min="6" max="6" width="17.140625" customWidth="1"/>
    <col min="7" max="7" width="14.85546875" customWidth="1"/>
  </cols>
  <sheetData>
    <row r="1" spans="1:11" ht="92.1" customHeight="1" x14ac:dyDescent="0.25">
      <c r="A1" s="193"/>
      <c r="B1" s="193"/>
      <c r="C1" s="193"/>
      <c r="D1" s="193"/>
      <c r="E1" s="193"/>
      <c r="F1" s="193"/>
      <c r="G1" s="193"/>
    </row>
    <row r="2" spans="1:11" ht="71.099999999999994" customHeight="1" x14ac:dyDescent="0.25">
      <c r="A2" s="194" t="s">
        <v>139</v>
      </c>
      <c r="B2" s="194"/>
      <c r="C2" s="194"/>
      <c r="D2" s="194"/>
      <c r="E2" s="194"/>
      <c r="F2" s="194"/>
      <c r="G2" s="194"/>
    </row>
    <row r="3" spans="1:11" ht="33" customHeight="1" x14ac:dyDescent="0.25">
      <c r="A3" s="195"/>
      <c r="B3" s="195"/>
      <c r="C3" s="195"/>
      <c r="D3" s="195"/>
      <c r="E3" s="195"/>
      <c r="F3" s="195"/>
      <c r="G3" s="195"/>
    </row>
    <row r="4" spans="1:11" x14ac:dyDescent="0.25">
      <c r="A4" s="75"/>
      <c r="B4" s="198" t="s">
        <v>27</v>
      </c>
      <c r="C4" s="198"/>
      <c r="D4" s="198"/>
      <c r="E4" s="199" t="str">
        <f>IF('Assessment Workbook'!F4="","[PWS Name]",'Assessment Workbook'!F4)</f>
        <v>[PWS Name]</v>
      </c>
      <c r="F4" s="199"/>
      <c r="G4" s="76"/>
    </row>
    <row r="5" spans="1:11" x14ac:dyDescent="0.25">
      <c r="A5" s="75"/>
      <c r="B5" s="198" t="s">
        <v>45</v>
      </c>
      <c r="C5" s="198"/>
      <c r="D5" s="198"/>
      <c r="E5" s="77" t="str">
        <f>IF('Assessment Workbook'!F6="","[Assessment Date]",'Assessment Workbook'!F6)</f>
        <v>[Assessment Date]</v>
      </c>
      <c r="F5" s="76"/>
      <c r="G5" s="76"/>
    </row>
    <row r="6" spans="1:11" x14ac:dyDescent="0.25">
      <c r="A6" s="75"/>
      <c r="B6" s="198" t="s">
        <v>89</v>
      </c>
      <c r="C6" s="198"/>
      <c r="D6" s="198"/>
      <c r="E6" s="77">
        <f ca="1">TODAY()</f>
        <v>45016</v>
      </c>
      <c r="F6" s="76"/>
      <c r="G6" s="76"/>
    </row>
    <row r="7" spans="1:11" x14ac:dyDescent="0.25">
      <c r="A7" s="75"/>
      <c r="B7" s="198"/>
      <c r="C7" s="198"/>
      <c r="D7" s="198"/>
      <c r="E7" s="76"/>
      <c r="F7" s="76"/>
      <c r="G7" s="76"/>
      <c r="K7" t="s">
        <v>91</v>
      </c>
    </row>
    <row r="8" spans="1:11" x14ac:dyDescent="0.25">
      <c r="A8" s="75"/>
      <c r="B8" s="198"/>
      <c r="C8" s="198"/>
      <c r="D8" s="198"/>
      <c r="E8" s="76"/>
      <c r="F8" s="76"/>
      <c r="G8" s="76"/>
    </row>
    <row r="9" spans="1:11" ht="18.75" x14ac:dyDescent="0.3">
      <c r="A9" s="190" t="s">
        <v>85</v>
      </c>
      <c r="B9" s="190"/>
      <c r="C9" s="190"/>
      <c r="D9" s="190"/>
      <c r="E9" s="190"/>
      <c r="F9" s="190"/>
      <c r="G9" s="190"/>
    </row>
    <row r="10" spans="1:11" ht="119.25" customHeight="1" x14ac:dyDescent="0.25">
      <c r="A10" s="196" t="s">
        <v>90</v>
      </c>
      <c r="B10" s="196"/>
      <c r="C10" s="197"/>
      <c r="D10" s="197"/>
      <c r="E10" s="197"/>
      <c r="F10" s="197"/>
      <c r="G10" s="197"/>
    </row>
    <row r="11" spans="1:11" ht="15.75" customHeight="1" x14ac:dyDescent="0.25">
      <c r="A11" s="70"/>
      <c r="B11" s="70"/>
      <c r="C11" s="70"/>
      <c r="D11" s="70"/>
      <c r="E11" s="70"/>
      <c r="F11" s="70"/>
      <c r="G11" s="70"/>
    </row>
    <row r="12" spans="1:11" ht="18.75" x14ac:dyDescent="0.3">
      <c r="A12" s="190" t="s">
        <v>83</v>
      </c>
      <c r="B12" s="190"/>
      <c r="C12" s="190"/>
      <c r="D12" s="190"/>
      <c r="E12" s="190"/>
      <c r="F12" s="190"/>
      <c r="G12" s="190"/>
    </row>
    <row r="13" spans="1:11" ht="66.75" customHeight="1" x14ac:dyDescent="0.25">
      <c r="A13" s="191" t="str">
        <f>CONCATENATE("This Cybersecurity Assessment Report provides a summary of results for ", E4," from the completed Cybersecurity Assessment for Public Water System Sanitary Surveys (the Checklist). The table below includes all questions, responses, and explanation of responses from the Checklist including 'Yes', 'No', and 'In Progress' responses.")</f>
        <v>This Cybersecurity Assessment Report provides a summary of results for [PWS Name] from the completed Cybersecurity Assessment for Public Water System Sanitary Surveys (the Checklist). The table below includes all questions, responses, and explanation of responses from the Checklist including 'Yes', 'No', and 'In Progress' responses.</v>
      </c>
      <c r="B13" s="191"/>
      <c r="C13" s="191"/>
      <c r="D13" s="191"/>
      <c r="E13" s="192"/>
      <c r="F13" s="192"/>
      <c r="G13" s="192"/>
    </row>
    <row r="14" spans="1:11" ht="47.25" customHeight="1" x14ac:dyDescent="0.25">
      <c r="A14" s="191" t="s">
        <v>153</v>
      </c>
      <c r="B14" s="191"/>
      <c r="C14" s="191"/>
      <c r="D14" s="191"/>
      <c r="E14" s="191"/>
      <c r="F14" s="191"/>
      <c r="G14" s="191"/>
    </row>
    <row r="15" spans="1:11" ht="75.75" customHeight="1" thickBot="1" x14ac:dyDescent="0.3">
      <c r="A15" s="78"/>
      <c r="B15" s="78"/>
      <c r="C15" s="78"/>
      <c r="D15" s="78"/>
      <c r="E15" s="78"/>
      <c r="F15" s="78"/>
      <c r="G15" s="78"/>
    </row>
    <row r="16" spans="1:11" ht="36" customHeight="1" thickBot="1" x14ac:dyDescent="0.3">
      <c r="A16" s="180" t="s">
        <v>38</v>
      </c>
      <c r="B16" s="181"/>
      <c r="C16" s="181"/>
      <c r="D16" s="181"/>
      <c r="E16" s="181"/>
      <c r="F16" s="181"/>
      <c r="G16" s="182"/>
      <c r="H16" s="49"/>
    </row>
    <row r="17" spans="1:8" ht="32.1" customHeight="1" thickBot="1" x14ac:dyDescent="0.3">
      <c r="A17" s="88" t="s">
        <v>35</v>
      </c>
      <c r="B17" s="184" t="s">
        <v>29</v>
      </c>
      <c r="C17" s="184"/>
      <c r="D17" s="184"/>
      <c r="E17" s="89" t="s">
        <v>84</v>
      </c>
      <c r="F17" s="184" t="s">
        <v>136</v>
      </c>
      <c r="G17" s="185"/>
      <c r="H17" s="49"/>
    </row>
    <row r="18" spans="1:8" ht="75" customHeight="1" x14ac:dyDescent="0.25">
      <c r="A18" s="59">
        <v>1.1000000000000001</v>
      </c>
      <c r="B18" s="187" t="s">
        <v>49</v>
      </c>
      <c r="C18" s="187"/>
      <c r="D18" s="187"/>
      <c r="E18" s="47" t="str">
        <f>IF('Assessment Workbook'!E10=0,"",'Assessment Workbook'!E10)</f>
        <v/>
      </c>
      <c r="F18" s="183" t="str">
        <f>IF('Assessment Workbook'!G10=0,"",'Assessment Workbook'!G10)</f>
        <v/>
      </c>
      <c r="G18" s="183"/>
    </row>
    <row r="19" spans="1:8" ht="75" customHeight="1" x14ac:dyDescent="0.25">
      <c r="A19" s="58">
        <v>1.2</v>
      </c>
      <c r="B19" s="187" t="s">
        <v>50</v>
      </c>
      <c r="C19" s="187"/>
      <c r="D19" s="187"/>
      <c r="E19" s="47" t="str">
        <f>IF('Assessment Workbook'!E11=0,"",'Assessment Workbook'!E11)</f>
        <v/>
      </c>
      <c r="F19" s="183" t="str">
        <f>IF('Assessment Workbook'!G11=0,"",'Assessment Workbook'!G11)</f>
        <v/>
      </c>
      <c r="G19" s="183"/>
    </row>
    <row r="20" spans="1:8" ht="75" customHeight="1" x14ac:dyDescent="0.25">
      <c r="A20" s="58">
        <v>1.3</v>
      </c>
      <c r="B20" s="187" t="s">
        <v>134</v>
      </c>
      <c r="C20" s="187"/>
      <c r="D20" s="187"/>
      <c r="E20" s="47" t="str">
        <f>IF('Assessment Workbook'!E12=0,"",'Assessment Workbook'!E12)</f>
        <v/>
      </c>
      <c r="F20" s="183" t="str">
        <f>IF('Assessment Workbook'!G12=0,"",'Assessment Workbook'!G12)</f>
        <v/>
      </c>
      <c r="G20" s="183"/>
    </row>
    <row r="21" spans="1:8" ht="75" customHeight="1" x14ac:dyDescent="0.25">
      <c r="A21" s="58">
        <v>1.4</v>
      </c>
      <c r="B21" s="187" t="s">
        <v>144</v>
      </c>
      <c r="C21" s="187"/>
      <c r="D21" s="187"/>
      <c r="E21" s="47" t="str">
        <f>IF('Assessment Workbook'!E13=0,"",'Assessment Workbook'!E13)</f>
        <v/>
      </c>
      <c r="F21" s="183" t="str">
        <f>IF('Assessment Workbook'!G13=0,"",'Assessment Workbook'!G13)</f>
        <v/>
      </c>
      <c r="G21" s="183"/>
    </row>
    <row r="22" spans="1:8" ht="75" customHeight="1" x14ac:dyDescent="0.25">
      <c r="A22" s="58">
        <v>1.5</v>
      </c>
      <c r="B22" s="187" t="s">
        <v>53</v>
      </c>
      <c r="C22" s="187"/>
      <c r="D22" s="187"/>
      <c r="E22" s="47" t="str">
        <f>IF('Assessment Workbook'!E14=0,"",'Assessment Workbook'!E14)</f>
        <v/>
      </c>
      <c r="F22" s="183" t="str">
        <f>IF('Assessment Workbook'!G14=0,"",'Assessment Workbook'!G14)</f>
        <v/>
      </c>
      <c r="G22" s="183"/>
    </row>
    <row r="23" spans="1:8" ht="75" customHeight="1" x14ac:dyDescent="0.25">
      <c r="A23" s="58">
        <v>1.6</v>
      </c>
      <c r="B23" s="187" t="s">
        <v>54</v>
      </c>
      <c r="C23" s="187"/>
      <c r="D23" s="187"/>
      <c r="E23" s="47" t="str">
        <f>IF('Assessment Workbook'!E15=0,"",'Assessment Workbook'!E15)</f>
        <v/>
      </c>
      <c r="F23" s="183" t="str">
        <f>IF('Assessment Workbook'!G15=0,"",'Assessment Workbook'!G15)</f>
        <v/>
      </c>
      <c r="G23" s="183"/>
    </row>
    <row r="24" spans="1:8" ht="75" customHeight="1" thickBot="1" x14ac:dyDescent="0.3">
      <c r="A24" s="58">
        <v>1.7</v>
      </c>
      <c r="B24" s="186" t="s">
        <v>55</v>
      </c>
      <c r="C24" s="186"/>
      <c r="D24" s="186"/>
      <c r="E24" s="47" t="str">
        <f>IF('Assessment Workbook'!E16=0,"",'Assessment Workbook'!E16)</f>
        <v/>
      </c>
      <c r="F24" s="179" t="str">
        <f>IF('Assessment Workbook'!G16=0,"",'Assessment Workbook'!G16)</f>
        <v/>
      </c>
      <c r="G24" s="179"/>
    </row>
    <row r="25" spans="1:8" ht="36" customHeight="1" thickBot="1" x14ac:dyDescent="0.3">
      <c r="A25" s="180" t="s">
        <v>33</v>
      </c>
      <c r="B25" s="181"/>
      <c r="C25" s="181"/>
      <c r="D25" s="181"/>
      <c r="E25" s="181"/>
      <c r="F25" s="181"/>
      <c r="G25" s="182"/>
    </row>
    <row r="26" spans="1:8" ht="32.1" customHeight="1" thickBot="1" x14ac:dyDescent="0.3">
      <c r="A26" s="79" t="s">
        <v>35</v>
      </c>
      <c r="B26" s="188" t="s">
        <v>29</v>
      </c>
      <c r="C26" s="188"/>
      <c r="D26" s="188"/>
      <c r="E26" s="80" t="s">
        <v>84</v>
      </c>
      <c r="F26" s="188" t="s">
        <v>136</v>
      </c>
      <c r="G26" s="189"/>
    </row>
    <row r="27" spans="1:8" ht="75" customHeight="1" x14ac:dyDescent="0.25">
      <c r="A27" s="59">
        <v>2.1</v>
      </c>
      <c r="B27" s="187" t="s">
        <v>56</v>
      </c>
      <c r="C27" s="187"/>
      <c r="D27" s="187"/>
      <c r="E27" s="47" t="str">
        <f>IF('Assessment Workbook'!E17=0,"",'Assessment Workbook'!E17)</f>
        <v/>
      </c>
      <c r="F27" s="183" t="str">
        <f>IF('Assessment Workbook'!G17=0,"",'Assessment Workbook'!G17)</f>
        <v/>
      </c>
      <c r="G27" s="183"/>
    </row>
    <row r="28" spans="1:8" ht="75" customHeight="1" x14ac:dyDescent="0.25">
      <c r="A28" s="58">
        <v>2.2000000000000002</v>
      </c>
      <c r="B28" s="187" t="s">
        <v>57</v>
      </c>
      <c r="C28" s="187"/>
      <c r="D28" s="187"/>
      <c r="E28" s="47" t="str">
        <f>IF('Assessment Workbook'!E18=0,"",'Assessment Workbook'!E18)</f>
        <v/>
      </c>
      <c r="F28" s="183" t="str">
        <f>IF('Assessment Workbook'!G18=0,"",'Assessment Workbook'!G18)</f>
        <v/>
      </c>
      <c r="G28" s="183"/>
    </row>
    <row r="29" spans="1:8" ht="75" customHeight="1" x14ac:dyDescent="0.25">
      <c r="A29" s="58">
        <v>2.2999999999999998</v>
      </c>
      <c r="B29" s="187" t="s">
        <v>58</v>
      </c>
      <c r="C29" s="187"/>
      <c r="D29" s="187"/>
      <c r="E29" s="47" t="str">
        <f>IF('Assessment Workbook'!E19=0,"",'Assessment Workbook'!E19)</f>
        <v/>
      </c>
      <c r="F29" s="183" t="str">
        <f>IF('Assessment Workbook'!G19=0,"",'Assessment Workbook'!G19)</f>
        <v/>
      </c>
      <c r="G29" s="183"/>
    </row>
    <row r="30" spans="1:8" ht="75" customHeight="1" x14ac:dyDescent="0.25">
      <c r="A30" s="58">
        <v>2.4</v>
      </c>
      <c r="B30" s="187" t="s">
        <v>59</v>
      </c>
      <c r="C30" s="187"/>
      <c r="D30" s="187"/>
      <c r="E30" s="47" t="str">
        <f>IF('Assessment Workbook'!E20=0,"",'Assessment Workbook'!E20)</f>
        <v/>
      </c>
      <c r="F30" s="183" t="str">
        <f>IF('Assessment Workbook'!G20=0,"",'Assessment Workbook'!G20)</f>
        <v/>
      </c>
      <c r="G30" s="183"/>
    </row>
    <row r="31" spans="1:8" ht="75" customHeight="1" thickBot="1" x14ac:dyDescent="0.3">
      <c r="A31" s="58">
        <v>2.5</v>
      </c>
      <c r="B31" s="186" t="s">
        <v>60</v>
      </c>
      <c r="C31" s="186"/>
      <c r="D31" s="186"/>
      <c r="E31" s="47" t="str">
        <f>IF('Assessment Workbook'!E21=0,"",'Assessment Workbook'!E21)</f>
        <v/>
      </c>
      <c r="F31" s="179" t="str">
        <f>IF('Assessment Workbook'!G21=0,"",'Assessment Workbook'!G21)</f>
        <v/>
      </c>
      <c r="G31" s="179"/>
    </row>
    <row r="32" spans="1:8" ht="36" customHeight="1" thickBot="1" x14ac:dyDescent="0.3">
      <c r="A32" s="180" t="s">
        <v>39</v>
      </c>
      <c r="B32" s="181"/>
      <c r="C32" s="181"/>
      <c r="D32" s="181"/>
      <c r="E32" s="181"/>
      <c r="F32" s="181"/>
      <c r="G32" s="182"/>
    </row>
    <row r="33" spans="1:7" ht="32.1" customHeight="1" thickBot="1" x14ac:dyDescent="0.3">
      <c r="A33" s="79" t="s">
        <v>35</v>
      </c>
      <c r="B33" s="188" t="s">
        <v>29</v>
      </c>
      <c r="C33" s="188"/>
      <c r="D33" s="188"/>
      <c r="E33" s="80" t="s">
        <v>84</v>
      </c>
      <c r="F33" s="188" t="s">
        <v>136</v>
      </c>
      <c r="G33" s="189"/>
    </row>
    <row r="34" spans="1:7" ht="75" customHeight="1" x14ac:dyDescent="0.25">
      <c r="A34" s="59">
        <v>3.1</v>
      </c>
      <c r="B34" s="187" t="s">
        <v>61</v>
      </c>
      <c r="C34" s="187"/>
      <c r="D34" s="187"/>
      <c r="E34" s="47" t="str">
        <f>IF('Assessment Workbook'!E22=0,"",'Assessment Workbook'!E22)</f>
        <v/>
      </c>
      <c r="F34" s="183" t="str">
        <f>IF('Assessment Workbook'!G22=0,"",'Assessment Workbook'!G22)</f>
        <v/>
      </c>
      <c r="G34" s="183"/>
    </row>
    <row r="35" spans="1:7" ht="75" customHeight="1" x14ac:dyDescent="0.25">
      <c r="A35" s="58">
        <v>3.2</v>
      </c>
      <c r="B35" s="187" t="s">
        <v>62</v>
      </c>
      <c r="C35" s="187"/>
      <c r="D35" s="187"/>
      <c r="E35" s="47" t="str">
        <f>IF('Assessment Workbook'!E23=0,"",'Assessment Workbook'!E23)</f>
        <v/>
      </c>
      <c r="F35" s="183" t="str">
        <f>IF('Assessment Workbook'!G23=0,"",'Assessment Workbook'!G23)</f>
        <v/>
      </c>
      <c r="G35" s="183"/>
    </row>
    <row r="36" spans="1:7" ht="75" customHeight="1" x14ac:dyDescent="0.25">
      <c r="A36" s="58">
        <v>3.3</v>
      </c>
      <c r="B36" s="187" t="s">
        <v>63</v>
      </c>
      <c r="C36" s="187"/>
      <c r="D36" s="187"/>
      <c r="E36" s="47" t="str">
        <f>IF('Assessment Workbook'!E24=0,"",'Assessment Workbook'!E24)</f>
        <v/>
      </c>
      <c r="F36" s="183" t="str">
        <f>IF('Assessment Workbook'!G24=0,"",'Assessment Workbook'!G24)</f>
        <v/>
      </c>
      <c r="G36" s="183"/>
    </row>
    <row r="37" spans="1:7" ht="75" customHeight="1" thickBot="1" x14ac:dyDescent="0.3">
      <c r="A37" s="58">
        <v>3.4</v>
      </c>
      <c r="B37" s="186" t="s">
        <v>64</v>
      </c>
      <c r="C37" s="186"/>
      <c r="D37" s="186"/>
      <c r="E37" s="47" t="str">
        <f>IF('Assessment Workbook'!E25=0,"",'Assessment Workbook'!E25)</f>
        <v/>
      </c>
      <c r="F37" s="179" t="str">
        <f>IF('Assessment Workbook'!G25=0,"",'Assessment Workbook'!G25)</f>
        <v/>
      </c>
      <c r="G37" s="179"/>
    </row>
    <row r="38" spans="1:7" ht="36" customHeight="1" thickBot="1" x14ac:dyDescent="0.3">
      <c r="A38" s="180" t="s">
        <v>40</v>
      </c>
      <c r="B38" s="181"/>
      <c r="C38" s="181"/>
      <c r="D38" s="181"/>
      <c r="E38" s="181"/>
      <c r="F38" s="181"/>
      <c r="G38" s="182"/>
    </row>
    <row r="39" spans="1:7" ht="32.1" customHeight="1" thickBot="1" x14ac:dyDescent="0.3">
      <c r="A39" s="79" t="s">
        <v>35</v>
      </c>
      <c r="B39" s="188" t="s">
        <v>29</v>
      </c>
      <c r="C39" s="188"/>
      <c r="D39" s="188"/>
      <c r="E39" s="80" t="s">
        <v>84</v>
      </c>
      <c r="F39" s="188" t="s">
        <v>136</v>
      </c>
      <c r="G39" s="189"/>
    </row>
    <row r="40" spans="1:7" ht="75" customHeight="1" x14ac:dyDescent="0.25">
      <c r="A40" s="59">
        <v>4.0999999999999996</v>
      </c>
      <c r="B40" s="187" t="s">
        <v>65</v>
      </c>
      <c r="C40" s="187"/>
      <c r="D40" s="187"/>
      <c r="E40" s="47" t="str">
        <f>IF('Assessment Workbook'!E26=0,"",'Assessment Workbook'!E26)</f>
        <v/>
      </c>
      <c r="F40" s="183" t="str">
        <f>IF('Assessment Workbook'!G26=0,"",'Assessment Workbook'!G26)</f>
        <v/>
      </c>
      <c r="G40" s="183"/>
    </row>
    <row r="41" spans="1:7" ht="75" customHeight="1" x14ac:dyDescent="0.25">
      <c r="A41" s="58">
        <v>4.2</v>
      </c>
      <c r="B41" s="187" t="s">
        <v>66</v>
      </c>
      <c r="C41" s="187"/>
      <c r="D41" s="187"/>
      <c r="E41" s="47" t="str">
        <f>IF('Assessment Workbook'!E27=0,"",'Assessment Workbook'!E27)</f>
        <v/>
      </c>
      <c r="F41" s="183" t="str">
        <f>IF('Assessment Workbook'!G27=0,"",'Assessment Workbook'!G27)</f>
        <v/>
      </c>
      <c r="G41" s="183"/>
    </row>
    <row r="42" spans="1:7" ht="75" customHeight="1" x14ac:dyDescent="0.25">
      <c r="A42" s="58">
        <v>4.3</v>
      </c>
      <c r="B42" s="187" t="s">
        <v>67</v>
      </c>
      <c r="C42" s="187"/>
      <c r="D42" s="187"/>
      <c r="E42" s="47" t="str">
        <f>IF('Assessment Workbook'!E28=0,"",'Assessment Workbook'!E28)</f>
        <v/>
      </c>
      <c r="F42" s="183" t="str">
        <f>IF('Assessment Workbook'!G28=0,"",'Assessment Workbook'!G28)</f>
        <v/>
      </c>
      <c r="G42" s="183"/>
    </row>
    <row r="43" spans="1:7" ht="75" customHeight="1" x14ac:dyDescent="0.25">
      <c r="A43" s="58">
        <v>4.4000000000000004</v>
      </c>
      <c r="B43" s="187" t="s">
        <v>68</v>
      </c>
      <c r="C43" s="187"/>
      <c r="D43" s="187"/>
      <c r="E43" s="47" t="str">
        <f>IF('Assessment Workbook'!E29=0,"",'Assessment Workbook'!E29)</f>
        <v/>
      </c>
      <c r="F43" s="183" t="str">
        <f>IF('Assessment Workbook'!G29=0,"",'Assessment Workbook'!G29)</f>
        <v/>
      </c>
      <c r="G43" s="183"/>
    </row>
    <row r="44" spans="1:7" ht="75" customHeight="1" thickBot="1" x14ac:dyDescent="0.3">
      <c r="A44" s="58">
        <v>4.5</v>
      </c>
      <c r="B44" s="186" t="s">
        <v>69</v>
      </c>
      <c r="C44" s="186"/>
      <c r="D44" s="186"/>
      <c r="E44" s="47" t="str">
        <f>IF('Assessment Workbook'!E30=0,"",'Assessment Workbook'!E30)</f>
        <v/>
      </c>
      <c r="F44" s="179" t="str">
        <f>IF('Assessment Workbook'!G30=0,"",'Assessment Workbook'!G30)</f>
        <v/>
      </c>
      <c r="G44" s="179"/>
    </row>
    <row r="45" spans="1:7" ht="36" customHeight="1" thickBot="1" x14ac:dyDescent="0.3">
      <c r="A45" s="180" t="s">
        <v>41</v>
      </c>
      <c r="B45" s="181"/>
      <c r="C45" s="181"/>
      <c r="D45" s="181"/>
      <c r="E45" s="181"/>
      <c r="F45" s="181"/>
      <c r="G45" s="182"/>
    </row>
    <row r="46" spans="1:7" ht="32.1" customHeight="1" thickBot="1" x14ac:dyDescent="0.3">
      <c r="A46" s="79" t="s">
        <v>35</v>
      </c>
      <c r="B46" s="188" t="s">
        <v>29</v>
      </c>
      <c r="C46" s="188"/>
      <c r="D46" s="188"/>
      <c r="E46" s="80" t="s">
        <v>84</v>
      </c>
      <c r="F46" s="188" t="s">
        <v>136</v>
      </c>
      <c r="G46" s="189"/>
    </row>
    <row r="47" spans="1:7" ht="75" customHeight="1" x14ac:dyDescent="0.25">
      <c r="A47" s="59">
        <v>5.0999999999999996</v>
      </c>
      <c r="B47" s="187" t="s">
        <v>70</v>
      </c>
      <c r="C47" s="187"/>
      <c r="D47" s="187"/>
      <c r="E47" s="47" t="str">
        <f>IF('Assessment Workbook'!E31=0,"",'Assessment Workbook'!E31)</f>
        <v/>
      </c>
      <c r="F47" s="183" t="str">
        <f>IF('Assessment Workbook'!G31=0,"",'Assessment Workbook'!G31)</f>
        <v/>
      </c>
      <c r="G47" s="183"/>
    </row>
    <row r="48" spans="1:7" ht="75" customHeight="1" x14ac:dyDescent="0.25">
      <c r="A48" s="59">
        <v>5.4</v>
      </c>
      <c r="B48" s="187" t="s">
        <v>71</v>
      </c>
      <c r="C48" s="187"/>
      <c r="D48" s="187"/>
      <c r="E48" s="47" t="str">
        <f>IF('Assessment Workbook'!E34=0,"",'Assessment Workbook'!E34)</f>
        <v/>
      </c>
      <c r="F48" s="183" t="str">
        <f>IF('Assessment Workbook'!G34=0,"",'Assessment Workbook'!G34)</f>
        <v/>
      </c>
      <c r="G48" s="183"/>
    </row>
    <row r="49" spans="1:7" ht="75" customHeight="1" thickBot="1" x14ac:dyDescent="0.3">
      <c r="A49" s="58">
        <v>5.5</v>
      </c>
      <c r="B49" s="186" t="s">
        <v>72</v>
      </c>
      <c r="C49" s="186"/>
      <c r="D49" s="186"/>
      <c r="E49" s="47" t="str">
        <f>IF('Assessment Workbook'!E35=0,"",'Assessment Workbook'!E35)</f>
        <v/>
      </c>
      <c r="F49" s="179" t="str">
        <f>IF('Assessment Workbook'!G35=0,"",'Assessment Workbook'!G35)</f>
        <v/>
      </c>
      <c r="G49" s="179"/>
    </row>
    <row r="50" spans="1:7" ht="36" customHeight="1" thickBot="1" x14ac:dyDescent="0.3">
      <c r="A50" s="180" t="s">
        <v>43</v>
      </c>
      <c r="B50" s="181"/>
      <c r="C50" s="181"/>
      <c r="D50" s="181"/>
      <c r="E50" s="181"/>
      <c r="F50" s="181"/>
      <c r="G50" s="182"/>
    </row>
    <row r="51" spans="1:7" ht="32.1" customHeight="1" thickBot="1" x14ac:dyDescent="0.3">
      <c r="A51" s="79" t="s">
        <v>35</v>
      </c>
      <c r="B51" s="188" t="s">
        <v>29</v>
      </c>
      <c r="C51" s="188"/>
      <c r="D51" s="188"/>
      <c r="E51" s="80" t="s">
        <v>84</v>
      </c>
      <c r="F51" s="188" t="s">
        <v>136</v>
      </c>
      <c r="G51" s="189"/>
    </row>
    <row r="52" spans="1:7" ht="75" customHeight="1" x14ac:dyDescent="0.25">
      <c r="A52" s="59">
        <v>6.1</v>
      </c>
      <c r="B52" s="187" t="s">
        <v>73</v>
      </c>
      <c r="C52" s="187"/>
      <c r="D52" s="187"/>
      <c r="E52" s="47" t="str">
        <f>IF('Assessment Workbook'!E37=0,"",'Assessment Workbook'!E37)</f>
        <v/>
      </c>
      <c r="F52" s="183" t="str">
        <f>IF('Assessment Workbook'!G37=0,"",'Assessment Workbook'!G37)</f>
        <v/>
      </c>
      <c r="G52" s="183"/>
    </row>
    <row r="53" spans="1:7" ht="75" customHeight="1" thickBot="1" x14ac:dyDescent="0.3">
      <c r="A53" s="58" t="s">
        <v>74</v>
      </c>
      <c r="B53" s="186" t="s">
        <v>75</v>
      </c>
      <c r="C53" s="186"/>
      <c r="D53" s="186"/>
      <c r="E53" s="106" t="str">
        <f>IF('Assessment Workbook'!E38=0,"",'Assessment Workbook'!E38)</f>
        <v/>
      </c>
      <c r="F53" s="179" t="str">
        <f>IF('Assessment Workbook'!G38=0,"",'Assessment Workbook'!G38)</f>
        <v/>
      </c>
      <c r="G53" s="179"/>
    </row>
    <row r="54" spans="1:7" ht="36" customHeight="1" thickBot="1" x14ac:dyDescent="0.3">
      <c r="A54" s="180" t="s">
        <v>47</v>
      </c>
      <c r="B54" s="181"/>
      <c r="C54" s="181"/>
      <c r="D54" s="181"/>
      <c r="E54" s="181"/>
      <c r="F54" s="181"/>
      <c r="G54" s="182"/>
    </row>
    <row r="55" spans="1:7" ht="32.1" customHeight="1" thickBot="1" x14ac:dyDescent="0.3">
      <c r="A55" s="79" t="s">
        <v>35</v>
      </c>
      <c r="B55" s="188" t="s">
        <v>29</v>
      </c>
      <c r="C55" s="188"/>
      <c r="D55" s="188"/>
      <c r="E55" s="80" t="s">
        <v>84</v>
      </c>
      <c r="F55" s="188" t="s">
        <v>136</v>
      </c>
      <c r="G55" s="189"/>
    </row>
    <row r="56" spans="1:7" ht="75" customHeight="1" x14ac:dyDescent="0.25">
      <c r="A56" s="59">
        <v>7.1</v>
      </c>
      <c r="B56" s="187" t="s">
        <v>76</v>
      </c>
      <c r="C56" s="187"/>
      <c r="D56" s="187"/>
      <c r="E56" s="47" t="str">
        <f>IF('Assessment Workbook'!E39=0,"",'Assessment Workbook'!E39)</f>
        <v/>
      </c>
      <c r="F56" s="183" t="str">
        <f>IF('Assessment Workbook'!G39=0,"",'Assessment Workbook'!G39)</f>
        <v/>
      </c>
      <c r="G56" s="183"/>
    </row>
    <row r="57" spans="1:7" ht="75" customHeight="1" x14ac:dyDescent="0.25">
      <c r="A57" s="59">
        <v>7.2</v>
      </c>
      <c r="B57" s="187" t="s">
        <v>77</v>
      </c>
      <c r="C57" s="187"/>
      <c r="D57" s="187"/>
      <c r="E57" s="47" t="str">
        <f>IF('Assessment Workbook'!E40=0,"",'Assessment Workbook'!E40)</f>
        <v/>
      </c>
      <c r="F57" s="183" t="str">
        <f>IF('Assessment Workbook'!G40=0,"",'Assessment Workbook'!G40)</f>
        <v/>
      </c>
      <c r="G57" s="183"/>
    </row>
    <row r="58" spans="1:7" ht="75" customHeight="1" x14ac:dyDescent="0.25">
      <c r="A58" s="59">
        <v>7.3</v>
      </c>
      <c r="B58" s="187" t="s">
        <v>78</v>
      </c>
      <c r="C58" s="187"/>
      <c r="D58" s="187"/>
      <c r="E58" s="47" t="str">
        <f>IF('Assessment Workbook'!E41=0,"",'Assessment Workbook'!E41)</f>
        <v/>
      </c>
      <c r="F58" s="183" t="str">
        <f>IF('Assessment Workbook'!G41=0,"",'Assessment Workbook'!G41)</f>
        <v/>
      </c>
      <c r="G58" s="183"/>
    </row>
    <row r="59" spans="1:7" ht="75" customHeight="1" thickBot="1" x14ac:dyDescent="0.3">
      <c r="A59" s="58">
        <v>7.4</v>
      </c>
      <c r="B59" s="186" t="s">
        <v>79</v>
      </c>
      <c r="C59" s="186"/>
      <c r="D59" s="186"/>
      <c r="E59" s="47" t="str">
        <f>IF('Assessment Workbook'!E42=0,"",'Assessment Workbook'!E42)</f>
        <v/>
      </c>
      <c r="F59" s="179" t="str">
        <f>IF('Assessment Workbook'!G42=0,"",'Assessment Workbook'!G42)</f>
        <v/>
      </c>
      <c r="G59" s="179"/>
    </row>
    <row r="60" spans="1:7" ht="36" customHeight="1" thickBot="1" x14ac:dyDescent="0.3">
      <c r="A60" s="180" t="s">
        <v>48</v>
      </c>
      <c r="B60" s="181"/>
      <c r="C60" s="181"/>
      <c r="D60" s="181"/>
      <c r="E60" s="181"/>
      <c r="F60" s="181"/>
      <c r="G60" s="182"/>
    </row>
    <row r="61" spans="1:7" ht="32.1" customHeight="1" thickBot="1" x14ac:dyDescent="0.3">
      <c r="A61" s="79" t="s">
        <v>35</v>
      </c>
      <c r="B61" s="188" t="s">
        <v>29</v>
      </c>
      <c r="C61" s="188"/>
      <c r="D61" s="188"/>
      <c r="E61" s="80" t="s">
        <v>84</v>
      </c>
      <c r="F61" s="188" t="s">
        <v>136</v>
      </c>
      <c r="G61" s="189"/>
    </row>
    <row r="62" spans="1:7" ht="75" customHeight="1" x14ac:dyDescent="0.25">
      <c r="A62" s="59">
        <v>8.1</v>
      </c>
      <c r="B62" s="187" t="s">
        <v>80</v>
      </c>
      <c r="C62" s="187"/>
      <c r="D62" s="187"/>
      <c r="E62" s="47" t="str">
        <f>IF('Assessment Workbook'!E43=0,"",'Assessment Workbook'!E43)</f>
        <v/>
      </c>
      <c r="F62" s="183" t="str">
        <f>IF('Assessment Workbook'!G43=0,"",'Assessment Workbook'!G43)</f>
        <v/>
      </c>
      <c r="G62" s="183"/>
    </row>
    <row r="63" spans="1:7" ht="75" customHeight="1" x14ac:dyDescent="0.25">
      <c r="A63" s="59">
        <v>8.1999999999999993</v>
      </c>
      <c r="B63" s="187" t="s">
        <v>81</v>
      </c>
      <c r="C63" s="187"/>
      <c r="D63" s="187"/>
      <c r="E63" s="47" t="str">
        <f>IF('Assessment Workbook'!E44=0,"",'Assessment Workbook'!E44)</f>
        <v/>
      </c>
      <c r="F63" s="183" t="str">
        <f>IF('Assessment Workbook'!G44=0,"",'Assessment Workbook'!G44)</f>
        <v/>
      </c>
      <c r="G63" s="183"/>
    </row>
    <row r="64" spans="1:7" ht="75" customHeight="1" x14ac:dyDescent="0.25">
      <c r="A64" s="59">
        <v>8.3000000000000007</v>
      </c>
      <c r="B64" s="187" t="s">
        <v>82</v>
      </c>
      <c r="C64" s="187"/>
      <c r="D64" s="187"/>
      <c r="E64" s="47" t="str">
        <f>IF('Assessment Workbook'!E45=0,"",'Assessment Workbook'!E45)</f>
        <v/>
      </c>
      <c r="F64" s="183" t="str">
        <f>IF('Assessment Workbook'!G45=0,"",'Assessment Workbook'!G45)</f>
        <v/>
      </c>
      <c r="G64" s="183"/>
    </row>
  </sheetData>
  <sheetProtection sheet="1" objects="1" scenarios="1"/>
  <mergeCells count="104">
    <mergeCell ref="A1:G1"/>
    <mergeCell ref="A2:G2"/>
    <mergeCell ref="A3:G3"/>
    <mergeCell ref="A9:G9"/>
    <mergeCell ref="A10:G10"/>
    <mergeCell ref="B4:D4"/>
    <mergeCell ref="B5:D5"/>
    <mergeCell ref="B6:D6"/>
    <mergeCell ref="B7:D7"/>
    <mergeCell ref="B8:D8"/>
    <mergeCell ref="E4:F4"/>
    <mergeCell ref="A16:G16"/>
    <mergeCell ref="B18:D18"/>
    <mergeCell ref="B19:D19"/>
    <mergeCell ref="B20:D20"/>
    <mergeCell ref="A12:G12"/>
    <mergeCell ref="A13:G13"/>
    <mergeCell ref="A14:G14"/>
    <mergeCell ref="F20:G20"/>
    <mergeCell ref="F21:G21"/>
    <mergeCell ref="F34:G34"/>
    <mergeCell ref="B55:D55"/>
    <mergeCell ref="B51:D51"/>
    <mergeCell ref="F52:G52"/>
    <mergeCell ref="B46:D46"/>
    <mergeCell ref="B39:D39"/>
    <mergeCell ref="B33:D33"/>
    <mergeCell ref="B26:D26"/>
    <mergeCell ref="F26:G26"/>
    <mergeCell ref="B35:D35"/>
    <mergeCell ref="B37:D37"/>
    <mergeCell ref="F35:G35"/>
    <mergeCell ref="F36:G36"/>
    <mergeCell ref="F37:G37"/>
    <mergeCell ref="B30:D30"/>
    <mergeCell ref="B31:D31"/>
    <mergeCell ref="B34:D34"/>
    <mergeCell ref="B43:D43"/>
    <mergeCell ref="F33:G33"/>
    <mergeCell ref="F39:G39"/>
    <mergeCell ref="F46:G46"/>
    <mergeCell ref="B61:D61"/>
    <mergeCell ref="B62:D62"/>
    <mergeCell ref="B48:D48"/>
    <mergeCell ref="B44:D44"/>
    <mergeCell ref="B42:D42"/>
    <mergeCell ref="B47:D47"/>
    <mergeCell ref="A45:G45"/>
    <mergeCell ref="B36:D36"/>
    <mergeCell ref="B40:D40"/>
    <mergeCell ref="F40:G40"/>
    <mergeCell ref="F41:G41"/>
    <mergeCell ref="F42:G42"/>
    <mergeCell ref="F43:G43"/>
    <mergeCell ref="F44:G44"/>
    <mergeCell ref="F47:G47"/>
    <mergeCell ref="F48:G48"/>
    <mergeCell ref="B41:D41"/>
    <mergeCell ref="A38:G38"/>
    <mergeCell ref="B63:D63"/>
    <mergeCell ref="B64:D64"/>
    <mergeCell ref="B58:D58"/>
    <mergeCell ref="F63:G63"/>
    <mergeCell ref="F64:G64"/>
    <mergeCell ref="B59:D59"/>
    <mergeCell ref="B49:D49"/>
    <mergeCell ref="B56:D56"/>
    <mergeCell ref="B57:D57"/>
    <mergeCell ref="F53:G53"/>
    <mergeCell ref="A54:G54"/>
    <mergeCell ref="F56:G56"/>
    <mergeCell ref="B52:D52"/>
    <mergeCell ref="B53:D53"/>
    <mergeCell ref="F62:G62"/>
    <mergeCell ref="A50:G50"/>
    <mergeCell ref="F49:G49"/>
    <mergeCell ref="F51:G51"/>
    <mergeCell ref="F55:G55"/>
    <mergeCell ref="F61:G61"/>
    <mergeCell ref="F57:G57"/>
    <mergeCell ref="F58:G58"/>
    <mergeCell ref="F59:G59"/>
    <mergeCell ref="A60:G60"/>
    <mergeCell ref="F24:G24"/>
    <mergeCell ref="A32:G32"/>
    <mergeCell ref="F27:G27"/>
    <mergeCell ref="F28:G28"/>
    <mergeCell ref="F29:G29"/>
    <mergeCell ref="F30:G30"/>
    <mergeCell ref="B17:D17"/>
    <mergeCell ref="F17:G17"/>
    <mergeCell ref="F18:G18"/>
    <mergeCell ref="B24:D24"/>
    <mergeCell ref="B27:D27"/>
    <mergeCell ref="B28:D28"/>
    <mergeCell ref="B29:D29"/>
    <mergeCell ref="A25:G25"/>
    <mergeCell ref="F31:G31"/>
    <mergeCell ref="F19:G19"/>
    <mergeCell ref="B21:D21"/>
    <mergeCell ref="B22:D22"/>
    <mergeCell ref="B23:D23"/>
    <mergeCell ref="F22:G22"/>
    <mergeCell ref="F23:G23"/>
  </mergeCells>
  <printOptions horizontalCentered="1"/>
  <pageMargins left="1" right="1" top="1" bottom="1" header="0.5" footer="0.5"/>
  <pageSetup orientation="portrait" r:id="rId1"/>
  <headerFooter>
    <oddFooter>&amp;LCybersecurity Assessment Report
CONFIDENTIAL - DO NOT DISTRIBUTE&amp;RPrint Date: &amp;D
Page &amp;P</oddFooter>
  </headerFooter>
  <rowBreaks count="5" manualBreakCount="5">
    <brk id="24" max="6" man="1"/>
    <brk id="31" max="6" man="1"/>
    <brk id="37" max="6" man="1"/>
    <brk id="44" max="6" man="1"/>
    <brk id="53"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86C30-D08C-4B53-828C-587501784712}">
  <sheetPr codeName="Sheet3"/>
  <dimension ref="A1:M251"/>
  <sheetViews>
    <sheetView view="pageBreakPreview" zoomScaleNormal="150" zoomScaleSheetLayoutView="100" zoomScalePageLayoutView="60" workbookViewId="0">
      <selection activeCell="A2" sqref="A2:I2"/>
    </sheetView>
  </sheetViews>
  <sheetFormatPr defaultColWidth="8.85546875" defaultRowHeight="15" x14ac:dyDescent="0.25"/>
  <cols>
    <col min="1" max="1" width="4" customWidth="1"/>
    <col min="2" max="2" width="5.85546875" customWidth="1"/>
    <col min="3" max="3" width="9.7109375" customWidth="1"/>
    <col min="4" max="4" width="7.85546875" customWidth="1"/>
    <col min="5" max="5" width="12.5703125" customWidth="1"/>
    <col min="6" max="6" width="6" customWidth="1"/>
    <col min="7" max="7" width="13.140625" customWidth="1"/>
    <col min="8" max="8" width="13.28515625" customWidth="1"/>
    <col min="9" max="9" width="10.28515625" customWidth="1"/>
  </cols>
  <sheetData>
    <row r="1" spans="1:13" ht="92.1" customHeight="1" x14ac:dyDescent="0.25">
      <c r="A1" s="193"/>
      <c r="B1" s="193"/>
      <c r="C1" s="193"/>
      <c r="D1" s="193"/>
      <c r="E1" s="193"/>
      <c r="F1" s="193"/>
      <c r="G1" s="193"/>
      <c r="H1" s="193"/>
      <c r="I1" s="193"/>
    </row>
    <row r="2" spans="1:13" ht="71.099999999999994" customHeight="1" x14ac:dyDescent="0.25">
      <c r="A2" s="194" t="s">
        <v>88</v>
      </c>
      <c r="B2" s="194"/>
      <c r="C2" s="194"/>
      <c r="D2" s="194"/>
      <c r="E2" s="194"/>
      <c r="F2" s="194"/>
      <c r="G2" s="194"/>
      <c r="H2" s="194"/>
      <c r="I2" s="194"/>
    </row>
    <row r="3" spans="1:13" ht="33" customHeight="1" x14ac:dyDescent="0.25">
      <c r="A3" s="195"/>
      <c r="B3" s="195"/>
      <c r="C3" s="195"/>
      <c r="D3" s="195"/>
      <c r="E3" s="195"/>
      <c r="F3" s="195"/>
      <c r="G3" s="195"/>
      <c r="H3" s="195"/>
      <c r="I3" s="195"/>
    </row>
    <row r="4" spans="1:13" x14ac:dyDescent="0.25">
      <c r="A4" s="75"/>
      <c r="B4" s="75"/>
      <c r="C4" s="76"/>
      <c r="D4" s="200" t="s">
        <v>27</v>
      </c>
      <c r="E4" s="200"/>
      <c r="F4" s="199" t="str">
        <f>IF('Assessment Workbook'!F4="","[PWS Name]",'Assessment Workbook'!F4)</f>
        <v>[PWS Name]</v>
      </c>
      <c r="G4" s="199"/>
      <c r="H4" s="76"/>
      <c r="I4" s="76"/>
    </row>
    <row r="5" spans="1:13" x14ac:dyDescent="0.25">
      <c r="A5" s="75"/>
      <c r="B5" s="75"/>
      <c r="C5" s="76"/>
      <c r="D5" s="200" t="s">
        <v>45</v>
      </c>
      <c r="E5" s="200"/>
      <c r="F5" s="238" t="str">
        <f>IF('Assessment Workbook'!F6="","[Assessment Date]",'Assessment Workbook'!F6)</f>
        <v>[Assessment Date]</v>
      </c>
      <c r="G5" s="238"/>
      <c r="H5" s="76"/>
      <c r="I5" s="76"/>
    </row>
    <row r="6" spans="1:13" x14ac:dyDescent="0.25">
      <c r="A6" s="75"/>
      <c r="B6" s="75"/>
      <c r="C6" s="76"/>
      <c r="D6" s="200" t="s">
        <v>89</v>
      </c>
      <c r="E6" s="200"/>
      <c r="F6" s="238">
        <f ca="1">TODAY()</f>
        <v>45016</v>
      </c>
      <c r="G6" s="238"/>
      <c r="H6" s="76"/>
      <c r="I6" s="76"/>
    </row>
    <row r="7" spans="1:13" x14ac:dyDescent="0.25">
      <c r="A7" s="75"/>
      <c r="B7" s="200" t="s">
        <v>150</v>
      </c>
      <c r="C7" s="200"/>
      <c r="D7" s="200"/>
      <c r="E7" s="200"/>
      <c r="F7" s="248"/>
      <c r="G7" s="247"/>
      <c r="H7" s="76"/>
      <c r="I7" s="76"/>
      <c r="M7" t="s">
        <v>91</v>
      </c>
    </row>
    <row r="8" spans="1:13" x14ac:dyDescent="0.25">
      <c r="A8" s="75"/>
      <c r="B8" s="75"/>
      <c r="C8" s="76"/>
      <c r="D8" s="200"/>
      <c r="E8" s="200"/>
      <c r="F8" s="239"/>
      <c r="G8" s="239"/>
      <c r="H8" s="76"/>
      <c r="I8" s="76"/>
    </row>
    <row r="9" spans="1:13" ht="18.75" x14ac:dyDescent="0.3">
      <c r="A9" s="230"/>
      <c r="B9" s="230"/>
      <c r="C9" s="230"/>
      <c r="D9" s="230"/>
      <c r="E9" s="230"/>
      <c r="F9" s="230"/>
      <c r="G9" s="230"/>
      <c r="H9" s="230"/>
      <c r="I9" s="230"/>
    </row>
    <row r="10" spans="1:13" ht="18.75" x14ac:dyDescent="0.3">
      <c r="A10" s="190" t="s">
        <v>85</v>
      </c>
      <c r="B10" s="190"/>
      <c r="C10" s="190"/>
      <c r="D10" s="190"/>
      <c r="E10" s="190"/>
      <c r="F10" s="190"/>
      <c r="G10" s="190"/>
      <c r="H10" s="190"/>
      <c r="I10" s="190"/>
    </row>
    <row r="11" spans="1:13" ht="119.25" customHeight="1" x14ac:dyDescent="0.25">
      <c r="A11" s="196" t="s">
        <v>90</v>
      </c>
      <c r="B11" s="196"/>
      <c r="C11" s="196"/>
      <c r="D11" s="196"/>
      <c r="E11" s="197"/>
      <c r="F11" s="197"/>
      <c r="G11" s="197"/>
      <c r="H11" s="197"/>
      <c r="I11" s="197"/>
    </row>
    <row r="12" spans="1:13" ht="15.75" customHeight="1" x14ac:dyDescent="0.25">
      <c r="A12" s="70"/>
      <c r="B12" s="70"/>
      <c r="C12" s="70"/>
      <c r="D12" s="70"/>
      <c r="E12" s="70"/>
      <c r="F12" s="70"/>
      <c r="G12" s="70"/>
      <c r="H12" s="70"/>
      <c r="I12" s="70"/>
    </row>
    <row r="13" spans="1:13" ht="18.75" x14ac:dyDescent="0.3">
      <c r="A13" s="190" t="s">
        <v>83</v>
      </c>
      <c r="B13" s="190"/>
      <c r="C13" s="190"/>
      <c r="D13" s="190"/>
      <c r="E13" s="190"/>
      <c r="F13" s="190"/>
      <c r="G13" s="190"/>
      <c r="H13" s="190"/>
      <c r="I13" s="190"/>
    </row>
    <row r="14" spans="1:13" ht="145.5" customHeight="1" thickBot="1" x14ac:dyDescent="0.3">
      <c r="A14" s="191" t="str">
        <f>CONCATENATE("This Cybersecurity Risk Mitigation Plan documents actions ", F4," is taking or intends to take to address cybersecurity risks. The actions in this plan are responsive to the cybersecurity risk assessment conducted using the EPA Cybersecurity Checklist"," for Public Water System Sanitary Surveys (the Checklist). The table below includes all questions from the Checklist where ",F4," representatives responded either 'No' or 'In Progress' during the assessment.")</f>
        <v>This Cybersecurity Risk Mitigation Plan documents actions [PWS Name] is taking or intends to take to address cybersecurity risks. The actions in this plan are responsive to the cybersecurity risk assessment conducted using the EPA Cybersecurity Checklist for Public Water System Sanitary Surveys (the Checklist). The table below includes all questions from the Checklist where [PWS Name] representatives responded either 'No' or 'In Progress' during the assessment.</v>
      </c>
      <c r="B14" s="191"/>
      <c r="C14" s="191"/>
      <c r="D14" s="191"/>
      <c r="E14" s="191"/>
      <c r="F14" s="191"/>
      <c r="G14" s="192"/>
      <c r="H14" s="192"/>
      <c r="I14" s="192"/>
    </row>
    <row r="15" spans="1:13" ht="36" customHeight="1" thickBot="1" x14ac:dyDescent="0.3">
      <c r="A15" s="180" t="s">
        <v>86</v>
      </c>
      <c r="B15" s="181"/>
      <c r="C15" s="181"/>
      <c r="D15" s="181"/>
      <c r="E15" s="181"/>
      <c r="F15" s="181"/>
      <c r="G15" s="181"/>
      <c r="H15" s="181"/>
      <c r="I15" s="182"/>
    </row>
    <row r="16" spans="1:13" ht="193.5" customHeight="1" x14ac:dyDescent="0.25">
      <c r="A16" s="234" t="s">
        <v>145</v>
      </c>
      <c r="B16" s="235"/>
      <c r="C16" s="235"/>
      <c r="D16" s="235"/>
      <c r="E16" s="235"/>
      <c r="F16" s="235"/>
      <c r="G16" s="147"/>
      <c r="H16" s="147"/>
      <c r="I16" s="237"/>
      <c r="J16" s="49"/>
    </row>
    <row r="17" spans="1:10" ht="15.75" customHeight="1" x14ac:dyDescent="0.25">
      <c r="A17" s="231" t="s">
        <v>146</v>
      </c>
      <c r="B17" s="232"/>
      <c r="C17" s="232"/>
      <c r="D17" s="232"/>
      <c r="E17" s="232"/>
      <c r="F17" s="232"/>
      <c r="G17" s="232"/>
      <c r="H17" s="232"/>
      <c r="I17" s="233"/>
      <c r="J17" s="49"/>
    </row>
    <row r="18" spans="1:10" ht="5.0999999999999996" customHeight="1" x14ac:dyDescent="0.25">
      <c r="A18" s="86"/>
      <c r="B18" s="78"/>
      <c r="C18" s="78"/>
      <c r="D18" s="78"/>
      <c r="E18" s="78"/>
      <c r="F18" s="78"/>
      <c r="G18" s="78"/>
      <c r="H18" s="78"/>
      <c r="I18" s="87"/>
      <c r="J18" s="49"/>
    </row>
    <row r="19" spans="1:10" ht="50.25" customHeight="1" x14ac:dyDescent="0.25">
      <c r="A19" s="234" t="s">
        <v>154</v>
      </c>
      <c r="B19" s="235"/>
      <c r="C19" s="235"/>
      <c r="D19" s="235"/>
      <c r="E19" s="235"/>
      <c r="F19" s="235"/>
      <c r="G19" s="235"/>
      <c r="H19" s="235"/>
      <c r="I19" s="236"/>
      <c r="J19" s="49"/>
    </row>
    <row r="20" spans="1:10" ht="31.5" customHeight="1" thickBot="1" x14ac:dyDescent="0.3">
      <c r="A20" s="240"/>
      <c r="B20" s="241"/>
      <c r="C20" s="241"/>
      <c r="D20" s="241"/>
      <c r="E20" s="241"/>
      <c r="F20" s="241"/>
      <c r="G20" s="241"/>
      <c r="H20" s="241"/>
      <c r="I20" s="242"/>
      <c r="J20" s="49"/>
    </row>
    <row r="21" spans="1:10" ht="54.95" customHeight="1" x14ac:dyDescent="0.25">
      <c r="A21" s="201" t="str">
        <f>IFERROR(INDEX(DataTable[Topic],MATCH(B21,DataTable[Checklist Number],0)),"")</f>
        <v/>
      </c>
      <c r="B21" s="222" t="str">
        <f>IF(_ChecklistNumbers!A6="","",_ChecklistNumbers!A6)</f>
        <v/>
      </c>
      <c r="C21" s="204" t="s">
        <v>127</v>
      </c>
      <c r="D21" s="204"/>
      <c r="E21" s="205"/>
      <c r="F21" s="205"/>
      <c r="G21" s="206" t="str">
        <f>IF(_Question!A6="","",_Question!A6)</f>
        <v/>
      </c>
      <c r="H21" s="207"/>
      <c r="I21" s="208"/>
    </row>
    <row r="22" spans="1:10" ht="54.95" customHeight="1" x14ac:dyDescent="0.25">
      <c r="A22" s="202"/>
      <c r="B22" s="223"/>
      <c r="C22" s="209" t="s">
        <v>133</v>
      </c>
      <c r="D22" s="209"/>
      <c r="E22" s="210"/>
      <c r="F22" s="210"/>
      <c r="G22" s="211" t="str">
        <f>IF(_Recommendation!A6="","",_Recommendation!A6)</f>
        <v/>
      </c>
      <c r="H22" s="212"/>
      <c r="I22" s="213"/>
    </row>
    <row r="23" spans="1:10" ht="18" customHeight="1" x14ac:dyDescent="0.25">
      <c r="A23" s="202"/>
      <c r="B23" s="223"/>
      <c r="C23" s="209" t="s">
        <v>128</v>
      </c>
      <c r="D23" s="209"/>
      <c r="E23" s="210"/>
      <c r="F23" s="210"/>
      <c r="G23" s="214"/>
      <c r="H23" s="215"/>
      <c r="I23" s="216"/>
    </row>
    <row r="24" spans="1:10" ht="18" customHeight="1" x14ac:dyDescent="0.25">
      <c r="A24" s="202"/>
      <c r="B24" s="223"/>
      <c r="C24" s="209" t="s">
        <v>129</v>
      </c>
      <c r="D24" s="209"/>
      <c r="E24" s="210"/>
      <c r="F24" s="210"/>
      <c r="G24" s="214"/>
      <c r="H24" s="215"/>
      <c r="I24" s="216"/>
    </row>
    <row r="25" spans="1:10" ht="18" customHeight="1" x14ac:dyDescent="0.25">
      <c r="A25" s="202"/>
      <c r="B25" s="223"/>
      <c r="C25" s="209" t="s">
        <v>130</v>
      </c>
      <c r="D25" s="209"/>
      <c r="E25" s="210"/>
      <c r="F25" s="210"/>
      <c r="G25" s="214"/>
      <c r="H25" s="215"/>
      <c r="I25" s="216"/>
    </row>
    <row r="26" spans="1:10" ht="18" customHeight="1" x14ac:dyDescent="0.25">
      <c r="A26" s="202"/>
      <c r="B26" s="223"/>
      <c r="C26" s="209" t="s">
        <v>131</v>
      </c>
      <c r="D26" s="209"/>
      <c r="E26" s="210"/>
      <c r="F26" s="210"/>
      <c r="G26" s="214"/>
      <c r="H26" s="215"/>
      <c r="I26" s="216"/>
    </row>
    <row r="27" spans="1:10" ht="50.1" customHeight="1" thickBot="1" x14ac:dyDescent="0.3">
      <c r="A27" s="203"/>
      <c r="B27" s="224"/>
      <c r="C27" s="217" t="s">
        <v>132</v>
      </c>
      <c r="D27" s="217"/>
      <c r="E27" s="218"/>
      <c r="F27" s="218"/>
      <c r="G27" s="219" t="str">
        <f>IF(IF(ISNUMBER(SEARCH("No PWS Notes for",_PWSNotes!A6))=TRUE,"",_PWSNotes!A6)=0,"",IF(ISNUMBER(SEARCH("No PWS Notes for",_PWSNotes!A6))=TRUE,"",_PWSNotes!A6))</f>
        <v/>
      </c>
      <c r="H27" s="220"/>
      <c r="I27" s="221"/>
    </row>
    <row r="28" spans="1:10" ht="54.95" customHeight="1" x14ac:dyDescent="0.25">
      <c r="A28" s="201" t="str">
        <f>IFERROR(INDEX(DataTable[Topic],MATCH(B28,DataTable[Checklist Number],0)),"")</f>
        <v/>
      </c>
      <c r="B28" s="222" t="str">
        <f>IF(_ChecklistNumbers!A7="","",_ChecklistNumbers!A7)</f>
        <v/>
      </c>
      <c r="C28" s="204" t="s">
        <v>127</v>
      </c>
      <c r="D28" s="204"/>
      <c r="E28" s="205"/>
      <c r="F28" s="205"/>
      <c r="G28" s="206" t="str">
        <f>IF(_Question!A7="","",_Question!A7)</f>
        <v/>
      </c>
      <c r="H28" s="207"/>
      <c r="I28" s="208"/>
    </row>
    <row r="29" spans="1:10" ht="54.95" customHeight="1" x14ac:dyDescent="0.25">
      <c r="A29" s="202"/>
      <c r="B29" s="223"/>
      <c r="C29" s="209" t="s">
        <v>133</v>
      </c>
      <c r="D29" s="209"/>
      <c r="E29" s="210"/>
      <c r="F29" s="210"/>
      <c r="G29" s="211" t="str">
        <f>IF(_Recommendation!A7="","",_Recommendation!A7)</f>
        <v/>
      </c>
      <c r="H29" s="212"/>
      <c r="I29" s="213"/>
    </row>
    <row r="30" spans="1:10" ht="18" customHeight="1" x14ac:dyDescent="0.25">
      <c r="A30" s="202"/>
      <c r="B30" s="223"/>
      <c r="C30" s="209" t="s">
        <v>128</v>
      </c>
      <c r="D30" s="209"/>
      <c r="E30" s="210"/>
      <c r="F30" s="210"/>
      <c r="G30" s="214"/>
      <c r="H30" s="215"/>
      <c r="I30" s="216"/>
    </row>
    <row r="31" spans="1:10" ht="18" customHeight="1" x14ac:dyDescent="0.25">
      <c r="A31" s="202"/>
      <c r="B31" s="223"/>
      <c r="C31" s="209" t="s">
        <v>129</v>
      </c>
      <c r="D31" s="209"/>
      <c r="E31" s="210"/>
      <c r="F31" s="210"/>
      <c r="G31" s="214"/>
      <c r="H31" s="215"/>
      <c r="I31" s="216"/>
    </row>
    <row r="32" spans="1:10" ht="18" customHeight="1" x14ac:dyDescent="0.25">
      <c r="A32" s="202"/>
      <c r="B32" s="223"/>
      <c r="C32" s="209" t="s">
        <v>130</v>
      </c>
      <c r="D32" s="209"/>
      <c r="E32" s="210"/>
      <c r="F32" s="210"/>
      <c r="G32" s="214"/>
      <c r="H32" s="215"/>
      <c r="I32" s="216"/>
    </row>
    <row r="33" spans="1:9" ht="18" customHeight="1" x14ac:dyDescent="0.25">
      <c r="A33" s="202"/>
      <c r="B33" s="223"/>
      <c r="C33" s="209" t="s">
        <v>131</v>
      </c>
      <c r="D33" s="209"/>
      <c r="E33" s="210"/>
      <c r="F33" s="210"/>
      <c r="G33" s="214"/>
      <c r="H33" s="215"/>
      <c r="I33" s="216"/>
    </row>
    <row r="34" spans="1:9" ht="50.1" customHeight="1" thickBot="1" x14ac:dyDescent="0.3">
      <c r="A34" s="203"/>
      <c r="B34" s="224"/>
      <c r="C34" s="217" t="s">
        <v>132</v>
      </c>
      <c r="D34" s="217"/>
      <c r="E34" s="218"/>
      <c r="F34" s="218"/>
      <c r="G34" s="219" t="str">
        <f>IF(IF(ISNUMBER(SEARCH("No PWS Notes for",_PWSNotes!A7))=TRUE,"",_PWSNotes!A7)=0,"",IF(ISNUMBER(SEARCH("No PWS Notes for",_PWSNotes!A7))=TRUE,"",_PWSNotes!A7))</f>
        <v/>
      </c>
      <c r="H34" s="220"/>
      <c r="I34" s="221"/>
    </row>
    <row r="35" spans="1:9" ht="54.95" customHeight="1" x14ac:dyDescent="0.25">
      <c r="A35" s="201" t="str">
        <f>IFERROR(INDEX(DataTable[Topic],MATCH(B35,DataTable[Checklist Number],0)),"")</f>
        <v/>
      </c>
      <c r="B35" s="222" t="str">
        <f>IF(_ChecklistNumbers!A8="","",_ChecklistNumbers!A8)</f>
        <v/>
      </c>
      <c r="C35" s="204" t="s">
        <v>127</v>
      </c>
      <c r="D35" s="204"/>
      <c r="E35" s="205"/>
      <c r="F35" s="205"/>
      <c r="G35" s="206" t="str">
        <f>IF(_Question!A8="","",_Question!A8)</f>
        <v/>
      </c>
      <c r="H35" s="207"/>
      <c r="I35" s="208"/>
    </row>
    <row r="36" spans="1:9" ht="54.95" customHeight="1" x14ac:dyDescent="0.25">
      <c r="A36" s="202"/>
      <c r="B36" s="223"/>
      <c r="C36" s="209" t="s">
        <v>133</v>
      </c>
      <c r="D36" s="209"/>
      <c r="E36" s="210"/>
      <c r="F36" s="210"/>
      <c r="G36" s="211" t="str">
        <f>IF(_Recommendation!A8="","",_Recommendation!A8)</f>
        <v/>
      </c>
      <c r="H36" s="212"/>
      <c r="I36" s="213"/>
    </row>
    <row r="37" spans="1:9" ht="18" customHeight="1" x14ac:dyDescent="0.25">
      <c r="A37" s="202"/>
      <c r="B37" s="223"/>
      <c r="C37" s="209" t="s">
        <v>128</v>
      </c>
      <c r="D37" s="209"/>
      <c r="E37" s="210"/>
      <c r="F37" s="210"/>
      <c r="G37" s="214"/>
      <c r="H37" s="215"/>
      <c r="I37" s="216"/>
    </row>
    <row r="38" spans="1:9" ht="18" customHeight="1" x14ac:dyDescent="0.25">
      <c r="A38" s="202"/>
      <c r="B38" s="223"/>
      <c r="C38" s="209" t="s">
        <v>129</v>
      </c>
      <c r="D38" s="209"/>
      <c r="E38" s="210"/>
      <c r="F38" s="210"/>
      <c r="G38" s="214"/>
      <c r="H38" s="215"/>
      <c r="I38" s="216"/>
    </row>
    <row r="39" spans="1:9" ht="18" customHeight="1" x14ac:dyDescent="0.25">
      <c r="A39" s="202"/>
      <c r="B39" s="223"/>
      <c r="C39" s="209" t="s">
        <v>130</v>
      </c>
      <c r="D39" s="209"/>
      <c r="E39" s="210"/>
      <c r="F39" s="210"/>
      <c r="G39" s="214"/>
      <c r="H39" s="215"/>
      <c r="I39" s="216"/>
    </row>
    <row r="40" spans="1:9" ht="18" customHeight="1" x14ac:dyDescent="0.25">
      <c r="A40" s="202"/>
      <c r="B40" s="223"/>
      <c r="C40" s="209" t="s">
        <v>131</v>
      </c>
      <c r="D40" s="209"/>
      <c r="E40" s="210"/>
      <c r="F40" s="210"/>
      <c r="G40" s="214"/>
      <c r="H40" s="215"/>
      <c r="I40" s="216"/>
    </row>
    <row r="41" spans="1:9" ht="50.1" customHeight="1" thickBot="1" x14ac:dyDescent="0.3">
      <c r="A41" s="203"/>
      <c r="B41" s="223"/>
      <c r="C41" s="225" t="s">
        <v>132</v>
      </c>
      <c r="D41" s="225"/>
      <c r="E41" s="226"/>
      <c r="F41" s="226"/>
      <c r="G41" s="227" t="str">
        <f>IF(IF(ISNUMBER(SEARCH("No PWS Notes for",_PWSNotes!A8))=TRUE,"",_PWSNotes!A8)=0,"",IF(ISNUMBER(SEARCH("No PWS Notes for",_PWSNotes!A8))=TRUE,"",_PWSNotes!A8))</f>
        <v/>
      </c>
      <c r="H41" s="228"/>
      <c r="I41" s="229"/>
    </row>
    <row r="42" spans="1:9" ht="54.95" customHeight="1" x14ac:dyDescent="0.25">
      <c r="A42" s="201" t="str">
        <f>IFERROR(INDEX(DataTable[Topic],MATCH(B42,DataTable[Checklist Number],0)),"")</f>
        <v/>
      </c>
      <c r="B42" s="222" t="str">
        <f>IF(_ChecklistNumbers!A9="","",_ChecklistNumbers!A9)</f>
        <v/>
      </c>
      <c r="C42" s="204" t="s">
        <v>127</v>
      </c>
      <c r="D42" s="204"/>
      <c r="E42" s="205"/>
      <c r="F42" s="205"/>
      <c r="G42" s="206" t="str">
        <f>IF(_Question!A9="","",_Question!A9)</f>
        <v/>
      </c>
      <c r="H42" s="207"/>
      <c r="I42" s="208"/>
    </row>
    <row r="43" spans="1:9" ht="54.95" customHeight="1" x14ac:dyDescent="0.25">
      <c r="A43" s="202"/>
      <c r="B43" s="223"/>
      <c r="C43" s="209" t="s">
        <v>133</v>
      </c>
      <c r="D43" s="209"/>
      <c r="E43" s="210"/>
      <c r="F43" s="210"/>
      <c r="G43" s="211" t="str">
        <f>IF(_Recommendation!A9="","",_Recommendation!A9)</f>
        <v/>
      </c>
      <c r="H43" s="212"/>
      <c r="I43" s="213"/>
    </row>
    <row r="44" spans="1:9" ht="18" customHeight="1" x14ac:dyDescent="0.25">
      <c r="A44" s="202"/>
      <c r="B44" s="223"/>
      <c r="C44" s="209" t="s">
        <v>128</v>
      </c>
      <c r="D44" s="209"/>
      <c r="E44" s="210"/>
      <c r="F44" s="210"/>
      <c r="G44" s="214"/>
      <c r="H44" s="215"/>
      <c r="I44" s="216"/>
    </row>
    <row r="45" spans="1:9" ht="18" customHeight="1" x14ac:dyDescent="0.25">
      <c r="A45" s="202"/>
      <c r="B45" s="223"/>
      <c r="C45" s="209" t="s">
        <v>129</v>
      </c>
      <c r="D45" s="209"/>
      <c r="E45" s="210"/>
      <c r="F45" s="210"/>
      <c r="G45" s="214"/>
      <c r="H45" s="215"/>
      <c r="I45" s="216"/>
    </row>
    <row r="46" spans="1:9" ht="18" customHeight="1" x14ac:dyDescent="0.25">
      <c r="A46" s="202"/>
      <c r="B46" s="223"/>
      <c r="C46" s="209" t="s">
        <v>130</v>
      </c>
      <c r="D46" s="209"/>
      <c r="E46" s="210"/>
      <c r="F46" s="210"/>
      <c r="G46" s="214"/>
      <c r="H46" s="215"/>
      <c r="I46" s="216"/>
    </row>
    <row r="47" spans="1:9" ht="18" customHeight="1" x14ac:dyDescent="0.25">
      <c r="A47" s="202"/>
      <c r="B47" s="223"/>
      <c r="C47" s="209" t="s">
        <v>131</v>
      </c>
      <c r="D47" s="209"/>
      <c r="E47" s="210"/>
      <c r="F47" s="210"/>
      <c r="G47" s="214"/>
      <c r="H47" s="215"/>
      <c r="I47" s="216"/>
    </row>
    <row r="48" spans="1:9" ht="50.1" customHeight="1" thickBot="1" x14ac:dyDescent="0.3">
      <c r="A48" s="203"/>
      <c r="B48" s="224"/>
      <c r="C48" s="217" t="s">
        <v>132</v>
      </c>
      <c r="D48" s="217"/>
      <c r="E48" s="218"/>
      <c r="F48" s="218"/>
      <c r="G48" s="219" t="str">
        <f>IF(IF(ISNUMBER(SEARCH("No PWS Notes for",_PWSNotes!A9))=TRUE,"",_PWSNotes!A9)=0,"",IF(ISNUMBER(SEARCH("No PWS Notes for",_PWSNotes!A9))=TRUE,"",_PWSNotes!A9))</f>
        <v/>
      </c>
      <c r="H48" s="220"/>
      <c r="I48" s="221"/>
    </row>
    <row r="49" spans="1:9" ht="54.95" customHeight="1" x14ac:dyDescent="0.25">
      <c r="A49" s="201" t="str">
        <f>IFERROR(INDEX(DataTable[Topic],MATCH(B49,DataTable[Checklist Number],0)),"")</f>
        <v/>
      </c>
      <c r="B49" s="222" t="str">
        <f>IF(_ChecklistNumbers!A10="","",_ChecklistNumbers!A10)</f>
        <v/>
      </c>
      <c r="C49" s="204" t="s">
        <v>127</v>
      </c>
      <c r="D49" s="204"/>
      <c r="E49" s="205"/>
      <c r="F49" s="205"/>
      <c r="G49" s="206" t="str">
        <f>IF(_Question!A10="","",_Question!A10)</f>
        <v/>
      </c>
      <c r="H49" s="207"/>
      <c r="I49" s="208"/>
    </row>
    <row r="50" spans="1:9" ht="54.95" customHeight="1" x14ac:dyDescent="0.25">
      <c r="A50" s="202"/>
      <c r="B50" s="223"/>
      <c r="C50" s="209" t="s">
        <v>133</v>
      </c>
      <c r="D50" s="209"/>
      <c r="E50" s="210"/>
      <c r="F50" s="210"/>
      <c r="G50" s="211" t="str">
        <f>IF(_Recommendation!A10="","",_Recommendation!A10)</f>
        <v/>
      </c>
      <c r="H50" s="212"/>
      <c r="I50" s="213"/>
    </row>
    <row r="51" spans="1:9" ht="18" customHeight="1" x14ac:dyDescent="0.25">
      <c r="A51" s="202"/>
      <c r="B51" s="223"/>
      <c r="C51" s="209" t="s">
        <v>128</v>
      </c>
      <c r="D51" s="209"/>
      <c r="E51" s="210"/>
      <c r="F51" s="210"/>
      <c r="G51" s="214"/>
      <c r="H51" s="215"/>
      <c r="I51" s="216"/>
    </row>
    <row r="52" spans="1:9" ht="18" customHeight="1" x14ac:dyDescent="0.25">
      <c r="A52" s="202"/>
      <c r="B52" s="223"/>
      <c r="C52" s="209" t="s">
        <v>129</v>
      </c>
      <c r="D52" s="209"/>
      <c r="E52" s="210"/>
      <c r="F52" s="210"/>
      <c r="G52" s="214"/>
      <c r="H52" s="215"/>
      <c r="I52" s="216"/>
    </row>
    <row r="53" spans="1:9" ht="18" customHeight="1" x14ac:dyDescent="0.25">
      <c r="A53" s="202"/>
      <c r="B53" s="223"/>
      <c r="C53" s="209" t="s">
        <v>130</v>
      </c>
      <c r="D53" s="209"/>
      <c r="E53" s="210"/>
      <c r="F53" s="210"/>
      <c r="G53" s="214"/>
      <c r="H53" s="215"/>
      <c r="I53" s="216"/>
    </row>
    <row r="54" spans="1:9" ht="18" customHeight="1" x14ac:dyDescent="0.25">
      <c r="A54" s="202"/>
      <c r="B54" s="223"/>
      <c r="C54" s="209" t="s">
        <v>131</v>
      </c>
      <c r="D54" s="209"/>
      <c r="E54" s="210"/>
      <c r="F54" s="210"/>
      <c r="G54" s="214"/>
      <c r="H54" s="215"/>
      <c r="I54" s="216"/>
    </row>
    <row r="55" spans="1:9" ht="50.1" customHeight="1" thickBot="1" x14ac:dyDescent="0.3">
      <c r="A55" s="203"/>
      <c r="B55" s="224"/>
      <c r="C55" s="217" t="s">
        <v>132</v>
      </c>
      <c r="D55" s="217"/>
      <c r="E55" s="218"/>
      <c r="F55" s="218"/>
      <c r="G55" s="219" t="str">
        <f>IF(IF(ISNUMBER(SEARCH("No PWS Notes for",_PWSNotes!A10))=TRUE,"",_PWSNotes!A10)=0,"",IF(ISNUMBER(SEARCH("No PWS Notes for",_PWSNotes!A10))=TRUE,"",_PWSNotes!A10))</f>
        <v/>
      </c>
      <c r="H55" s="220"/>
      <c r="I55" s="221"/>
    </row>
    <row r="56" spans="1:9" ht="54.95" customHeight="1" x14ac:dyDescent="0.25">
      <c r="A56" s="201" t="str">
        <f>IFERROR(INDEX(DataTable[Topic],MATCH(B56,DataTable[Checklist Number],0)),"")</f>
        <v/>
      </c>
      <c r="B56" s="222" t="str">
        <f>IF(_ChecklistNumbers!A11="","",_ChecklistNumbers!A11)</f>
        <v/>
      </c>
      <c r="C56" s="204" t="s">
        <v>127</v>
      </c>
      <c r="D56" s="204"/>
      <c r="E56" s="205"/>
      <c r="F56" s="205"/>
      <c r="G56" s="206" t="str">
        <f>IF(_Question!A11="","",_Question!A11)</f>
        <v/>
      </c>
      <c r="H56" s="207"/>
      <c r="I56" s="208"/>
    </row>
    <row r="57" spans="1:9" ht="54.95" customHeight="1" x14ac:dyDescent="0.25">
      <c r="A57" s="202"/>
      <c r="B57" s="223"/>
      <c r="C57" s="209" t="s">
        <v>133</v>
      </c>
      <c r="D57" s="209"/>
      <c r="E57" s="210"/>
      <c r="F57" s="210"/>
      <c r="G57" s="211" t="str">
        <f>IF(_Recommendation!A11="","",_Recommendation!A11)</f>
        <v/>
      </c>
      <c r="H57" s="212"/>
      <c r="I57" s="213"/>
    </row>
    <row r="58" spans="1:9" ht="18" customHeight="1" x14ac:dyDescent="0.25">
      <c r="A58" s="202"/>
      <c r="B58" s="223"/>
      <c r="C58" s="209" t="s">
        <v>128</v>
      </c>
      <c r="D58" s="209"/>
      <c r="E58" s="210"/>
      <c r="F58" s="210"/>
      <c r="G58" s="214"/>
      <c r="H58" s="215"/>
      <c r="I58" s="216"/>
    </row>
    <row r="59" spans="1:9" ht="18" customHeight="1" x14ac:dyDescent="0.25">
      <c r="A59" s="202"/>
      <c r="B59" s="223"/>
      <c r="C59" s="209" t="s">
        <v>129</v>
      </c>
      <c r="D59" s="209"/>
      <c r="E59" s="210"/>
      <c r="F59" s="210"/>
      <c r="G59" s="214"/>
      <c r="H59" s="215"/>
      <c r="I59" s="216"/>
    </row>
    <row r="60" spans="1:9" ht="18" customHeight="1" x14ac:dyDescent="0.25">
      <c r="A60" s="202"/>
      <c r="B60" s="223"/>
      <c r="C60" s="209" t="s">
        <v>130</v>
      </c>
      <c r="D60" s="209"/>
      <c r="E60" s="210"/>
      <c r="F60" s="210"/>
      <c r="G60" s="214"/>
      <c r="H60" s="215"/>
      <c r="I60" s="216"/>
    </row>
    <row r="61" spans="1:9" ht="18" customHeight="1" x14ac:dyDescent="0.25">
      <c r="A61" s="202"/>
      <c r="B61" s="223"/>
      <c r="C61" s="209" t="s">
        <v>131</v>
      </c>
      <c r="D61" s="209"/>
      <c r="E61" s="210"/>
      <c r="F61" s="210"/>
      <c r="G61" s="214"/>
      <c r="H61" s="215"/>
      <c r="I61" s="216"/>
    </row>
    <row r="62" spans="1:9" ht="50.1" customHeight="1" thickBot="1" x14ac:dyDescent="0.3">
      <c r="A62" s="203"/>
      <c r="B62" s="224"/>
      <c r="C62" s="217" t="s">
        <v>132</v>
      </c>
      <c r="D62" s="217"/>
      <c r="E62" s="218"/>
      <c r="F62" s="218"/>
      <c r="G62" s="219" t="str">
        <f>IF(IF(ISNUMBER(SEARCH("No PWS Notes for",_PWSNotes!A11))=TRUE,"",_PWSNotes!A11)=0,"",IF(ISNUMBER(SEARCH("No PWS Notes for",_PWSNotes!A11))=TRUE,"",_PWSNotes!A11))</f>
        <v/>
      </c>
      <c r="H62" s="220"/>
      <c r="I62" s="221"/>
    </row>
    <row r="63" spans="1:9" ht="54.95" customHeight="1" x14ac:dyDescent="0.25">
      <c r="A63" s="201" t="str">
        <f>IFERROR(INDEX(DataTable[Topic],MATCH(B63,DataTable[Checklist Number],0)),"")</f>
        <v/>
      </c>
      <c r="B63" s="222" t="str">
        <f>IF(_ChecklistNumbers!A12="","",_ChecklistNumbers!A12)</f>
        <v/>
      </c>
      <c r="C63" s="204" t="s">
        <v>127</v>
      </c>
      <c r="D63" s="204"/>
      <c r="E63" s="205"/>
      <c r="F63" s="205"/>
      <c r="G63" s="206" t="str">
        <f>IF(_Question!A12="","",_Question!A12)</f>
        <v/>
      </c>
      <c r="H63" s="207"/>
      <c r="I63" s="208"/>
    </row>
    <row r="64" spans="1:9" ht="54.95" customHeight="1" x14ac:dyDescent="0.25">
      <c r="A64" s="202"/>
      <c r="B64" s="223"/>
      <c r="C64" s="209" t="s">
        <v>133</v>
      </c>
      <c r="D64" s="209"/>
      <c r="E64" s="210"/>
      <c r="F64" s="210"/>
      <c r="G64" s="211" t="str">
        <f>IF(_Recommendation!A12="","",_Recommendation!A12)</f>
        <v/>
      </c>
      <c r="H64" s="212"/>
      <c r="I64" s="213"/>
    </row>
    <row r="65" spans="1:9" ht="18" customHeight="1" x14ac:dyDescent="0.25">
      <c r="A65" s="202"/>
      <c r="B65" s="223"/>
      <c r="C65" s="209" t="s">
        <v>128</v>
      </c>
      <c r="D65" s="209"/>
      <c r="E65" s="210"/>
      <c r="F65" s="210"/>
      <c r="G65" s="214"/>
      <c r="H65" s="215"/>
      <c r="I65" s="216"/>
    </row>
    <row r="66" spans="1:9" ht="18" customHeight="1" x14ac:dyDescent="0.25">
      <c r="A66" s="202"/>
      <c r="B66" s="223"/>
      <c r="C66" s="209" t="s">
        <v>129</v>
      </c>
      <c r="D66" s="209"/>
      <c r="E66" s="210"/>
      <c r="F66" s="210"/>
      <c r="G66" s="214"/>
      <c r="H66" s="215"/>
      <c r="I66" s="216"/>
    </row>
    <row r="67" spans="1:9" ht="18" customHeight="1" x14ac:dyDescent="0.25">
      <c r="A67" s="202"/>
      <c r="B67" s="223"/>
      <c r="C67" s="209" t="s">
        <v>130</v>
      </c>
      <c r="D67" s="209"/>
      <c r="E67" s="210"/>
      <c r="F67" s="210"/>
      <c r="G67" s="214"/>
      <c r="H67" s="215"/>
      <c r="I67" s="216"/>
    </row>
    <row r="68" spans="1:9" ht="18" customHeight="1" x14ac:dyDescent="0.25">
      <c r="A68" s="202"/>
      <c r="B68" s="223"/>
      <c r="C68" s="209" t="s">
        <v>131</v>
      </c>
      <c r="D68" s="209"/>
      <c r="E68" s="210"/>
      <c r="F68" s="210"/>
      <c r="G68" s="214"/>
      <c r="H68" s="215"/>
      <c r="I68" s="216"/>
    </row>
    <row r="69" spans="1:9" ht="50.1" customHeight="1" thickBot="1" x14ac:dyDescent="0.3">
      <c r="A69" s="203"/>
      <c r="B69" s="224"/>
      <c r="C69" s="217" t="s">
        <v>132</v>
      </c>
      <c r="D69" s="217"/>
      <c r="E69" s="218"/>
      <c r="F69" s="218"/>
      <c r="G69" s="219" t="str">
        <f>IF(IF(ISNUMBER(SEARCH("No PWS Notes for",_PWSNotes!A12))=TRUE,"",_PWSNotes!A12)=0,"",IF(ISNUMBER(SEARCH("No PWS Notes for",_PWSNotes!A12))=TRUE,"",_PWSNotes!A12))</f>
        <v/>
      </c>
      <c r="H69" s="220"/>
      <c r="I69" s="221"/>
    </row>
    <row r="70" spans="1:9" ht="54.95" customHeight="1" x14ac:dyDescent="0.25">
      <c r="A70" s="201" t="str">
        <f>IFERROR(INDEX(DataTable[Topic],MATCH(B70,DataTable[Checklist Number],0)),"")</f>
        <v/>
      </c>
      <c r="B70" s="222" t="str">
        <f>IF(_ChecklistNumbers!A13="","",_ChecklistNumbers!A13)</f>
        <v/>
      </c>
      <c r="C70" s="204" t="s">
        <v>127</v>
      </c>
      <c r="D70" s="204"/>
      <c r="E70" s="205"/>
      <c r="F70" s="205"/>
      <c r="G70" s="206" t="str">
        <f>IF(_Question!A13="","",_Question!A13)</f>
        <v/>
      </c>
      <c r="H70" s="207"/>
      <c r="I70" s="208"/>
    </row>
    <row r="71" spans="1:9" ht="54.95" customHeight="1" x14ac:dyDescent="0.25">
      <c r="A71" s="202"/>
      <c r="B71" s="223"/>
      <c r="C71" s="209" t="s">
        <v>133</v>
      </c>
      <c r="D71" s="209"/>
      <c r="E71" s="210"/>
      <c r="F71" s="210"/>
      <c r="G71" s="211" t="str">
        <f>IF(_Recommendation!A13="","",_Recommendation!A13)</f>
        <v/>
      </c>
      <c r="H71" s="212"/>
      <c r="I71" s="213"/>
    </row>
    <row r="72" spans="1:9" ht="18" customHeight="1" x14ac:dyDescent="0.25">
      <c r="A72" s="202"/>
      <c r="B72" s="223"/>
      <c r="C72" s="209" t="s">
        <v>128</v>
      </c>
      <c r="D72" s="209"/>
      <c r="E72" s="210"/>
      <c r="F72" s="210"/>
      <c r="G72" s="214"/>
      <c r="H72" s="215"/>
      <c r="I72" s="216"/>
    </row>
    <row r="73" spans="1:9" ht="18" customHeight="1" x14ac:dyDescent="0.25">
      <c r="A73" s="202"/>
      <c r="B73" s="223"/>
      <c r="C73" s="209" t="s">
        <v>129</v>
      </c>
      <c r="D73" s="209"/>
      <c r="E73" s="210"/>
      <c r="F73" s="210"/>
      <c r="G73" s="214"/>
      <c r="H73" s="215"/>
      <c r="I73" s="216"/>
    </row>
    <row r="74" spans="1:9" ht="18" customHeight="1" x14ac:dyDescent="0.25">
      <c r="A74" s="202"/>
      <c r="B74" s="223"/>
      <c r="C74" s="209" t="s">
        <v>130</v>
      </c>
      <c r="D74" s="209"/>
      <c r="E74" s="210"/>
      <c r="F74" s="210"/>
      <c r="G74" s="214"/>
      <c r="H74" s="215"/>
      <c r="I74" s="216"/>
    </row>
    <row r="75" spans="1:9" ht="18" customHeight="1" x14ac:dyDescent="0.25">
      <c r="A75" s="202"/>
      <c r="B75" s="223"/>
      <c r="C75" s="209" t="s">
        <v>131</v>
      </c>
      <c r="D75" s="209"/>
      <c r="E75" s="210"/>
      <c r="F75" s="210"/>
      <c r="G75" s="214"/>
      <c r="H75" s="215"/>
      <c r="I75" s="216"/>
    </row>
    <row r="76" spans="1:9" ht="50.1" customHeight="1" thickBot="1" x14ac:dyDescent="0.3">
      <c r="A76" s="203"/>
      <c r="B76" s="224"/>
      <c r="C76" s="217" t="s">
        <v>132</v>
      </c>
      <c r="D76" s="217"/>
      <c r="E76" s="218"/>
      <c r="F76" s="218"/>
      <c r="G76" s="219" t="str">
        <f>IF(IF(ISNUMBER(SEARCH("No PWS Notes for",_PWSNotes!A13))=TRUE,"",_PWSNotes!A13)=0,"",IF(ISNUMBER(SEARCH("No PWS Notes for",_PWSNotes!A13))=TRUE,"",_PWSNotes!A13))</f>
        <v/>
      </c>
      <c r="H76" s="220"/>
      <c r="I76" s="221"/>
    </row>
    <row r="77" spans="1:9" ht="54.95" customHeight="1" x14ac:dyDescent="0.25">
      <c r="A77" s="201" t="str">
        <f>IFERROR(INDEX(DataTable[Topic],MATCH(B77,DataTable[Checklist Number],0)),"")</f>
        <v/>
      </c>
      <c r="B77" s="222" t="str">
        <f>IF(_ChecklistNumbers!A14="","",_ChecklistNumbers!A14)</f>
        <v/>
      </c>
      <c r="C77" s="204" t="s">
        <v>127</v>
      </c>
      <c r="D77" s="204"/>
      <c r="E77" s="205"/>
      <c r="F77" s="205"/>
      <c r="G77" s="206" t="str">
        <f>IF(_Question!A14="","",_Question!A14)</f>
        <v/>
      </c>
      <c r="H77" s="207"/>
      <c r="I77" s="208"/>
    </row>
    <row r="78" spans="1:9" ht="54.95" customHeight="1" x14ac:dyDescent="0.25">
      <c r="A78" s="202"/>
      <c r="B78" s="223"/>
      <c r="C78" s="209" t="s">
        <v>133</v>
      </c>
      <c r="D78" s="209"/>
      <c r="E78" s="210"/>
      <c r="F78" s="210"/>
      <c r="G78" s="211" t="str">
        <f>IF(_Recommendation!A14="","",_Recommendation!A14)</f>
        <v/>
      </c>
      <c r="H78" s="212"/>
      <c r="I78" s="213"/>
    </row>
    <row r="79" spans="1:9" ht="18" customHeight="1" x14ac:dyDescent="0.25">
      <c r="A79" s="202"/>
      <c r="B79" s="223"/>
      <c r="C79" s="209" t="s">
        <v>128</v>
      </c>
      <c r="D79" s="209"/>
      <c r="E79" s="210"/>
      <c r="F79" s="210"/>
      <c r="G79" s="214"/>
      <c r="H79" s="215"/>
      <c r="I79" s="216"/>
    </row>
    <row r="80" spans="1:9" ht="18" customHeight="1" x14ac:dyDescent="0.25">
      <c r="A80" s="202"/>
      <c r="B80" s="223"/>
      <c r="C80" s="209" t="s">
        <v>129</v>
      </c>
      <c r="D80" s="209"/>
      <c r="E80" s="210"/>
      <c r="F80" s="210"/>
      <c r="G80" s="214"/>
      <c r="H80" s="215"/>
      <c r="I80" s="216"/>
    </row>
    <row r="81" spans="1:9" ht="18" customHeight="1" x14ac:dyDescent="0.25">
      <c r="A81" s="202"/>
      <c r="B81" s="223"/>
      <c r="C81" s="209" t="s">
        <v>130</v>
      </c>
      <c r="D81" s="209"/>
      <c r="E81" s="210"/>
      <c r="F81" s="210"/>
      <c r="G81" s="214"/>
      <c r="H81" s="215"/>
      <c r="I81" s="216"/>
    </row>
    <row r="82" spans="1:9" ht="18" customHeight="1" x14ac:dyDescent="0.25">
      <c r="A82" s="202"/>
      <c r="B82" s="223"/>
      <c r="C82" s="209" t="s">
        <v>131</v>
      </c>
      <c r="D82" s="209"/>
      <c r="E82" s="210"/>
      <c r="F82" s="210"/>
      <c r="G82" s="214"/>
      <c r="H82" s="215"/>
      <c r="I82" s="216"/>
    </row>
    <row r="83" spans="1:9" ht="50.1" customHeight="1" thickBot="1" x14ac:dyDescent="0.3">
      <c r="A83" s="203"/>
      <c r="B83" s="224"/>
      <c r="C83" s="217" t="s">
        <v>132</v>
      </c>
      <c r="D83" s="217"/>
      <c r="E83" s="218"/>
      <c r="F83" s="218"/>
      <c r="G83" s="219" t="str">
        <f>IF(IF(ISNUMBER(SEARCH("No PWS Notes for",_PWSNotes!A14))=TRUE,"",_PWSNotes!A14)=0,"",IF(ISNUMBER(SEARCH("No PWS Notes for",_PWSNotes!A14))=TRUE,"",_PWSNotes!A14))</f>
        <v/>
      </c>
      <c r="H83" s="220"/>
      <c r="I83" s="221"/>
    </row>
    <row r="84" spans="1:9" ht="54.95" customHeight="1" x14ac:dyDescent="0.25">
      <c r="A84" s="201" t="str">
        <f>IFERROR(INDEX(DataTable[Topic],MATCH(B84,DataTable[Checklist Number],0)),"")</f>
        <v/>
      </c>
      <c r="B84" s="222" t="str">
        <f>IF(_ChecklistNumbers!A15="","",_ChecklistNumbers!A15)</f>
        <v/>
      </c>
      <c r="C84" s="204" t="s">
        <v>127</v>
      </c>
      <c r="D84" s="204"/>
      <c r="E84" s="205"/>
      <c r="F84" s="205"/>
      <c r="G84" s="206" t="str">
        <f>IF(_Question!A15="","",_Question!A15)</f>
        <v/>
      </c>
      <c r="H84" s="207"/>
      <c r="I84" s="208"/>
    </row>
    <row r="85" spans="1:9" ht="54.95" customHeight="1" x14ac:dyDescent="0.25">
      <c r="A85" s="202"/>
      <c r="B85" s="223"/>
      <c r="C85" s="209" t="s">
        <v>133</v>
      </c>
      <c r="D85" s="209"/>
      <c r="E85" s="210"/>
      <c r="F85" s="210"/>
      <c r="G85" s="211" t="str">
        <f>IF(_Recommendation!A15="","",_Recommendation!A15)</f>
        <v/>
      </c>
      <c r="H85" s="212"/>
      <c r="I85" s="213"/>
    </row>
    <row r="86" spans="1:9" ht="18" customHeight="1" x14ac:dyDescent="0.25">
      <c r="A86" s="202"/>
      <c r="B86" s="223"/>
      <c r="C86" s="209" t="s">
        <v>128</v>
      </c>
      <c r="D86" s="209"/>
      <c r="E86" s="210"/>
      <c r="F86" s="210"/>
      <c r="G86" s="214"/>
      <c r="H86" s="215"/>
      <c r="I86" s="216"/>
    </row>
    <row r="87" spans="1:9" ht="18" customHeight="1" x14ac:dyDescent="0.25">
      <c r="A87" s="202"/>
      <c r="B87" s="223"/>
      <c r="C87" s="209" t="s">
        <v>129</v>
      </c>
      <c r="D87" s="209"/>
      <c r="E87" s="210"/>
      <c r="F87" s="210"/>
      <c r="G87" s="214"/>
      <c r="H87" s="215"/>
      <c r="I87" s="216"/>
    </row>
    <row r="88" spans="1:9" ht="18" customHeight="1" x14ac:dyDescent="0.25">
      <c r="A88" s="202"/>
      <c r="B88" s="223"/>
      <c r="C88" s="209" t="s">
        <v>130</v>
      </c>
      <c r="D88" s="209"/>
      <c r="E88" s="210"/>
      <c r="F88" s="210"/>
      <c r="G88" s="214"/>
      <c r="H88" s="215"/>
      <c r="I88" s="216"/>
    </row>
    <row r="89" spans="1:9" ht="18" customHeight="1" x14ac:dyDescent="0.25">
      <c r="A89" s="202"/>
      <c r="B89" s="223"/>
      <c r="C89" s="209" t="s">
        <v>131</v>
      </c>
      <c r="D89" s="209"/>
      <c r="E89" s="210"/>
      <c r="F89" s="210"/>
      <c r="G89" s="214"/>
      <c r="H89" s="215"/>
      <c r="I89" s="216"/>
    </row>
    <row r="90" spans="1:9" ht="50.1" customHeight="1" thickBot="1" x14ac:dyDescent="0.3">
      <c r="A90" s="203"/>
      <c r="B90" s="224"/>
      <c r="C90" s="217" t="s">
        <v>132</v>
      </c>
      <c r="D90" s="217"/>
      <c r="E90" s="218"/>
      <c r="F90" s="218"/>
      <c r="G90" s="219" t="str">
        <f>IF(IF(ISNUMBER(SEARCH("No PWS Notes for",_PWSNotes!A15))=TRUE,"",_PWSNotes!A15)=0,"",IF(ISNUMBER(SEARCH("No PWS Notes for",_PWSNotes!A15))=TRUE,"",_PWSNotes!A15))</f>
        <v/>
      </c>
      <c r="H90" s="220"/>
      <c r="I90" s="221"/>
    </row>
    <row r="91" spans="1:9" ht="54.95" customHeight="1" x14ac:dyDescent="0.25">
      <c r="A91" s="201" t="str">
        <f>IFERROR(INDEX(DataTable[Topic],MATCH(B91,DataTable[Checklist Number],0)),"")</f>
        <v/>
      </c>
      <c r="B91" s="222" t="str">
        <f>IF(_ChecklistNumbers!A16="","",_ChecklistNumbers!A16)</f>
        <v/>
      </c>
      <c r="C91" s="204" t="s">
        <v>127</v>
      </c>
      <c r="D91" s="204"/>
      <c r="E91" s="205"/>
      <c r="F91" s="205"/>
      <c r="G91" s="206" t="str">
        <f>IF(_Question!A16="","",_Question!A16)</f>
        <v/>
      </c>
      <c r="H91" s="207"/>
      <c r="I91" s="208"/>
    </row>
    <row r="92" spans="1:9" ht="54.95" customHeight="1" x14ac:dyDescent="0.25">
      <c r="A92" s="202"/>
      <c r="B92" s="223"/>
      <c r="C92" s="209" t="s">
        <v>133</v>
      </c>
      <c r="D92" s="209"/>
      <c r="E92" s="210"/>
      <c r="F92" s="210"/>
      <c r="G92" s="211" t="str">
        <f>IF(_Recommendation!A16="","",_Recommendation!A16)</f>
        <v/>
      </c>
      <c r="H92" s="212"/>
      <c r="I92" s="213"/>
    </row>
    <row r="93" spans="1:9" ht="18" customHeight="1" x14ac:dyDescent="0.25">
      <c r="A93" s="202"/>
      <c r="B93" s="223"/>
      <c r="C93" s="209" t="s">
        <v>128</v>
      </c>
      <c r="D93" s="209"/>
      <c r="E93" s="210"/>
      <c r="F93" s="210"/>
      <c r="G93" s="214"/>
      <c r="H93" s="215"/>
      <c r="I93" s="216"/>
    </row>
    <row r="94" spans="1:9" ht="18" customHeight="1" x14ac:dyDescent="0.25">
      <c r="A94" s="202"/>
      <c r="B94" s="223"/>
      <c r="C94" s="209" t="s">
        <v>129</v>
      </c>
      <c r="D94" s="209"/>
      <c r="E94" s="210"/>
      <c r="F94" s="210"/>
      <c r="G94" s="214"/>
      <c r="H94" s="215"/>
      <c r="I94" s="216"/>
    </row>
    <row r="95" spans="1:9" ht="18" customHeight="1" x14ac:dyDescent="0.25">
      <c r="A95" s="202"/>
      <c r="B95" s="223"/>
      <c r="C95" s="209" t="s">
        <v>130</v>
      </c>
      <c r="D95" s="209"/>
      <c r="E95" s="210"/>
      <c r="F95" s="210"/>
      <c r="G95" s="214"/>
      <c r="H95" s="215"/>
      <c r="I95" s="216"/>
    </row>
    <row r="96" spans="1:9" ht="18" customHeight="1" x14ac:dyDescent="0.25">
      <c r="A96" s="202"/>
      <c r="B96" s="223"/>
      <c r="C96" s="209" t="s">
        <v>131</v>
      </c>
      <c r="D96" s="209"/>
      <c r="E96" s="210"/>
      <c r="F96" s="210"/>
      <c r="G96" s="214"/>
      <c r="H96" s="215"/>
      <c r="I96" s="216"/>
    </row>
    <row r="97" spans="1:9" ht="50.1" customHeight="1" thickBot="1" x14ac:dyDescent="0.3">
      <c r="A97" s="203"/>
      <c r="B97" s="224"/>
      <c r="C97" s="217" t="s">
        <v>132</v>
      </c>
      <c r="D97" s="217"/>
      <c r="E97" s="218"/>
      <c r="F97" s="218"/>
      <c r="G97" s="219" t="str">
        <f>IF(IF(ISNUMBER(SEARCH("No PWS Notes for",_PWSNotes!A16))=TRUE,"",_PWSNotes!A16)=0,"",IF(ISNUMBER(SEARCH("No PWS Notes for",_PWSNotes!A16))=TRUE,"",_PWSNotes!A16))</f>
        <v/>
      </c>
      <c r="H97" s="220"/>
      <c r="I97" s="221"/>
    </row>
    <row r="98" spans="1:9" ht="54.95" customHeight="1" x14ac:dyDescent="0.25">
      <c r="A98" s="201" t="str">
        <f>IFERROR(INDEX(DataTable[Topic],MATCH(B98,DataTable[Checklist Number],0)),"")</f>
        <v/>
      </c>
      <c r="B98" s="222" t="str">
        <f>IF(_ChecklistNumbers!A17="","",_ChecklistNumbers!A17)</f>
        <v/>
      </c>
      <c r="C98" s="204" t="s">
        <v>127</v>
      </c>
      <c r="D98" s="204"/>
      <c r="E98" s="205"/>
      <c r="F98" s="205"/>
      <c r="G98" s="206" t="str">
        <f>IF(_Question!A17="","",_Question!A17)</f>
        <v/>
      </c>
      <c r="H98" s="207"/>
      <c r="I98" s="208"/>
    </row>
    <row r="99" spans="1:9" ht="54.95" customHeight="1" x14ac:dyDescent="0.25">
      <c r="A99" s="202"/>
      <c r="B99" s="223"/>
      <c r="C99" s="209" t="s">
        <v>133</v>
      </c>
      <c r="D99" s="209"/>
      <c r="E99" s="210"/>
      <c r="F99" s="210"/>
      <c r="G99" s="211" t="str">
        <f>IF(_Recommendation!A17="","",_Recommendation!A17)</f>
        <v/>
      </c>
      <c r="H99" s="212"/>
      <c r="I99" s="213"/>
    </row>
    <row r="100" spans="1:9" ht="18" customHeight="1" x14ac:dyDescent="0.25">
      <c r="A100" s="202"/>
      <c r="B100" s="223"/>
      <c r="C100" s="209" t="s">
        <v>128</v>
      </c>
      <c r="D100" s="209"/>
      <c r="E100" s="210"/>
      <c r="F100" s="210"/>
      <c r="G100" s="214"/>
      <c r="H100" s="215"/>
      <c r="I100" s="216"/>
    </row>
    <row r="101" spans="1:9" ht="18" customHeight="1" x14ac:dyDescent="0.25">
      <c r="A101" s="202"/>
      <c r="B101" s="223"/>
      <c r="C101" s="209" t="s">
        <v>129</v>
      </c>
      <c r="D101" s="209"/>
      <c r="E101" s="210"/>
      <c r="F101" s="210"/>
      <c r="G101" s="214"/>
      <c r="H101" s="215"/>
      <c r="I101" s="216"/>
    </row>
    <row r="102" spans="1:9" ht="18" customHeight="1" x14ac:dyDescent="0.25">
      <c r="A102" s="202"/>
      <c r="B102" s="223"/>
      <c r="C102" s="209" t="s">
        <v>130</v>
      </c>
      <c r="D102" s="209"/>
      <c r="E102" s="210"/>
      <c r="F102" s="210"/>
      <c r="G102" s="214"/>
      <c r="H102" s="215"/>
      <c r="I102" s="216"/>
    </row>
    <row r="103" spans="1:9" ht="18" customHeight="1" x14ac:dyDescent="0.25">
      <c r="A103" s="202"/>
      <c r="B103" s="223"/>
      <c r="C103" s="209" t="s">
        <v>131</v>
      </c>
      <c r="D103" s="209"/>
      <c r="E103" s="210"/>
      <c r="F103" s="210"/>
      <c r="G103" s="214"/>
      <c r="H103" s="215"/>
      <c r="I103" s="216"/>
    </row>
    <row r="104" spans="1:9" ht="50.1" customHeight="1" thickBot="1" x14ac:dyDescent="0.3">
      <c r="A104" s="203"/>
      <c r="B104" s="224"/>
      <c r="C104" s="217" t="s">
        <v>132</v>
      </c>
      <c r="D104" s="217"/>
      <c r="E104" s="218"/>
      <c r="F104" s="218"/>
      <c r="G104" s="219" t="str">
        <f>IF(IF(ISNUMBER(SEARCH("No PWS Notes for",_PWSNotes!A17))=TRUE,"",_PWSNotes!A17)=0,"",IF(ISNUMBER(SEARCH("No PWS Notes for",_PWSNotes!A17))=TRUE,"",_PWSNotes!A17))</f>
        <v/>
      </c>
      <c r="H104" s="220"/>
      <c r="I104" s="221"/>
    </row>
    <row r="105" spans="1:9" ht="54.95" customHeight="1" x14ac:dyDescent="0.25">
      <c r="A105" s="201" t="str">
        <f>IFERROR(INDEX(DataTable[Topic],MATCH(B105,DataTable[Checklist Number],0)),"")</f>
        <v/>
      </c>
      <c r="B105" s="222" t="str">
        <f>IF(_ChecklistNumbers!A18="","",_ChecklistNumbers!A18)</f>
        <v/>
      </c>
      <c r="C105" s="204" t="s">
        <v>127</v>
      </c>
      <c r="D105" s="204"/>
      <c r="E105" s="205"/>
      <c r="F105" s="205"/>
      <c r="G105" s="206" t="str">
        <f>IF(_Question!A18="","",_Question!A18)</f>
        <v/>
      </c>
      <c r="H105" s="207"/>
      <c r="I105" s="208"/>
    </row>
    <row r="106" spans="1:9" ht="54.95" customHeight="1" x14ac:dyDescent="0.25">
      <c r="A106" s="202"/>
      <c r="B106" s="223"/>
      <c r="C106" s="209" t="s">
        <v>133</v>
      </c>
      <c r="D106" s="209"/>
      <c r="E106" s="210"/>
      <c r="F106" s="210"/>
      <c r="G106" s="211" t="str">
        <f>IF(_Recommendation!A18="","",_Recommendation!A18)</f>
        <v/>
      </c>
      <c r="H106" s="212"/>
      <c r="I106" s="213"/>
    </row>
    <row r="107" spans="1:9" ht="18" customHeight="1" x14ac:dyDescent="0.25">
      <c r="A107" s="202"/>
      <c r="B107" s="223"/>
      <c r="C107" s="209" t="s">
        <v>128</v>
      </c>
      <c r="D107" s="209"/>
      <c r="E107" s="210"/>
      <c r="F107" s="210"/>
      <c r="G107" s="214"/>
      <c r="H107" s="215"/>
      <c r="I107" s="216"/>
    </row>
    <row r="108" spans="1:9" ht="18" customHeight="1" x14ac:dyDescent="0.25">
      <c r="A108" s="202"/>
      <c r="B108" s="223"/>
      <c r="C108" s="209" t="s">
        <v>129</v>
      </c>
      <c r="D108" s="209"/>
      <c r="E108" s="210"/>
      <c r="F108" s="210"/>
      <c r="G108" s="214"/>
      <c r="H108" s="215"/>
      <c r="I108" s="216"/>
    </row>
    <row r="109" spans="1:9" ht="18" customHeight="1" x14ac:dyDescent="0.25">
      <c r="A109" s="202"/>
      <c r="B109" s="223"/>
      <c r="C109" s="209" t="s">
        <v>130</v>
      </c>
      <c r="D109" s="209"/>
      <c r="E109" s="210"/>
      <c r="F109" s="210"/>
      <c r="G109" s="214"/>
      <c r="H109" s="215"/>
      <c r="I109" s="216"/>
    </row>
    <row r="110" spans="1:9" ht="18" customHeight="1" x14ac:dyDescent="0.25">
      <c r="A110" s="202"/>
      <c r="B110" s="223"/>
      <c r="C110" s="209" t="s">
        <v>131</v>
      </c>
      <c r="D110" s="209"/>
      <c r="E110" s="210"/>
      <c r="F110" s="210"/>
      <c r="G110" s="214"/>
      <c r="H110" s="215"/>
      <c r="I110" s="216"/>
    </row>
    <row r="111" spans="1:9" ht="50.1" customHeight="1" thickBot="1" x14ac:dyDescent="0.3">
      <c r="A111" s="203"/>
      <c r="B111" s="224"/>
      <c r="C111" s="217" t="s">
        <v>132</v>
      </c>
      <c r="D111" s="217"/>
      <c r="E111" s="218"/>
      <c r="F111" s="218"/>
      <c r="G111" s="219" t="str">
        <f>IF(IF(ISNUMBER(SEARCH("No PWS Notes for",_PWSNotes!A18))=TRUE,"",_PWSNotes!A18)=0,"",IF(ISNUMBER(SEARCH("No PWS Notes for",_PWSNotes!A18))=TRUE,"",_PWSNotes!A18))</f>
        <v/>
      </c>
      <c r="H111" s="220"/>
      <c r="I111" s="221"/>
    </row>
    <row r="112" spans="1:9" ht="54.95" customHeight="1" x14ac:dyDescent="0.25">
      <c r="A112" s="201" t="str">
        <f>IFERROR(INDEX(DataTable[Topic],MATCH(B112,DataTable[Checklist Number],0)),"")</f>
        <v/>
      </c>
      <c r="B112" s="222" t="str">
        <f>IF(_ChecklistNumbers!A19="","",_ChecklistNumbers!A19)</f>
        <v/>
      </c>
      <c r="C112" s="204" t="s">
        <v>127</v>
      </c>
      <c r="D112" s="204"/>
      <c r="E112" s="205"/>
      <c r="F112" s="205"/>
      <c r="G112" s="206" t="str">
        <f>IF(_Question!A19="","",_Question!A19)</f>
        <v/>
      </c>
      <c r="H112" s="207"/>
      <c r="I112" s="208"/>
    </row>
    <row r="113" spans="1:9" ht="54.95" customHeight="1" x14ac:dyDescent="0.25">
      <c r="A113" s="202"/>
      <c r="B113" s="223"/>
      <c r="C113" s="209" t="s">
        <v>133</v>
      </c>
      <c r="D113" s="209"/>
      <c r="E113" s="210"/>
      <c r="F113" s="210"/>
      <c r="G113" s="211" t="str">
        <f>IF(_Recommendation!A19="","",_Recommendation!A19)</f>
        <v/>
      </c>
      <c r="H113" s="212"/>
      <c r="I113" s="213"/>
    </row>
    <row r="114" spans="1:9" ht="18" customHeight="1" x14ac:dyDescent="0.25">
      <c r="A114" s="202"/>
      <c r="B114" s="223"/>
      <c r="C114" s="209" t="s">
        <v>128</v>
      </c>
      <c r="D114" s="209"/>
      <c r="E114" s="210"/>
      <c r="F114" s="210"/>
      <c r="G114" s="214"/>
      <c r="H114" s="215"/>
      <c r="I114" s="216"/>
    </row>
    <row r="115" spans="1:9" ht="18" customHeight="1" x14ac:dyDescent="0.25">
      <c r="A115" s="202"/>
      <c r="B115" s="223"/>
      <c r="C115" s="209" t="s">
        <v>129</v>
      </c>
      <c r="D115" s="209"/>
      <c r="E115" s="210"/>
      <c r="F115" s="210"/>
      <c r="G115" s="214"/>
      <c r="H115" s="215"/>
      <c r="I115" s="216"/>
    </row>
    <row r="116" spans="1:9" ht="18" customHeight="1" x14ac:dyDescent="0.25">
      <c r="A116" s="202"/>
      <c r="B116" s="223"/>
      <c r="C116" s="209" t="s">
        <v>130</v>
      </c>
      <c r="D116" s="209"/>
      <c r="E116" s="210"/>
      <c r="F116" s="210"/>
      <c r="G116" s="214"/>
      <c r="H116" s="215"/>
      <c r="I116" s="216"/>
    </row>
    <row r="117" spans="1:9" ht="18" customHeight="1" x14ac:dyDescent="0.25">
      <c r="A117" s="202"/>
      <c r="B117" s="223"/>
      <c r="C117" s="209" t="s">
        <v>131</v>
      </c>
      <c r="D117" s="209"/>
      <c r="E117" s="210"/>
      <c r="F117" s="210"/>
      <c r="G117" s="214"/>
      <c r="H117" s="215"/>
      <c r="I117" s="216"/>
    </row>
    <row r="118" spans="1:9" ht="50.1" customHeight="1" thickBot="1" x14ac:dyDescent="0.3">
      <c r="A118" s="203"/>
      <c r="B118" s="224"/>
      <c r="C118" s="217" t="s">
        <v>132</v>
      </c>
      <c r="D118" s="217"/>
      <c r="E118" s="218"/>
      <c r="F118" s="218"/>
      <c r="G118" s="219" t="str">
        <f>IF(IF(ISNUMBER(SEARCH("No PWS Notes for",_PWSNotes!A19))=TRUE,"",_PWSNotes!A19)=0,"",IF(ISNUMBER(SEARCH("No PWS Notes for",_PWSNotes!A19))=TRUE,"",_PWSNotes!A19))</f>
        <v/>
      </c>
      <c r="H118" s="220"/>
      <c r="I118" s="221"/>
    </row>
    <row r="119" spans="1:9" ht="54.95" customHeight="1" x14ac:dyDescent="0.25">
      <c r="A119" s="201" t="str">
        <f>IFERROR(INDEX(DataTable[Topic],MATCH(B119,DataTable[Checklist Number],0)),"")</f>
        <v/>
      </c>
      <c r="B119" s="222" t="str">
        <f>IF(_ChecklistNumbers!A20="","",_ChecklistNumbers!A20)</f>
        <v/>
      </c>
      <c r="C119" s="204" t="s">
        <v>127</v>
      </c>
      <c r="D119" s="204"/>
      <c r="E119" s="205"/>
      <c r="F119" s="205"/>
      <c r="G119" s="206" t="str">
        <f>IF(_Question!A20="","",_Question!A20)</f>
        <v/>
      </c>
      <c r="H119" s="207"/>
      <c r="I119" s="208"/>
    </row>
    <row r="120" spans="1:9" ht="54.95" customHeight="1" x14ac:dyDescent="0.25">
      <c r="A120" s="202"/>
      <c r="B120" s="223"/>
      <c r="C120" s="209" t="s">
        <v>133</v>
      </c>
      <c r="D120" s="209"/>
      <c r="E120" s="210"/>
      <c r="F120" s="210"/>
      <c r="G120" s="211" t="str">
        <f>IF(_Recommendation!A20="","",_Recommendation!A20)</f>
        <v/>
      </c>
      <c r="H120" s="212"/>
      <c r="I120" s="213"/>
    </row>
    <row r="121" spans="1:9" ht="18" customHeight="1" x14ac:dyDescent="0.25">
      <c r="A121" s="202"/>
      <c r="B121" s="223"/>
      <c r="C121" s="209" t="s">
        <v>128</v>
      </c>
      <c r="D121" s="209"/>
      <c r="E121" s="210"/>
      <c r="F121" s="210"/>
      <c r="G121" s="214"/>
      <c r="H121" s="215"/>
      <c r="I121" s="216"/>
    </row>
    <row r="122" spans="1:9" ht="18" customHeight="1" x14ac:dyDescent="0.25">
      <c r="A122" s="202"/>
      <c r="B122" s="223"/>
      <c r="C122" s="209" t="s">
        <v>129</v>
      </c>
      <c r="D122" s="209"/>
      <c r="E122" s="210"/>
      <c r="F122" s="210"/>
      <c r="G122" s="214"/>
      <c r="H122" s="215"/>
      <c r="I122" s="216"/>
    </row>
    <row r="123" spans="1:9" ht="18" customHeight="1" x14ac:dyDescent="0.25">
      <c r="A123" s="202"/>
      <c r="B123" s="223"/>
      <c r="C123" s="209" t="s">
        <v>130</v>
      </c>
      <c r="D123" s="209"/>
      <c r="E123" s="210"/>
      <c r="F123" s="210"/>
      <c r="G123" s="214"/>
      <c r="H123" s="215"/>
      <c r="I123" s="216"/>
    </row>
    <row r="124" spans="1:9" ht="18" customHeight="1" x14ac:dyDescent="0.25">
      <c r="A124" s="202"/>
      <c r="B124" s="223"/>
      <c r="C124" s="209" t="s">
        <v>131</v>
      </c>
      <c r="D124" s="209"/>
      <c r="E124" s="210"/>
      <c r="F124" s="210"/>
      <c r="G124" s="214"/>
      <c r="H124" s="215"/>
      <c r="I124" s="216"/>
    </row>
    <row r="125" spans="1:9" ht="50.1" customHeight="1" thickBot="1" x14ac:dyDescent="0.3">
      <c r="A125" s="203"/>
      <c r="B125" s="224"/>
      <c r="C125" s="217" t="s">
        <v>132</v>
      </c>
      <c r="D125" s="217"/>
      <c r="E125" s="218"/>
      <c r="F125" s="218"/>
      <c r="G125" s="219" t="str">
        <f>IF(IF(ISNUMBER(SEARCH("No PWS Notes for",_PWSNotes!A20))=TRUE,"",_PWSNotes!A20)=0,"",IF(ISNUMBER(SEARCH("No PWS Notes for",_PWSNotes!A20))=TRUE,"",_PWSNotes!A20))</f>
        <v/>
      </c>
      <c r="H125" s="220"/>
      <c r="I125" s="221"/>
    </row>
    <row r="126" spans="1:9" ht="54.95" customHeight="1" x14ac:dyDescent="0.25">
      <c r="A126" s="201" t="str">
        <f>IFERROR(INDEX(DataTable[Topic],MATCH(B126,DataTable[Checklist Number],0)),"")</f>
        <v/>
      </c>
      <c r="B126" s="222" t="str">
        <f>IF(_ChecklistNumbers!A21="","",_ChecklistNumbers!A21)</f>
        <v/>
      </c>
      <c r="C126" s="204" t="s">
        <v>127</v>
      </c>
      <c r="D126" s="204"/>
      <c r="E126" s="205"/>
      <c r="F126" s="205"/>
      <c r="G126" s="206" t="str">
        <f>IF(_Question!A21="","",_Question!A21)</f>
        <v/>
      </c>
      <c r="H126" s="207"/>
      <c r="I126" s="208"/>
    </row>
    <row r="127" spans="1:9" ht="54.95" customHeight="1" x14ac:dyDescent="0.25">
      <c r="A127" s="202"/>
      <c r="B127" s="223"/>
      <c r="C127" s="209" t="s">
        <v>133</v>
      </c>
      <c r="D127" s="209"/>
      <c r="E127" s="210"/>
      <c r="F127" s="210"/>
      <c r="G127" s="211" t="str">
        <f>IF(_Recommendation!A21="","",_Recommendation!A21)</f>
        <v/>
      </c>
      <c r="H127" s="212"/>
      <c r="I127" s="213"/>
    </row>
    <row r="128" spans="1:9" ht="18" customHeight="1" x14ac:dyDescent="0.25">
      <c r="A128" s="202"/>
      <c r="B128" s="223"/>
      <c r="C128" s="209" t="s">
        <v>128</v>
      </c>
      <c r="D128" s="209"/>
      <c r="E128" s="210"/>
      <c r="F128" s="210"/>
      <c r="G128" s="214"/>
      <c r="H128" s="215"/>
      <c r="I128" s="216"/>
    </row>
    <row r="129" spans="1:9" ht="18" customHeight="1" x14ac:dyDescent="0.25">
      <c r="A129" s="202"/>
      <c r="B129" s="223"/>
      <c r="C129" s="209" t="s">
        <v>129</v>
      </c>
      <c r="D129" s="209"/>
      <c r="E129" s="210"/>
      <c r="F129" s="210"/>
      <c r="G129" s="214"/>
      <c r="H129" s="215"/>
      <c r="I129" s="216"/>
    </row>
    <row r="130" spans="1:9" ht="18" customHeight="1" x14ac:dyDescent="0.25">
      <c r="A130" s="202"/>
      <c r="B130" s="223"/>
      <c r="C130" s="209" t="s">
        <v>130</v>
      </c>
      <c r="D130" s="209"/>
      <c r="E130" s="210"/>
      <c r="F130" s="210"/>
      <c r="G130" s="214"/>
      <c r="H130" s="215"/>
      <c r="I130" s="216"/>
    </row>
    <row r="131" spans="1:9" ht="18" customHeight="1" x14ac:dyDescent="0.25">
      <c r="A131" s="202"/>
      <c r="B131" s="223"/>
      <c r="C131" s="209" t="s">
        <v>131</v>
      </c>
      <c r="D131" s="209"/>
      <c r="E131" s="210"/>
      <c r="F131" s="210"/>
      <c r="G131" s="214"/>
      <c r="H131" s="215"/>
      <c r="I131" s="216"/>
    </row>
    <row r="132" spans="1:9" ht="50.1" customHeight="1" thickBot="1" x14ac:dyDescent="0.3">
      <c r="A132" s="203"/>
      <c r="B132" s="224"/>
      <c r="C132" s="217" t="s">
        <v>132</v>
      </c>
      <c r="D132" s="217"/>
      <c r="E132" s="218"/>
      <c r="F132" s="218"/>
      <c r="G132" s="219" t="str">
        <f>IF(IF(ISNUMBER(SEARCH("No PWS Notes for",_PWSNotes!A21))=TRUE,"",_PWSNotes!A21)=0,"",IF(ISNUMBER(SEARCH("No PWS Notes for",_PWSNotes!A21))=TRUE,"",_PWSNotes!A21))</f>
        <v/>
      </c>
      <c r="H132" s="220"/>
      <c r="I132" s="221"/>
    </row>
    <row r="133" spans="1:9" ht="54.95" customHeight="1" x14ac:dyDescent="0.25">
      <c r="A133" s="201" t="str">
        <f>IFERROR(INDEX(DataTable[Topic],MATCH(B133,DataTable[Checklist Number],0)),"")</f>
        <v/>
      </c>
      <c r="B133" s="222" t="str">
        <f>IF(_ChecklistNumbers!A22="","",_ChecklistNumbers!A22)</f>
        <v/>
      </c>
      <c r="C133" s="204" t="s">
        <v>127</v>
      </c>
      <c r="D133" s="204"/>
      <c r="E133" s="205"/>
      <c r="F133" s="205"/>
      <c r="G133" s="206" t="str">
        <f>IF(_Question!A22="","",_Question!A22)</f>
        <v/>
      </c>
      <c r="H133" s="207"/>
      <c r="I133" s="208"/>
    </row>
    <row r="134" spans="1:9" ht="54.95" customHeight="1" x14ac:dyDescent="0.25">
      <c r="A134" s="202"/>
      <c r="B134" s="223"/>
      <c r="C134" s="209" t="s">
        <v>133</v>
      </c>
      <c r="D134" s="209"/>
      <c r="E134" s="210"/>
      <c r="F134" s="210"/>
      <c r="G134" s="211" t="str">
        <f>IF(_Recommendation!A22="","",_Recommendation!A22)</f>
        <v/>
      </c>
      <c r="H134" s="212"/>
      <c r="I134" s="213"/>
    </row>
    <row r="135" spans="1:9" ht="18" customHeight="1" x14ac:dyDescent="0.25">
      <c r="A135" s="202"/>
      <c r="B135" s="223"/>
      <c r="C135" s="209" t="s">
        <v>128</v>
      </c>
      <c r="D135" s="209"/>
      <c r="E135" s="210"/>
      <c r="F135" s="210"/>
      <c r="G135" s="214"/>
      <c r="H135" s="215"/>
      <c r="I135" s="216"/>
    </row>
    <row r="136" spans="1:9" ht="18" customHeight="1" x14ac:dyDescent="0.25">
      <c r="A136" s="202"/>
      <c r="B136" s="223"/>
      <c r="C136" s="209" t="s">
        <v>129</v>
      </c>
      <c r="D136" s="209"/>
      <c r="E136" s="210"/>
      <c r="F136" s="210"/>
      <c r="G136" s="214"/>
      <c r="H136" s="215"/>
      <c r="I136" s="216"/>
    </row>
    <row r="137" spans="1:9" ht="18" customHeight="1" x14ac:dyDescent="0.25">
      <c r="A137" s="202"/>
      <c r="B137" s="223"/>
      <c r="C137" s="209" t="s">
        <v>130</v>
      </c>
      <c r="D137" s="209"/>
      <c r="E137" s="210"/>
      <c r="F137" s="210"/>
      <c r="G137" s="214"/>
      <c r="H137" s="215"/>
      <c r="I137" s="216"/>
    </row>
    <row r="138" spans="1:9" ht="18" customHeight="1" x14ac:dyDescent="0.25">
      <c r="A138" s="202"/>
      <c r="B138" s="223"/>
      <c r="C138" s="209" t="s">
        <v>131</v>
      </c>
      <c r="D138" s="209"/>
      <c r="E138" s="210"/>
      <c r="F138" s="210"/>
      <c r="G138" s="214"/>
      <c r="H138" s="215"/>
      <c r="I138" s="216"/>
    </row>
    <row r="139" spans="1:9" ht="50.1" customHeight="1" thickBot="1" x14ac:dyDescent="0.3">
      <c r="A139" s="203"/>
      <c r="B139" s="224"/>
      <c r="C139" s="217" t="s">
        <v>132</v>
      </c>
      <c r="D139" s="217"/>
      <c r="E139" s="218"/>
      <c r="F139" s="218"/>
      <c r="G139" s="219" t="str">
        <f>IF(IF(ISNUMBER(SEARCH("No PWS Notes for",_PWSNotes!A22))=TRUE,"",_PWSNotes!A22)=0,"",IF(ISNUMBER(SEARCH("No PWS Notes for",_PWSNotes!A22))=TRUE,"",_PWSNotes!A22))</f>
        <v/>
      </c>
      <c r="H139" s="220"/>
      <c r="I139" s="221"/>
    </row>
    <row r="140" spans="1:9" ht="54.95" customHeight="1" x14ac:dyDescent="0.25">
      <c r="A140" s="201" t="str">
        <f>IFERROR(INDEX(DataTable[Topic],MATCH(B140,DataTable[Checklist Number],0)),"")</f>
        <v/>
      </c>
      <c r="B140" s="222" t="str">
        <f>IF(_ChecklistNumbers!A23="","",_ChecklistNumbers!A23)</f>
        <v/>
      </c>
      <c r="C140" s="204" t="s">
        <v>127</v>
      </c>
      <c r="D140" s="204"/>
      <c r="E140" s="205"/>
      <c r="F140" s="205"/>
      <c r="G140" s="206" t="str">
        <f>IF(_Question!A23="","",_Question!A23)</f>
        <v/>
      </c>
      <c r="H140" s="207"/>
      <c r="I140" s="208"/>
    </row>
    <row r="141" spans="1:9" ht="54.95" customHeight="1" x14ac:dyDescent="0.25">
      <c r="A141" s="202"/>
      <c r="B141" s="223"/>
      <c r="C141" s="209" t="s">
        <v>133</v>
      </c>
      <c r="D141" s="209"/>
      <c r="E141" s="210"/>
      <c r="F141" s="210"/>
      <c r="G141" s="211" t="str">
        <f>IF(_Recommendation!A23="","",_Recommendation!A23)</f>
        <v/>
      </c>
      <c r="H141" s="212"/>
      <c r="I141" s="213"/>
    </row>
    <row r="142" spans="1:9" ht="18" customHeight="1" x14ac:dyDescent="0.25">
      <c r="A142" s="202"/>
      <c r="B142" s="223"/>
      <c r="C142" s="209" t="s">
        <v>128</v>
      </c>
      <c r="D142" s="209"/>
      <c r="E142" s="210"/>
      <c r="F142" s="210"/>
      <c r="G142" s="214"/>
      <c r="H142" s="215"/>
      <c r="I142" s="216"/>
    </row>
    <row r="143" spans="1:9" ht="18" customHeight="1" x14ac:dyDescent="0.25">
      <c r="A143" s="202"/>
      <c r="B143" s="223"/>
      <c r="C143" s="209" t="s">
        <v>129</v>
      </c>
      <c r="D143" s="209"/>
      <c r="E143" s="210"/>
      <c r="F143" s="210"/>
      <c r="G143" s="214"/>
      <c r="H143" s="215"/>
      <c r="I143" s="216"/>
    </row>
    <row r="144" spans="1:9" ht="18" customHeight="1" x14ac:dyDescent="0.25">
      <c r="A144" s="202"/>
      <c r="B144" s="223"/>
      <c r="C144" s="209" t="s">
        <v>130</v>
      </c>
      <c r="D144" s="209"/>
      <c r="E144" s="210"/>
      <c r="F144" s="210"/>
      <c r="G144" s="214"/>
      <c r="H144" s="215"/>
      <c r="I144" s="216"/>
    </row>
    <row r="145" spans="1:9" ht="18" customHeight="1" x14ac:dyDescent="0.25">
      <c r="A145" s="202"/>
      <c r="B145" s="223"/>
      <c r="C145" s="209" t="s">
        <v>131</v>
      </c>
      <c r="D145" s="209"/>
      <c r="E145" s="210"/>
      <c r="F145" s="210"/>
      <c r="G145" s="214"/>
      <c r="H145" s="215"/>
      <c r="I145" s="216"/>
    </row>
    <row r="146" spans="1:9" ht="50.1" customHeight="1" thickBot="1" x14ac:dyDescent="0.3">
      <c r="A146" s="203"/>
      <c r="B146" s="224"/>
      <c r="C146" s="217" t="s">
        <v>132</v>
      </c>
      <c r="D146" s="217"/>
      <c r="E146" s="218"/>
      <c r="F146" s="218"/>
      <c r="G146" s="219" t="str">
        <f>IF(IF(ISNUMBER(SEARCH("No PWS Notes for",_PWSNotes!A23))=TRUE,"",_PWSNotes!A23)=0,"",IF(ISNUMBER(SEARCH("No PWS Notes for",_PWSNotes!A23))=TRUE,"",_PWSNotes!A23))</f>
        <v/>
      </c>
      <c r="H146" s="220"/>
      <c r="I146" s="221"/>
    </row>
    <row r="147" spans="1:9" ht="54.95" customHeight="1" x14ac:dyDescent="0.25">
      <c r="A147" s="201" t="str">
        <f>IFERROR(INDEX(DataTable[Topic],MATCH(B147,DataTable[Checklist Number],0)),"")</f>
        <v/>
      </c>
      <c r="B147" s="222" t="str">
        <f>IF(_ChecklistNumbers!A24="","",_ChecklistNumbers!A24)</f>
        <v/>
      </c>
      <c r="C147" s="204" t="s">
        <v>127</v>
      </c>
      <c r="D147" s="204"/>
      <c r="E147" s="205"/>
      <c r="F147" s="205"/>
      <c r="G147" s="206" t="str">
        <f>IF(_Question!A24="","",_Question!A24)</f>
        <v/>
      </c>
      <c r="H147" s="207"/>
      <c r="I147" s="208"/>
    </row>
    <row r="148" spans="1:9" ht="54.95" customHeight="1" x14ac:dyDescent="0.25">
      <c r="A148" s="202"/>
      <c r="B148" s="223"/>
      <c r="C148" s="209" t="s">
        <v>133</v>
      </c>
      <c r="D148" s="209"/>
      <c r="E148" s="210"/>
      <c r="F148" s="210"/>
      <c r="G148" s="211" t="str">
        <f>IF(_Recommendation!A24="","",_Recommendation!A24)</f>
        <v/>
      </c>
      <c r="H148" s="212"/>
      <c r="I148" s="213"/>
    </row>
    <row r="149" spans="1:9" ht="18" customHeight="1" x14ac:dyDescent="0.25">
      <c r="A149" s="202"/>
      <c r="B149" s="223"/>
      <c r="C149" s="209" t="s">
        <v>128</v>
      </c>
      <c r="D149" s="209"/>
      <c r="E149" s="210"/>
      <c r="F149" s="210"/>
      <c r="G149" s="214"/>
      <c r="H149" s="215"/>
      <c r="I149" s="216"/>
    </row>
    <row r="150" spans="1:9" ht="18" customHeight="1" x14ac:dyDescent="0.25">
      <c r="A150" s="202"/>
      <c r="B150" s="223"/>
      <c r="C150" s="209" t="s">
        <v>129</v>
      </c>
      <c r="D150" s="209"/>
      <c r="E150" s="210"/>
      <c r="F150" s="210"/>
      <c r="G150" s="214"/>
      <c r="H150" s="215"/>
      <c r="I150" s="216"/>
    </row>
    <row r="151" spans="1:9" ht="18" customHeight="1" x14ac:dyDescent="0.25">
      <c r="A151" s="202"/>
      <c r="B151" s="223"/>
      <c r="C151" s="209" t="s">
        <v>130</v>
      </c>
      <c r="D151" s="209"/>
      <c r="E151" s="210"/>
      <c r="F151" s="210"/>
      <c r="G151" s="214"/>
      <c r="H151" s="215"/>
      <c r="I151" s="216"/>
    </row>
    <row r="152" spans="1:9" ht="18" customHeight="1" x14ac:dyDescent="0.25">
      <c r="A152" s="202"/>
      <c r="B152" s="223"/>
      <c r="C152" s="209" t="s">
        <v>131</v>
      </c>
      <c r="D152" s="209"/>
      <c r="E152" s="210"/>
      <c r="F152" s="210"/>
      <c r="G152" s="214"/>
      <c r="H152" s="215"/>
      <c r="I152" s="216"/>
    </row>
    <row r="153" spans="1:9" ht="50.1" customHeight="1" thickBot="1" x14ac:dyDescent="0.3">
      <c r="A153" s="203"/>
      <c r="B153" s="224"/>
      <c r="C153" s="217" t="s">
        <v>132</v>
      </c>
      <c r="D153" s="217"/>
      <c r="E153" s="218"/>
      <c r="F153" s="218"/>
      <c r="G153" s="219" t="str">
        <f>IF(IF(ISNUMBER(SEARCH("No PWS Notes for",_PWSNotes!A24))=TRUE,"",_PWSNotes!A24)=0,"",IF(ISNUMBER(SEARCH("No PWS Notes for",_PWSNotes!A24))=TRUE,"",_PWSNotes!A24))</f>
        <v/>
      </c>
      <c r="H153" s="220"/>
      <c r="I153" s="221"/>
    </row>
    <row r="154" spans="1:9" ht="54.95" customHeight="1" x14ac:dyDescent="0.25">
      <c r="A154" s="201" t="str">
        <f>IFERROR(INDEX(DataTable[Topic],MATCH(B154,DataTable[Checklist Number],0)),"")</f>
        <v/>
      </c>
      <c r="B154" s="222" t="str">
        <f>IF(_ChecklistNumbers!A25="","",_ChecklistNumbers!A25)</f>
        <v/>
      </c>
      <c r="C154" s="204" t="s">
        <v>127</v>
      </c>
      <c r="D154" s="204"/>
      <c r="E154" s="205"/>
      <c r="F154" s="205"/>
      <c r="G154" s="206" t="str">
        <f>IF(_Question!A25="","",_Question!A25)</f>
        <v/>
      </c>
      <c r="H154" s="207"/>
      <c r="I154" s="208"/>
    </row>
    <row r="155" spans="1:9" ht="54.95" customHeight="1" x14ac:dyDescent="0.25">
      <c r="A155" s="202"/>
      <c r="B155" s="223"/>
      <c r="C155" s="209" t="s">
        <v>133</v>
      </c>
      <c r="D155" s="209"/>
      <c r="E155" s="210"/>
      <c r="F155" s="210"/>
      <c r="G155" s="211" t="str">
        <f>IF(_Recommendation!A25="","",_Recommendation!A25)</f>
        <v/>
      </c>
      <c r="H155" s="212"/>
      <c r="I155" s="213"/>
    </row>
    <row r="156" spans="1:9" ht="18" customHeight="1" x14ac:dyDescent="0.25">
      <c r="A156" s="202"/>
      <c r="B156" s="223"/>
      <c r="C156" s="209" t="s">
        <v>128</v>
      </c>
      <c r="D156" s="209"/>
      <c r="E156" s="210"/>
      <c r="F156" s="210"/>
      <c r="G156" s="214"/>
      <c r="H156" s="215"/>
      <c r="I156" s="216"/>
    </row>
    <row r="157" spans="1:9" ht="18" customHeight="1" x14ac:dyDescent="0.25">
      <c r="A157" s="202"/>
      <c r="B157" s="223"/>
      <c r="C157" s="209" t="s">
        <v>129</v>
      </c>
      <c r="D157" s="209"/>
      <c r="E157" s="210"/>
      <c r="F157" s="210"/>
      <c r="G157" s="214"/>
      <c r="H157" s="215"/>
      <c r="I157" s="216"/>
    </row>
    <row r="158" spans="1:9" ht="18" customHeight="1" x14ac:dyDescent="0.25">
      <c r="A158" s="202"/>
      <c r="B158" s="223"/>
      <c r="C158" s="209" t="s">
        <v>130</v>
      </c>
      <c r="D158" s="209"/>
      <c r="E158" s="210"/>
      <c r="F158" s="210"/>
      <c r="G158" s="214"/>
      <c r="H158" s="215"/>
      <c r="I158" s="216"/>
    </row>
    <row r="159" spans="1:9" ht="18" customHeight="1" x14ac:dyDescent="0.25">
      <c r="A159" s="202"/>
      <c r="B159" s="223"/>
      <c r="C159" s="209" t="s">
        <v>131</v>
      </c>
      <c r="D159" s="209"/>
      <c r="E159" s="210"/>
      <c r="F159" s="210"/>
      <c r="G159" s="214"/>
      <c r="H159" s="215"/>
      <c r="I159" s="216"/>
    </row>
    <row r="160" spans="1:9" ht="50.1" customHeight="1" thickBot="1" x14ac:dyDescent="0.3">
      <c r="A160" s="203"/>
      <c r="B160" s="224"/>
      <c r="C160" s="217" t="s">
        <v>132</v>
      </c>
      <c r="D160" s="217"/>
      <c r="E160" s="218"/>
      <c r="F160" s="218"/>
      <c r="G160" s="219" t="str">
        <f>IF(IF(ISNUMBER(SEARCH("No PWS Notes for",_PWSNotes!A25))=TRUE,"",_PWSNotes!A25)=0,"",IF(ISNUMBER(SEARCH("No PWS Notes for",_PWSNotes!A25))=TRUE,"",_PWSNotes!A25))</f>
        <v/>
      </c>
      <c r="H160" s="220"/>
      <c r="I160" s="221"/>
    </row>
    <row r="161" spans="1:9" ht="54.95" customHeight="1" x14ac:dyDescent="0.25">
      <c r="A161" s="201" t="str">
        <f>IFERROR(INDEX(DataTable[Topic],MATCH(B161,DataTable[Checklist Number],0)),"")</f>
        <v/>
      </c>
      <c r="B161" s="222" t="str">
        <f>IF(_ChecklistNumbers!A26="","",_ChecklistNumbers!A26)</f>
        <v/>
      </c>
      <c r="C161" s="204" t="s">
        <v>127</v>
      </c>
      <c r="D161" s="204"/>
      <c r="E161" s="205"/>
      <c r="F161" s="205"/>
      <c r="G161" s="206" t="str">
        <f>IF(_Question!A26="","",_Question!A26)</f>
        <v/>
      </c>
      <c r="H161" s="207"/>
      <c r="I161" s="208"/>
    </row>
    <row r="162" spans="1:9" ht="54.95" customHeight="1" x14ac:dyDescent="0.25">
      <c r="A162" s="202"/>
      <c r="B162" s="223"/>
      <c r="C162" s="209" t="s">
        <v>133</v>
      </c>
      <c r="D162" s="209"/>
      <c r="E162" s="210"/>
      <c r="F162" s="210"/>
      <c r="G162" s="211" t="str">
        <f>IF(_Recommendation!A26="","",_Recommendation!A26)</f>
        <v/>
      </c>
      <c r="H162" s="212"/>
      <c r="I162" s="213"/>
    </row>
    <row r="163" spans="1:9" ht="18" customHeight="1" x14ac:dyDescent="0.25">
      <c r="A163" s="202"/>
      <c r="B163" s="223"/>
      <c r="C163" s="209" t="s">
        <v>128</v>
      </c>
      <c r="D163" s="209"/>
      <c r="E163" s="210"/>
      <c r="F163" s="210"/>
      <c r="G163" s="214"/>
      <c r="H163" s="215"/>
      <c r="I163" s="216"/>
    </row>
    <row r="164" spans="1:9" ht="18" customHeight="1" x14ac:dyDescent="0.25">
      <c r="A164" s="202"/>
      <c r="B164" s="223"/>
      <c r="C164" s="209" t="s">
        <v>129</v>
      </c>
      <c r="D164" s="209"/>
      <c r="E164" s="210"/>
      <c r="F164" s="210"/>
      <c r="G164" s="214"/>
      <c r="H164" s="215"/>
      <c r="I164" s="216"/>
    </row>
    <row r="165" spans="1:9" ht="18" customHeight="1" x14ac:dyDescent="0.25">
      <c r="A165" s="202"/>
      <c r="B165" s="223"/>
      <c r="C165" s="209" t="s">
        <v>130</v>
      </c>
      <c r="D165" s="209"/>
      <c r="E165" s="210"/>
      <c r="F165" s="210"/>
      <c r="G165" s="214"/>
      <c r="H165" s="215"/>
      <c r="I165" s="216"/>
    </row>
    <row r="166" spans="1:9" ht="18" customHeight="1" x14ac:dyDescent="0.25">
      <c r="A166" s="202"/>
      <c r="B166" s="223"/>
      <c r="C166" s="209" t="s">
        <v>131</v>
      </c>
      <c r="D166" s="209"/>
      <c r="E166" s="210"/>
      <c r="F166" s="210"/>
      <c r="G166" s="214"/>
      <c r="H166" s="215"/>
      <c r="I166" s="216"/>
    </row>
    <row r="167" spans="1:9" ht="50.1" customHeight="1" thickBot="1" x14ac:dyDescent="0.3">
      <c r="A167" s="203"/>
      <c r="B167" s="224"/>
      <c r="C167" s="217" t="s">
        <v>132</v>
      </c>
      <c r="D167" s="217"/>
      <c r="E167" s="218"/>
      <c r="F167" s="218"/>
      <c r="G167" s="219" t="str">
        <f>IF(IF(ISNUMBER(SEARCH("No PWS Notes for",_PWSNotes!A26))=TRUE,"",_PWSNotes!A26)=0,"",IF(ISNUMBER(SEARCH("No PWS Notes for",_PWSNotes!A26))=TRUE,"",_PWSNotes!A26))</f>
        <v/>
      </c>
      <c r="H167" s="220"/>
      <c r="I167" s="221"/>
    </row>
    <row r="168" spans="1:9" ht="54.95" customHeight="1" x14ac:dyDescent="0.25">
      <c r="A168" s="201" t="str">
        <f>IFERROR(INDEX(DataTable[Topic],MATCH(B168,DataTable[Checklist Number],0)),"")</f>
        <v/>
      </c>
      <c r="B168" s="222" t="str">
        <f>IF(_ChecklistNumbers!A27="","",_ChecklistNumbers!A27)</f>
        <v/>
      </c>
      <c r="C168" s="204" t="s">
        <v>127</v>
      </c>
      <c r="D168" s="204"/>
      <c r="E168" s="205"/>
      <c r="F168" s="205"/>
      <c r="G168" s="206" t="str">
        <f>IF(_Question!A27="","",_Question!A27)</f>
        <v/>
      </c>
      <c r="H168" s="207"/>
      <c r="I168" s="208"/>
    </row>
    <row r="169" spans="1:9" ht="54.95" customHeight="1" x14ac:dyDescent="0.25">
      <c r="A169" s="202"/>
      <c r="B169" s="223"/>
      <c r="C169" s="209" t="s">
        <v>133</v>
      </c>
      <c r="D169" s="209"/>
      <c r="E169" s="210"/>
      <c r="F169" s="210"/>
      <c r="G169" s="211" t="str">
        <f>IF(_Recommendation!A27="","",_Recommendation!A27)</f>
        <v/>
      </c>
      <c r="H169" s="212"/>
      <c r="I169" s="213"/>
    </row>
    <row r="170" spans="1:9" ht="18" customHeight="1" x14ac:dyDescent="0.25">
      <c r="A170" s="202"/>
      <c r="B170" s="223"/>
      <c r="C170" s="209" t="s">
        <v>128</v>
      </c>
      <c r="D170" s="209"/>
      <c r="E170" s="210"/>
      <c r="F170" s="210"/>
      <c r="G170" s="214"/>
      <c r="H170" s="215"/>
      <c r="I170" s="216"/>
    </row>
    <row r="171" spans="1:9" ht="18" customHeight="1" x14ac:dyDescent="0.25">
      <c r="A171" s="202"/>
      <c r="B171" s="223"/>
      <c r="C171" s="209" t="s">
        <v>129</v>
      </c>
      <c r="D171" s="209"/>
      <c r="E171" s="210"/>
      <c r="F171" s="210"/>
      <c r="G171" s="214"/>
      <c r="H171" s="215"/>
      <c r="I171" s="216"/>
    </row>
    <row r="172" spans="1:9" ht="18" customHeight="1" x14ac:dyDescent="0.25">
      <c r="A172" s="202"/>
      <c r="B172" s="223"/>
      <c r="C172" s="209" t="s">
        <v>130</v>
      </c>
      <c r="D172" s="209"/>
      <c r="E172" s="210"/>
      <c r="F172" s="210"/>
      <c r="G172" s="214"/>
      <c r="H172" s="215"/>
      <c r="I172" s="216"/>
    </row>
    <row r="173" spans="1:9" ht="18" customHeight="1" x14ac:dyDescent="0.25">
      <c r="A173" s="202"/>
      <c r="B173" s="223"/>
      <c r="C173" s="209" t="s">
        <v>131</v>
      </c>
      <c r="D173" s="209"/>
      <c r="E173" s="210"/>
      <c r="F173" s="210"/>
      <c r="G173" s="214"/>
      <c r="H173" s="215"/>
      <c r="I173" s="216"/>
    </row>
    <row r="174" spans="1:9" ht="50.1" customHeight="1" thickBot="1" x14ac:dyDescent="0.3">
      <c r="A174" s="203"/>
      <c r="B174" s="224"/>
      <c r="C174" s="217" t="s">
        <v>132</v>
      </c>
      <c r="D174" s="217"/>
      <c r="E174" s="218"/>
      <c r="F174" s="218"/>
      <c r="G174" s="219" t="str">
        <f>IF(IF(ISNUMBER(SEARCH("No PWS Notes for",_PWSNotes!A27))=TRUE,"",_PWSNotes!A27)=0,"",IF(ISNUMBER(SEARCH("No PWS Notes for",_PWSNotes!A27))=TRUE,"",_PWSNotes!A27))</f>
        <v/>
      </c>
      <c r="H174" s="220"/>
      <c r="I174" s="221"/>
    </row>
    <row r="175" spans="1:9" ht="54.95" customHeight="1" x14ac:dyDescent="0.25">
      <c r="A175" s="201" t="str">
        <f>IFERROR(INDEX(DataTable[Topic],MATCH(B175,DataTable[Checklist Number],0)),"")</f>
        <v/>
      </c>
      <c r="B175" s="222" t="str">
        <f>IF(_ChecklistNumbers!A28="","",_ChecklistNumbers!A28)</f>
        <v/>
      </c>
      <c r="C175" s="204" t="s">
        <v>127</v>
      </c>
      <c r="D175" s="204"/>
      <c r="E175" s="205"/>
      <c r="F175" s="205"/>
      <c r="G175" s="206" t="str">
        <f>IF(_Question!A28="","",_Question!A28)</f>
        <v/>
      </c>
      <c r="H175" s="207"/>
      <c r="I175" s="208"/>
    </row>
    <row r="176" spans="1:9" ht="54.95" customHeight="1" x14ac:dyDescent="0.25">
      <c r="A176" s="202"/>
      <c r="B176" s="223"/>
      <c r="C176" s="209" t="s">
        <v>133</v>
      </c>
      <c r="D176" s="209"/>
      <c r="E176" s="210"/>
      <c r="F176" s="210"/>
      <c r="G176" s="211" t="str">
        <f>IF(_Recommendation!A28="","",_Recommendation!A28)</f>
        <v/>
      </c>
      <c r="H176" s="212"/>
      <c r="I176" s="213"/>
    </row>
    <row r="177" spans="1:9" ht="18" customHeight="1" x14ac:dyDescent="0.25">
      <c r="A177" s="202"/>
      <c r="B177" s="223"/>
      <c r="C177" s="209" t="s">
        <v>128</v>
      </c>
      <c r="D177" s="209"/>
      <c r="E177" s="210"/>
      <c r="F177" s="210"/>
      <c r="G177" s="214"/>
      <c r="H177" s="215"/>
      <c r="I177" s="216"/>
    </row>
    <row r="178" spans="1:9" ht="18" customHeight="1" x14ac:dyDescent="0.25">
      <c r="A178" s="202"/>
      <c r="B178" s="223"/>
      <c r="C178" s="209" t="s">
        <v>129</v>
      </c>
      <c r="D178" s="209"/>
      <c r="E178" s="210"/>
      <c r="F178" s="210"/>
      <c r="G178" s="214"/>
      <c r="H178" s="215"/>
      <c r="I178" s="216"/>
    </row>
    <row r="179" spans="1:9" ht="18" customHeight="1" x14ac:dyDescent="0.25">
      <c r="A179" s="202"/>
      <c r="B179" s="223"/>
      <c r="C179" s="209" t="s">
        <v>130</v>
      </c>
      <c r="D179" s="209"/>
      <c r="E179" s="210"/>
      <c r="F179" s="210"/>
      <c r="G179" s="214"/>
      <c r="H179" s="215"/>
      <c r="I179" s="216"/>
    </row>
    <row r="180" spans="1:9" ht="18" customHeight="1" x14ac:dyDescent="0.25">
      <c r="A180" s="202"/>
      <c r="B180" s="223"/>
      <c r="C180" s="209" t="s">
        <v>131</v>
      </c>
      <c r="D180" s="209"/>
      <c r="E180" s="210"/>
      <c r="F180" s="210"/>
      <c r="G180" s="214"/>
      <c r="H180" s="215"/>
      <c r="I180" s="216"/>
    </row>
    <row r="181" spans="1:9" ht="50.1" customHeight="1" thickBot="1" x14ac:dyDescent="0.3">
      <c r="A181" s="203"/>
      <c r="B181" s="224"/>
      <c r="C181" s="217" t="s">
        <v>132</v>
      </c>
      <c r="D181" s="217"/>
      <c r="E181" s="218"/>
      <c r="F181" s="218"/>
      <c r="G181" s="219" t="str">
        <f>IF(IF(ISNUMBER(SEARCH("No PWS Notes for",_PWSNotes!A28))=TRUE,"",_PWSNotes!A28)=0,"",IF(ISNUMBER(SEARCH("No PWS Notes for",_PWSNotes!A28))=TRUE,"",_PWSNotes!A28))</f>
        <v/>
      </c>
      <c r="H181" s="220"/>
      <c r="I181" s="221"/>
    </row>
    <row r="182" spans="1:9" ht="54.95" customHeight="1" x14ac:dyDescent="0.25">
      <c r="A182" s="201" t="str">
        <f>IFERROR(INDEX(DataTable[Topic],MATCH(B182,DataTable[Checklist Number],0)),"")</f>
        <v/>
      </c>
      <c r="B182" s="222" t="str">
        <f>IF(_ChecklistNumbers!A29="","",_ChecklistNumbers!A29)</f>
        <v/>
      </c>
      <c r="C182" s="204" t="s">
        <v>127</v>
      </c>
      <c r="D182" s="204"/>
      <c r="E182" s="205"/>
      <c r="F182" s="205"/>
      <c r="G182" s="206" t="str">
        <f>IF(_Question!A29="","",_Question!A29)</f>
        <v/>
      </c>
      <c r="H182" s="207"/>
      <c r="I182" s="208"/>
    </row>
    <row r="183" spans="1:9" ht="54.95" customHeight="1" x14ac:dyDescent="0.25">
      <c r="A183" s="202"/>
      <c r="B183" s="223"/>
      <c r="C183" s="209" t="s">
        <v>133</v>
      </c>
      <c r="D183" s="209"/>
      <c r="E183" s="210"/>
      <c r="F183" s="210"/>
      <c r="G183" s="211" t="str">
        <f>IF(_Recommendation!A29="","",_Recommendation!A29)</f>
        <v/>
      </c>
      <c r="H183" s="212"/>
      <c r="I183" s="213"/>
    </row>
    <row r="184" spans="1:9" ht="18" customHeight="1" x14ac:dyDescent="0.25">
      <c r="A184" s="202"/>
      <c r="B184" s="223"/>
      <c r="C184" s="209" t="s">
        <v>128</v>
      </c>
      <c r="D184" s="209"/>
      <c r="E184" s="210"/>
      <c r="F184" s="210"/>
      <c r="G184" s="214"/>
      <c r="H184" s="215"/>
      <c r="I184" s="216"/>
    </row>
    <row r="185" spans="1:9" ht="18" customHeight="1" x14ac:dyDescent="0.25">
      <c r="A185" s="202"/>
      <c r="B185" s="223"/>
      <c r="C185" s="209" t="s">
        <v>129</v>
      </c>
      <c r="D185" s="209"/>
      <c r="E185" s="210"/>
      <c r="F185" s="210"/>
      <c r="G185" s="214"/>
      <c r="H185" s="215"/>
      <c r="I185" s="216"/>
    </row>
    <row r="186" spans="1:9" ht="18" customHeight="1" x14ac:dyDescent="0.25">
      <c r="A186" s="202"/>
      <c r="B186" s="223"/>
      <c r="C186" s="209" t="s">
        <v>130</v>
      </c>
      <c r="D186" s="209"/>
      <c r="E186" s="210"/>
      <c r="F186" s="210"/>
      <c r="G186" s="214"/>
      <c r="H186" s="215"/>
      <c r="I186" s="216"/>
    </row>
    <row r="187" spans="1:9" ht="18" customHeight="1" x14ac:dyDescent="0.25">
      <c r="A187" s="202"/>
      <c r="B187" s="223"/>
      <c r="C187" s="209" t="s">
        <v>131</v>
      </c>
      <c r="D187" s="209"/>
      <c r="E187" s="210"/>
      <c r="F187" s="210"/>
      <c r="G187" s="214"/>
      <c r="H187" s="215"/>
      <c r="I187" s="216"/>
    </row>
    <row r="188" spans="1:9" ht="50.1" customHeight="1" thickBot="1" x14ac:dyDescent="0.3">
      <c r="A188" s="203"/>
      <c r="B188" s="224"/>
      <c r="C188" s="217" t="s">
        <v>132</v>
      </c>
      <c r="D188" s="217"/>
      <c r="E188" s="218"/>
      <c r="F188" s="218"/>
      <c r="G188" s="219" t="str">
        <f>IF(IF(ISNUMBER(SEARCH("No PWS Notes for",_PWSNotes!A29))=TRUE,"",_PWSNotes!A29)=0,"",IF(ISNUMBER(SEARCH("No PWS Notes for",_PWSNotes!A29))=TRUE,"",_PWSNotes!A29))</f>
        <v/>
      </c>
      <c r="H188" s="220"/>
      <c r="I188" s="221"/>
    </row>
    <row r="189" spans="1:9" ht="54.95" customHeight="1" x14ac:dyDescent="0.25">
      <c r="A189" s="201" t="str">
        <f>IFERROR(INDEX(DataTable[Topic],MATCH(B189,DataTable[Checklist Number],0)),"")</f>
        <v/>
      </c>
      <c r="B189" s="222" t="str">
        <f>IF(_ChecklistNumbers!A30="","",_ChecklistNumbers!A30)</f>
        <v/>
      </c>
      <c r="C189" s="204" t="s">
        <v>127</v>
      </c>
      <c r="D189" s="204"/>
      <c r="E189" s="205"/>
      <c r="F189" s="205"/>
      <c r="G189" s="206" t="str">
        <f>IF(_Question!A30="","",_Question!A30)</f>
        <v/>
      </c>
      <c r="H189" s="207"/>
      <c r="I189" s="208"/>
    </row>
    <row r="190" spans="1:9" ht="54.95" customHeight="1" x14ac:dyDescent="0.25">
      <c r="A190" s="202"/>
      <c r="B190" s="223"/>
      <c r="C190" s="209" t="s">
        <v>133</v>
      </c>
      <c r="D190" s="209"/>
      <c r="E190" s="210"/>
      <c r="F190" s="210"/>
      <c r="G190" s="211" t="str">
        <f>IF(_Recommendation!A30="","",_Recommendation!A30)</f>
        <v/>
      </c>
      <c r="H190" s="212"/>
      <c r="I190" s="213"/>
    </row>
    <row r="191" spans="1:9" ht="18" customHeight="1" x14ac:dyDescent="0.25">
      <c r="A191" s="202"/>
      <c r="B191" s="223"/>
      <c r="C191" s="209" t="s">
        <v>128</v>
      </c>
      <c r="D191" s="209"/>
      <c r="E191" s="210"/>
      <c r="F191" s="210"/>
      <c r="G191" s="214"/>
      <c r="H191" s="215"/>
      <c r="I191" s="216"/>
    </row>
    <row r="192" spans="1:9" ht="18" customHeight="1" x14ac:dyDescent="0.25">
      <c r="A192" s="202"/>
      <c r="B192" s="223"/>
      <c r="C192" s="209" t="s">
        <v>129</v>
      </c>
      <c r="D192" s="209"/>
      <c r="E192" s="210"/>
      <c r="F192" s="210"/>
      <c r="G192" s="214"/>
      <c r="H192" s="215"/>
      <c r="I192" s="216"/>
    </row>
    <row r="193" spans="1:9" ht="18" customHeight="1" x14ac:dyDescent="0.25">
      <c r="A193" s="202"/>
      <c r="B193" s="223"/>
      <c r="C193" s="209" t="s">
        <v>130</v>
      </c>
      <c r="D193" s="209"/>
      <c r="E193" s="210"/>
      <c r="F193" s="210"/>
      <c r="G193" s="214"/>
      <c r="H193" s="215"/>
      <c r="I193" s="216"/>
    </row>
    <row r="194" spans="1:9" ht="18" customHeight="1" x14ac:dyDescent="0.25">
      <c r="A194" s="202"/>
      <c r="B194" s="223"/>
      <c r="C194" s="209" t="s">
        <v>131</v>
      </c>
      <c r="D194" s="209"/>
      <c r="E194" s="210"/>
      <c r="F194" s="210"/>
      <c r="G194" s="214"/>
      <c r="H194" s="215"/>
      <c r="I194" s="216"/>
    </row>
    <row r="195" spans="1:9" ht="50.1" customHeight="1" thickBot="1" x14ac:dyDescent="0.3">
      <c r="A195" s="203"/>
      <c r="B195" s="224"/>
      <c r="C195" s="217" t="s">
        <v>132</v>
      </c>
      <c r="D195" s="217"/>
      <c r="E195" s="218"/>
      <c r="F195" s="218"/>
      <c r="G195" s="219" t="str">
        <f>IF(IF(ISNUMBER(SEARCH("No PWS Notes for",_PWSNotes!A30))=TRUE,"",_PWSNotes!A30)=0,"",IF(ISNUMBER(SEARCH("No PWS Notes for",_PWSNotes!A30))=TRUE,"",_PWSNotes!A30))</f>
        <v/>
      </c>
      <c r="H195" s="220"/>
      <c r="I195" s="221"/>
    </row>
    <row r="196" spans="1:9" ht="54.95" customHeight="1" x14ac:dyDescent="0.25">
      <c r="A196" s="201" t="str">
        <f>IFERROR(INDEX(DataTable[Topic],MATCH(B196,DataTable[Checklist Number],0)),"")</f>
        <v/>
      </c>
      <c r="B196" s="222" t="str">
        <f>IF(_ChecklistNumbers!A31="","",_ChecklistNumbers!A31)</f>
        <v/>
      </c>
      <c r="C196" s="204" t="s">
        <v>127</v>
      </c>
      <c r="D196" s="204"/>
      <c r="E196" s="205"/>
      <c r="F196" s="205"/>
      <c r="G196" s="206" t="str">
        <f>IF(_Question!A31="","",_Question!A31)</f>
        <v/>
      </c>
      <c r="H196" s="207"/>
      <c r="I196" s="208"/>
    </row>
    <row r="197" spans="1:9" ht="54.95" customHeight="1" x14ac:dyDescent="0.25">
      <c r="A197" s="202"/>
      <c r="B197" s="223"/>
      <c r="C197" s="209" t="s">
        <v>133</v>
      </c>
      <c r="D197" s="209"/>
      <c r="E197" s="210"/>
      <c r="F197" s="210"/>
      <c r="G197" s="211" t="str">
        <f>IF(_Recommendation!A31="","",_Recommendation!A31)</f>
        <v/>
      </c>
      <c r="H197" s="212"/>
      <c r="I197" s="213"/>
    </row>
    <row r="198" spans="1:9" ht="18" customHeight="1" x14ac:dyDescent="0.25">
      <c r="A198" s="202"/>
      <c r="B198" s="223"/>
      <c r="C198" s="209" t="s">
        <v>128</v>
      </c>
      <c r="D198" s="209"/>
      <c r="E198" s="210"/>
      <c r="F198" s="210"/>
      <c r="G198" s="214"/>
      <c r="H198" s="215"/>
      <c r="I198" s="216"/>
    </row>
    <row r="199" spans="1:9" ht="18" customHeight="1" x14ac:dyDescent="0.25">
      <c r="A199" s="202"/>
      <c r="B199" s="223"/>
      <c r="C199" s="209" t="s">
        <v>129</v>
      </c>
      <c r="D199" s="209"/>
      <c r="E199" s="210"/>
      <c r="F199" s="210"/>
      <c r="G199" s="214"/>
      <c r="H199" s="215"/>
      <c r="I199" s="216"/>
    </row>
    <row r="200" spans="1:9" ht="18" customHeight="1" x14ac:dyDescent="0.25">
      <c r="A200" s="202"/>
      <c r="B200" s="223"/>
      <c r="C200" s="209" t="s">
        <v>130</v>
      </c>
      <c r="D200" s="209"/>
      <c r="E200" s="210"/>
      <c r="F200" s="210"/>
      <c r="G200" s="214"/>
      <c r="H200" s="215"/>
      <c r="I200" s="216"/>
    </row>
    <row r="201" spans="1:9" ht="18" customHeight="1" x14ac:dyDescent="0.25">
      <c r="A201" s="202"/>
      <c r="B201" s="223"/>
      <c r="C201" s="209" t="s">
        <v>131</v>
      </c>
      <c r="D201" s="209"/>
      <c r="E201" s="210"/>
      <c r="F201" s="210"/>
      <c r="G201" s="214"/>
      <c r="H201" s="215"/>
      <c r="I201" s="216"/>
    </row>
    <row r="202" spans="1:9" ht="50.1" customHeight="1" thickBot="1" x14ac:dyDescent="0.3">
      <c r="A202" s="203"/>
      <c r="B202" s="224"/>
      <c r="C202" s="217" t="s">
        <v>132</v>
      </c>
      <c r="D202" s="217"/>
      <c r="E202" s="218"/>
      <c r="F202" s="218"/>
      <c r="G202" s="219" t="str">
        <f>IF(IF(ISNUMBER(SEARCH("No PWS Notes for",_PWSNotes!A31))=TRUE,"",_PWSNotes!A31)=0,"",IF(ISNUMBER(SEARCH("No PWS Notes for",_PWSNotes!A31))=TRUE,"",_PWSNotes!A31))</f>
        <v/>
      </c>
      <c r="H202" s="220"/>
      <c r="I202" s="221"/>
    </row>
    <row r="203" spans="1:9" ht="54.95" customHeight="1" x14ac:dyDescent="0.25">
      <c r="A203" s="201" t="str">
        <f>IFERROR(INDEX(DataTable[Topic],MATCH(B203,DataTable[Checklist Number],0)),"")</f>
        <v/>
      </c>
      <c r="B203" s="222" t="str">
        <f>IF(_ChecklistNumbers!A32="","",_ChecklistNumbers!A32)</f>
        <v/>
      </c>
      <c r="C203" s="204" t="s">
        <v>127</v>
      </c>
      <c r="D203" s="204"/>
      <c r="E203" s="205"/>
      <c r="F203" s="205"/>
      <c r="G203" s="206" t="str">
        <f>IF(_Question!A32="","",_Question!A32)</f>
        <v/>
      </c>
      <c r="H203" s="207"/>
      <c r="I203" s="208"/>
    </row>
    <row r="204" spans="1:9" ht="54.95" customHeight="1" x14ac:dyDescent="0.25">
      <c r="A204" s="202"/>
      <c r="B204" s="223"/>
      <c r="C204" s="209" t="s">
        <v>133</v>
      </c>
      <c r="D204" s="209"/>
      <c r="E204" s="210"/>
      <c r="F204" s="210"/>
      <c r="G204" s="211" t="str">
        <f>IF(_Recommendation!A32="","",_Recommendation!A32)</f>
        <v/>
      </c>
      <c r="H204" s="212"/>
      <c r="I204" s="213"/>
    </row>
    <row r="205" spans="1:9" ht="18" customHeight="1" x14ac:dyDescent="0.25">
      <c r="A205" s="202"/>
      <c r="B205" s="223"/>
      <c r="C205" s="209" t="s">
        <v>128</v>
      </c>
      <c r="D205" s="209"/>
      <c r="E205" s="210"/>
      <c r="F205" s="210"/>
      <c r="G205" s="214"/>
      <c r="H205" s="215"/>
      <c r="I205" s="216"/>
    </row>
    <row r="206" spans="1:9" ht="18" customHeight="1" x14ac:dyDescent="0.25">
      <c r="A206" s="202"/>
      <c r="B206" s="223"/>
      <c r="C206" s="209" t="s">
        <v>129</v>
      </c>
      <c r="D206" s="209"/>
      <c r="E206" s="210"/>
      <c r="F206" s="210"/>
      <c r="G206" s="214"/>
      <c r="H206" s="215"/>
      <c r="I206" s="216"/>
    </row>
    <row r="207" spans="1:9" ht="18" customHeight="1" x14ac:dyDescent="0.25">
      <c r="A207" s="202"/>
      <c r="B207" s="223"/>
      <c r="C207" s="209" t="s">
        <v>130</v>
      </c>
      <c r="D207" s="209"/>
      <c r="E207" s="210"/>
      <c r="F207" s="210"/>
      <c r="G207" s="214"/>
      <c r="H207" s="215"/>
      <c r="I207" s="216"/>
    </row>
    <row r="208" spans="1:9" ht="18" customHeight="1" x14ac:dyDescent="0.25">
      <c r="A208" s="202"/>
      <c r="B208" s="223"/>
      <c r="C208" s="209" t="s">
        <v>131</v>
      </c>
      <c r="D208" s="209"/>
      <c r="E208" s="210"/>
      <c r="F208" s="210"/>
      <c r="G208" s="214"/>
      <c r="H208" s="215"/>
      <c r="I208" s="216"/>
    </row>
    <row r="209" spans="1:9" ht="50.1" customHeight="1" thickBot="1" x14ac:dyDescent="0.3">
      <c r="A209" s="203"/>
      <c r="B209" s="224"/>
      <c r="C209" s="217" t="s">
        <v>132</v>
      </c>
      <c r="D209" s="217"/>
      <c r="E209" s="218"/>
      <c r="F209" s="218"/>
      <c r="G209" s="219" t="str">
        <f>IF(IF(ISNUMBER(SEARCH("No PWS Notes for",_PWSNotes!A32))=TRUE,"",_PWSNotes!A32)=0,"",IF(ISNUMBER(SEARCH("No PWS Notes for",_PWSNotes!A32))=TRUE,"",_PWSNotes!A32))</f>
        <v/>
      </c>
      <c r="H209" s="220"/>
      <c r="I209" s="221"/>
    </row>
    <row r="210" spans="1:9" ht="54.95" customHeight="1" x14ac:dyDescent="0.25">
      <c r="A210" s="201" t="str">
        <f>IFERROR(INDEX(DataTable[Topic],MATCH(B210,DataTable[Checklist Number],0)),"")</f>
        <v/>
      </c>
      <c r="B210" s="222" t="str">
        <f>IF(_ChecklistNumbers!A33="","",_ChecklistNumbers!A33)</f>
        <v/>
      </c>
      <c r="C210" s="204" t="s">
        <v>127</v>
      </c>
      <c r="D210" s="204"/>
      <c r="E210" s="205"/>
      <c r="F210" s="205"/>
      <c r="G210" s="206" t="str">
        <f>IF(_Question!A33="","",_Question!A33)</f>
        <v/>
      </c>
      <c r="H210" s="207"/>
      <c r="I210" s="208"/>
    </row>
    <row r="211" spans="1:9" ht="54.95" customHeight="1" x14ac:dyDescent="0.25">
      <c r="A211" s="202"/>
      <c r="B211" s="223"/>
      <c r="C211" s="209" t="s">
        <v>133</v>
      </c>
      <c r="D211" s="209"/>
      <c r="E211" s="210"/>
      <c r="F211" s="210"/>
      <c r="G211" s="211" t="str">
        <f>IF(_Recommendation!A33="","",_Recommendation!A33)</f>
        <v/>
      </c>
      <c r="H211" s="212"/>
      <c r="I211" s="213"/>
    </row>
    <row r="212" spans="1:9" ht="18" customHeight="1" x14ac:dyDescent="0.25">
      <c r="A212" s="202"/>
      <c r="B212" s="223"/>
      <c r="C212" s="209" t="s">
        <v>128</v>
      </c>
      <c r="D212" s="209"/>
      <c r="E212" s="210"/>
      <c r="F212" s="210"/>
      <c r="G212" s="214"/>
      <c r="H212" s="215"/>
      <c r="I212" s="216"/>
    </row>
    <row r="213" spans="1:9" ht="18" customHeight="1" x14ac:dyDescent="0.25">
      <c r="A213" s="202"/>
      <c r="B213" s="223"/>
      <c r="C213" s="209" t="s">
        <v>129</v>
      </c>
      <c r="D213" s="209"/>
      <c r="E213" s="210"/>
      <c r="F213" s="210"/>
      <c r="G213" s="214"/>
      <c r="H213" s="215"/>
      <c r="I213" s="216"/>
    </row>
    <row r="214" spans="1:9" ht="18" customHeight="1" x14ac:dyDescent="0.25">
      <c r="A214" s="202"/>
      <c r="B214" s="223"/>
      <c r="C214" s="209" t="s">
        <v>130</v>
      </c>
      <c r="D214" s="209"/>
      <c r="E214" s="210"/>
      <c r="F214" s="210"/>
      <c r="G214" s="214"/>
      <c r="H214" s="215"/>
      <c r="I214" s="216"/>
    </row>
    <row r="215" spans="1:9" ht="18" customHeight="1" x14ac:dyDescent="0.25">
      <c r="A215" s="202"/>
      <c r="B215" s="223"/>
      <c r="C215" s="209" t="s">
        <v>131</v>
      </c>
      <c r="D215" s="209"/>
      <c r="E215" s="210"/>
      <c r="F215" s="210"/>
      <c r="G215" s="214"/>
      <c r="H215" s="215"/>
      <c r="I215" s="216"/>
    </row>
    <row r="216" spans="1:9" ht="50.1" customHeight="1" thickBot="1" x14ac:dyDescent="0.3">
      <c r="A216" s="203"/>
      <c r="B216" s="224"/>
      <c r="C216" s="217" t="s">
        <v>132</v>
      </c>
      <c r="D216" s="217"/>
      <c r="E216" s="218"/>
      <c r="F216" s="218"/>
      <c r="G216" s="219" t="str">
        <f>IF(IF(ISNUMBER(SEARCH("No PWS Notes for",_PWSNotes!A33))=TRUE,"",_PWSNotes!A33)=0,"",IF(ISNUMBER(SEARCH("No PWS Notes for",_PWSNotes!A33))=TRUE,"",_PWSNotes!A33))</f>
        <v/>
      </c>
      <c r="H216" s="220"/>
      <c r="I216" s="221"/>
    </row>
    <row r="217" spans="1:9" ht="54.95" customHeight="1" x14ac:dyDescent="0.25">
      <c r="A217" s="201" t="str">
        <f>IFERROR(INDEX(DataTable[Topic],MATCH(B217,DataTable[Checklist Number],0)),"")</f>
        <v/>
      </c>
      <c r="B217" s="222" t="str">
        <f>IF(_ChecklistNumbers!A34="","",_ChecklistNumbers!A34)</f>
        <v/>
      </c>
      <c r="C217" s="204" t="s">
        <v>127</v>
      </c>
      <c r="D217" s="204"/>
      <c r="E217" s="205"/>
      <c r="F217" s="205"/>
      <c r="G217" s="206" t="str">
        <f>IF(_Question!A34="","",_Question!A34)</f>
        <v/>
      </c>
      <c r="H217" s="207"/>
      <c r="I217" s="208"/>
    </row>
    <row r="218" spans="1:9" ht="54.95" customHeight="1" x14ac:dyDescent="0.25">
      <c r="A218" s="202"/>
      <c r="B218" s="223"/>
      <c r="C218" s="209" t="s">
        <v>133</v>
      </c>
      <c r="D218" s="209"/>
      <c r="E218" s="210"/>
      <c r="F218" s="210"/>
      <c r="G218" s="211" t="str">
        <f>IF(_Recommendation!A34="","",_Recommendation!A34)</f>
        <v/>
      </c>
      <c r="H218" s="212"/>
      <c r="I218" s="213"/>
    </row>
    <row r="219" spans="1:9" ht="18" customHeight="1" x14ac:dyDescent="0.25">
      <c r="A219" s="202"/>
      <c r="B219" s="223"/>
      <c r="C219" s="209" t="s">
        <v>128</v>
      </c>
      <c r="D219" s="209"/>
      <c r="E219" s="210"/>
      <c r="F219" s="210"/>
      <c r="G219" s="214"/>
      <c r="H219" s="215"/>
      <c r="I219" s="216"/>
    </row>
    <row r="220" spans="1:9" ht="18" customHeight="1" x14ac:dyDescent="0.25">
      <c r="A220" s="202"/>
      <c r="B220" s="223"/>
      <c r="C220" s="209" t="s">
        <v>129</v>
      </c>
      <c r="D220" s="209"/>
      <c r="E220" s="210"/>
      <c r="F220" s="210"/>
      <c r="G220" s="214"/>
      <c r="H220" s="215"/>
      <c r="I220" s="216"/>
    </row>
    <row r="221" spans="1:9" ht="18" customHeight="1" x14ac:dyDescent="0.25">
      <c r="A221" s="202"/>
      <c r="B221" s="223"/>
      <c r="C221" s="209" t="s">
        <v>130</v>
      </c>
      <c r="D221" s="209"/>
      <c r="E221" s="210"/>
      <c r="F221" s="210"/>
      <c r="G221" s="214"/>
      <c r="H221" s="215"/>
      <c r="I221" s="216"/>
    </row>
    <row r="222" spans="1:9" ht="18" customHeight="1" x14ac:dyDescent="0.25">
      <c r="A222" s="202"/>
      <c r="B222" s="223"/>
      <c r="C222" s="209" t="s">
        <v>131</v>
      </c>
      <c r="D222" s="209"/>
      <c r="E222" s="210"/>
      <c r="F222" s="210"/>
      <c r="G222" s="214"/>
      <c r="H222" s="215"/>
      <c r="I222" s="216"/>
    </row>
    <row r="223" spans="1:9" ht="50.1" customHeight="1" thickBot="1" x14ac:dyDescent="0.3">
      <c r="A223" s="203"/>
      <c r="B223" s="224"/>
      <c r="C223" s="217" t="s">
        <v>132</v>
      </c>
      <c r="D223" s="217"/>
      <c r="E223" s="218"/>
      <c r="F223" s="218"/>
      <c r="G223" s="219" t="str">
        <f>IF(IF(ISNUMBER(SEARCH("No PWS Notes for",_PWSNotes!A34))=TRUE,"",_PWSNotes!A34)=0,"",IF(ISNUMBER(SEARCH("No PWS Notes for",_PWSNotes!A34))=TRUE,"",_PWSNotes!A34))</f>
        <v/>
      </c>
      <c r="H223" s="220"/>
      <c r="I223" s="221"/>
    </row>
    <row r="224" spans="1:9" ht="54.95" customHeight="1" x14ac:dyDescent="0.25">
      <c r="A224" s="201" t="str">
        <f>IFERROR(INDEX(DataTable[Topic],MATCH(B224,DataTable[Checklist Number],0)),"")</f>
        <v/>
      </c>
      <c r="B224" s="222" t="str">
        <f>IF(_ChecklistNumbers!A35="","",_ChecklistNumbers!A35)</f>
        <v/>
      </c>
      <c r="C224" s="204" t="s">
        <v>127</v>
      </c>
      <c r="D224" s="204"/>
      <c r="E224" s="205"/>
      <c r="F224" s="205"/>
      <c r="G224" s="206" t="str">
        <f>IF(_Question!A35="","",_Question!A35)</f>
        <v/>
      </c>
      <c r="H224" s="207"/>
      <c r="I224" s="208"/>
    </row>
    <row r="225" spans="1:9" ht="54.95" customHeight="1" x14ac:dyDescent="0.25">
      <c r="A225" s="202"/>
      <c r="B225" s="223"/>
      <c r="C225" s="209" t="s">
        <v>133</v>
      </c>
      <c r="D225" s="209"/>
      <c r="E225" s="210"/>
      <c r="F225" s="210"/>
      <c r="G225" s="211" t="str">
        <f>IF(_Recommendation!A35="","",_Recommendation!A35)</f>
        <v/>
      </c>
      <c r="H225" s="212"/>
      <c r="I225" s="213"/>
    </row>
    <row r="226" spans="1:9" ht="18" customHeight="1" x14ac:dyDescent="0.25">
      <c r="A226" s="202"/>
      <c r="B226" s="223"/>
      <c r="C226" s="209" t="s">
        <v>128</v>
      </c>
      <c r="D226" s="209"/>
      <c r="E226" s="210"/>
      <c r="F226" s="210"/>
      <c r="G226" s="214"/>
      <c r="H226" s="215"/>
      <c r="I226" s="216"/>
    </row>
    <row r="227" spans="1:9" ht="18" customHeight="1" x14ac:dyDescent="0.25">
      <c r="A227" s="202"/>
      <c r="B227" s="223"/>
      <c r="C227" s="209" t="s">
        <v>129</v>
      </c>
      <c r="D227" s="209"/>
      <c r="E227" s="210"/>
      <c r="F227" s="210"/>
      <c r="G227" s="214"/>
      <c r="H227" s="215"/>
      <c r="I227" s="216"/>
    </row>
    <row r="228" spans="1:9" ht="18" customHeight="1" x14ac:dyDescent="0.25">
      <c r="A228" s="202"/>
      <c r="B228" s="223"/>
      <c r="C228" s="209" t="s">
        <v>130</v>
      </c>
      <c r="D228" s="209"/>
      <c r="E228" s="210"/>
      <c r="F228" s="210"/>
      <c r="G228" s="214"/>
      <c r="H228" s="215"/>
      <c r="I228" s="216"/>
    </row>
    <row r="229" spans="1:9" ht="18" customHeight="1" x14ac:dyDescent="0.25">
      <c r="A229" s="202"/>
      <c r="B229" s="223"/>
      <c r="C229" s="209" t="s">
        <v>131</v>
      </c>
      <c r="D229" s="209"/>
      <c r="E229" s="210"/>
      <c r="F229" s="210"/>
      <c r="G229" s="214"/>
      <c r="H229" s="215"/>
      <c r="I229" s="216"/>
    </row>
    <row r="230" spans="1:9" ht="50.1" customHeight="1" thickBot="1" x14ac:dyDescent="0.3">
      <c r="A230" s="203"/>
      <c r="B230" s="224"/>
      <c r="C230" s="217" t="s">
        <v>132</v>
      </c>
      <c r="D230" s="217"/>
      <c r="E230" s="218"/>
      <c r="F230" s="218"/>
      <c r="G230" s="219" t="str">
        <f>IF(IF(ISNUMBER(SEARCH("No PWS Notes for",_PWSNotes!A35))=TRUE,"",_PWSNotes!A35)=0,"",IF(ISNUMBER(SEARCH("No PWS Notes for",_PWSNotes!A35))=TRUE,"",_PWSNotes!A35))</f>
        <v/>
      </c>
      <c r="H230" s="220"/>
      <c r="I230" s="221"/>
    </row>
    <row r="231" spans="1:9" ht="54.95" customHeight="1" x14ac:dyDescent="0.25">
      <c r="A231" s="201" t="str">
        <f>IFERROR(INDEX(DataTable[Topic],MATCH(B231,DataTable[Checklist Number],0)),"")</f>
        <v/>
      </c>
      <c r="B231" s="222" t="str">
        <f>IF(_ChecklistNumbers!A36="","",_ChecklistNumbers!A36)</f>
        <v/>
      </c>
      <c r="C231" s="204" t="s">
        <v>127</v>
      </c>
      <c r="D231" s="204"/>
      <c r="E231" s="205"/>
      <c r="F231" s="205"/>
      <c r="G231" s="206" t="str">
        <f>IF(_Question!A36="","",_Question!A36)</f>
        <v/>
      </c>
      <c r="H231" s="207"/>
      <c r="I231" s="208"/>
    </row>
    <row r="232" spans="1:9" ht="54.95" customHeight="1" x14ac:dyDescent="0.25">
      <c r="A232" s="202"/>
      <c r="B232" s="223"/>
      <c r="C232" s="209" t="s">
        <v>133</v>
      </c>
      <c r="D232" s="209"/>
      <c r="E232" s="210"/>
      <c r="F232" s="210"/>
      <c r="G232" s="211" t="str">
        <f>IF(_Recommendation!A36="","",_Recommendation!A36)</f>
        <v/>
      </c>
      <c r="H232" s="212"/>
      <c r="I232" s="213"/>
    </row>
    <row r="233" spans="1:9" ht="18" customHeight="1" x14ac:dyDescent="0.25">
      <c r="A233" s="202"/>
      <c r="B233" s="223"/>
      <c r="C233" s="209" t="s">
        <v>128</v>
      </c>
      <c r="D233" s="209"/>
      <c r="E233" s="210"/>
      <c r="F233" s="210"/>
      <c r="G233" s="214"/>
      <c r="H233" s="215"/>
      <c r="I233" s="216"/>
    </row>
    <row r="234" spans="1:9" ht="18" customHeight="1" x14ac:dyDescent="0.25">
      <c r="A234" s="202"/>
      <c r="B234" s="223"/>
      <c r="C234" s="209" t="s">
        <v>129</v>
      </c>
      <c r="D234" s="209"/>
      <c r="E234" s="210"/>
      <c r="F234" s="210"/>
      <c r="G234" s="214"/>
      <c r="H234" s="215"/>
      <c r="I234" s="216"/>
    </row>
    <row r="235" spans="1:9" ht="18" customHeight="1" x14ac:dyDescent="0.25">
      <c r="A235" s="202"/>
      <c r="B235" s="223"/>
      <c r="C235" s="209" t="s">
        <v>130</v>
      </c>
      <c r="D235" s="209"/>
      <c r="E235" s="210"/>
      <c r="F235" s="210"/>
      <c r="G235" s="214"/>
      <c r="H235" s="215"/>
      <c r="I235" s="216"/>
    </row>
    <row r="236" spans="1:9" ht="18" customHeight="1" x14ac:dyDescent="0.25">
      <c r="A236" s="202"/>
      <c r="B236" s="223"/>
      <c r="C236" s="209" t="s">
        <v>131</v>
      </c>
      <c r="D236" s="209"/>
      <c r="E236" s="210"/>
      <c r="F236" s="210"/>
      <c r="G236" s="214"/>
      <c r="H236" s="215"/>
      <c r="I236" s="216"/>
    </row>
    <row r="237" spans="1:9" ht="50.1" customHeight="1" thickBot="1" x14ac:dyDescent="0.3">
      <c r="A237" s="203"/>
      <c r="B237" s="224"/>
      <c r="C237" s="217" t="s">
        <v>132</v>
      </c>
      <c r="D237" s="217"/>
      <c r="E237" s="218"/>
      <c r="F237" s="218"/>
      <c r="G237" s="219" t="str">
        <f>IF(IF(ISNUMBER(SEARCH("No PWS Notes for",_PWSNotes!A36))=TRUE,"",_PWSNotes!A36)=0,"",IF(ISNUMBER(SEARCH("No PWS Notes for",_PWSNotes!A36))=TRUE,"",_PWSNotes!A36))</f>
        <v/>
      </c>
      <c r="H237" s="220"/>
      <c r="I237" s="221"/>
    </row>
    <row r="238" spans="1:9" ht="54.95" customHeight="1" x14ac:dyDescent="0.25">
      <c r="A238" s="201" t="str">
        <f>IFERROR(INDEX(DataTable[Topic],MATCH(B238,DataTable[Checklist Number],0)),"")</f>
        <v/>
      </c>
      <c r="B238" s="222" t="str">
        <f>IF(_ChecklistNumbers!A37="","",_ChecklistNumbers!A37)</f>
        <v/>
      </c>
      <c r="C238" s="204" t="s">
        <v>127</v>
      </c>
      <c r="D238" s="204"/>
      <c r="E238" s="205"/>
      <c r="F238" s="205"/>
      <c r="G238" s="206" t="str">
        <f>IF(_Question!A37="","",_Question!A37)</f>
        <v/>
      </c>
      <c r="H238" s="207"/>
      <c r="I238" s="208"/>
    </row>
    <row r="239" spans="1:9" ht="54.95" customHeight="1" x14ac:dyDescent="0.25">
      <c r="A239" s="202"/>
      <c r="B239" s="223"/>
      <c r="C239" s="209" t="s">
        <v>133</v>
      </c>
      <c r="D239" s="209"/>
      <c r="E239" s="210"/>
      <c r="F239" s="210"/>
      <c r="G239" s="211" t="str">
        <f>IF(_Recommendation!A37="","",_Recommendation!A37)</f>
        <v/>
      </c>
      <c r="H239" s="212"/>
      <c r="I239" s="213"/>
    </row>
    <row r="240" spans="1:9" ht="18" customHeight="1" x14ac:dyDescent="0.25">
      <c r="A240" s="202"/>
      <c r="B240" s="223"/>
      <c r="C240" s="209" t="s">
        <v>128</v>
      </c>
      <c r="D240" s="209"/>
      <c r="E240" s="210"/>
      <c r="F240" s="210"/>
      <c r="G240" s="214"/>
      <c r="H240" s="215"/>
      <c r="I240" s="216"/>
    </row>
    <row r="241" spans="1:9" ht="18" customHeight="1" x14ac:dyDescent="0.25">
      <c r="A241" s="202"/>
      <c r="B241" s="223"/>
      <c r="C241" s="209" t="s">
        <v>129</v>
      </c>
      <c r="D241" s="209"/>
      <c r="E241" s="210"/>
      <c r="F241" s="210"/>
      <c r="G241" s="214"/>
      <c r="H241" s="215"/>
      <c r="I241" s="216"/>
    </row>
    <row r="242" spans="1:9" ht="18" customHeight="1" x14ac:dyDescent="0.25">
      <c r="A242" s="202"/>
      <c r="B242" s="223"/>
      <c r="C242" s="209" t="s">
        <v>130</v>
      </c>
      <c r="D242" s="209"/>
      <c r="E242" s="210"/>
      <c r="F242" s="210"/>
      <c r="G242" s="214"/>
      <c r="H242" s="215"/>
      <c r="I242" s="216"/>
    </row>
    <row r="243" spans="1:9" ht="18" customHeight="1" x14ac:dyDescent="0.25">
      <c r="A243" s="202"/>
      <c r="B243" s="223"/>
      <c r="C243" s="209" t="s">
        <v>131</v>
      </c>
      <c r="D243" s="209"/>
      <c r="E243" s="210"/>
      <c r="F243" s="210"/>
      <c r="G243" s="214"/>
      <c r="H243" s="215"/>
      <c r="I243" s="216"/>
    </row>
    <row r="244" spans="1:9" ht="50.1" customHeight="1" thickBot="1" x14ac:dyDescent="0.3">
      <c r="A244" s="203"/>
      <c r="B244" s="224"/>
      <c r="C244" s="217" t="s">
        <v>132</v>
      </c>
      <c r="D244" s="217"/>
      <c r="E244" s="218"/>
      <c r="F244" s="218"/>
      <c r="G244" s="219" t="str">
        <f>IF(IF(ISNUMBER(SEARCH("No PWS Notes for",_PWSNotes!A37))=TRUE,"",_PWSNotes!A37)=0,"",IF(ISNUMBER(SEARCH("No PWS Notes for",_PWSNotes!A37))=TRUE,"",_PWSNotes!A37))</f>
        <v/>
      </c>
      <c r="H244" s="220"/>
      <c r="I244" s="221"/>
    </row>
    <row r="245" spans="1:9" ht="54.95" customHeight="1" x14ac:dyDescent="0.25">
      <c r="A245" s="201" t="str">
        <f>IFERROR(INDEX(DataTable[Topic],MATCH(B245,DataTable[Checklist Number],0)),"")</f>
        <v/>
      </c>
      <c r="B245" s="222" t="str">
        <f>IF(_ChecklistNumbers!A38="","",_ChecklistNumbers!A38)</f>
        <v/>
      </c>
      <c r="C245" s="204" t="s">
        <v>127</v>
      </c>
      <c r="D245" s="204"/>
      <c r="E245" s="205"/>
      <c r="F245" s="205"/>
      <c r="G245" s="206" t="str">
        <f>IF(_Question!A38="","",_Question!A38)</f>
        <v/>
      </c>
      <c r="H245" s="207"/>
      <c r="I245" s="208"/>
    </row>
    <row r="246" spans="1:9" ht="54.95" customHeight="1" x14ac:dyDescent="0.25">
      <c r="A246" s="202"/>
      <c r="B246" s="223"/>
      <c r="C246" s="209" t="s">
        <v>133</v>
      </c>
      <c r="D246" s="209"/>
      <c r="E246" s="210"/>
      <c r="F246" s="210"/>
      <c r="G246" s="211" t="str">
        <f>IF(_Recommendation!A38="","",_Recommendation!A38)</f>
        <v/>
      </c>
      <c r="H246" s="212"/>
      <c r="I246" s="213"/>
    </row>
    <row r="247" spans="1:9" ht="18" customHeight="1" x14ac:dyDescent="0.25">
      <c r="A247" s="202"/>
      <c r="B247" s="223"/>
      <c r="C247" s="209" t="s">
        <v>128</v>
      </c>
      <c r="D247" s="209"/>
      <c r="E247" s="210"/>
      <c r="F247" s="210"/>
      <c r="G247" s="214"/>
      <c r="H247" s="215"/>
      <c r="I247" s="216"/>
    </row>
    <row r="248" spans="1:9" ht="18" customHeight="1" x14ac:dyDescent="0.25">
      <c r="A248" s="202"/>
      <c r="B248" s="223"/>
      <c r="C248" s="209" t="s">
        <v>129</v>
      </c>
      <c r="D248" s="209"/>
      <c r="E248" s="210"/>
      <c r="F248" s="210"/>
      <c r="G248" s="214"/>
      <c r="H248" s="215"/>
      <c r="I248" s="216"/>
    </row>
    <row r="249" spans="1:9" ht="18" customHeight="1" x14ac:dyDescent="0.25">
      <c r="A249" s="202"/>
      <c r="B249" s="223"/>
      <c r="C249" s="209" t="s">
        <v>130</v>
      </c>
      <c r="D249" s="209"/>
      <c r="E249" s="210"/>
      <c r="F249" s="210"/>
      <c r="G249" s="214"/>
      <c r="H249" s="215"/>
      <c r="I249" s="216"/>
    </row>
    <row r="250" spans="1:9" ht="18" customHeight="1" x14ac:dyDescent="0.25">
      <c r="A250" s="202"/>
      <c r="B250" s="223"/>
      <c r="C250" s="209" t="s">
        <v>131</v>
      </c>
      <c r="D250" s="209"/>
      <c r="E250" s="210"/>
      <c r="F250" s="210"/>
      <c r="G250" s="214"/>
      <c r="H250" s="215"/>
      <c r="I250" s="216"/>
    </row>
    <row r="251" spans="1:9" ht="50.1" customHeight="1" thickBot="1" x14ac:dyDescent="0.3">
      <c r="A251" s="203"/>
      <c r="B251" s="224"/>
      <c r="C251" s="217" t="s">
        <v>132</v>
      </c>
      <c r="D251" s="217"/>
      <c r="E251" s="218"/>
      <c r="F251" s="218"/>
      <c r="G251" s="219" t="str">
        <f>IF(IF(ISNUMBER(SEARCH("No PWS Notes for",_PWSNotes!A38))=TRUE,"",_PWSNotes!A38)=0,"",IF(ISNUMBER(SEARCH("No PWS Notes for",_PWSNotes!A38))=TRUE,"",_PWSNotes!A38))</f>
        <v/>
      </c>
      <c r="H251" s="220"/>
      <c r="I251" s="221"/>
    </row>
  </sheetData>
  <sheetProtection sheet="1" objects="1" scenarios="1"/>
  <mergeCells count="551">
    <mergeCell ref="B231:B237"/>
    <mergeCell ref="B238:B244"/>
    <mergeCell ref="B245:B251"/>
    <mergeCell ref="A14:I14"/>
    <mergeCell ref="F6:G6"/>
    <mergeCell ref="D5:E5"/>
    <mergeCell ref="D8:E8"/>
    <mergeCell ref="F5:G5"/>
    <mergeCell ref="D6:E6"/>
    <mergeCell ref="F7:G7"/>
    <mergeCell ref="F8:G8"/>
    <mergeCell ref="B77:B83"/>
    <mergeCell ref="B84:B90"/>
    <mergeCell ref="B91:B97"/>
    <mergeCell ref="B98:B104"/>
    <mergeCell ref="B105:B111"/>
    <mergeCell ref="B112:B118"/>
    <mergeCell ref="B119:B125"/>
    <mergeCell ref="B126:B132"/>
    <mergeCell ref="B133:B139"/>
    <mergeCell ref="G79:I79"/>
    <mergeCell ref="A11:I11"/>
    <mergeCell ref="A13:I13"/>
    <mergeCell ref="A20:I20"/>
    <mergeCell ref="G26:I26"/>
    <mergeCell ref="G27:I27"/>
    <mergeCell ref="A28:A34"/>
    <mergeCell ref="G28:I28"/>
    <mergeCell ref="G29:I29"/>
    <mergeCell ref="B217:B223"/>
    <mergeCell ref="C73:F73"/>
    <mergeCell ref="G73:I73"/>
    <mergeCell ref="C74:F74"/>
    <mergeCell ref="G74:I74"/>
    <mergeCell ref="C67:F67"/>
    <mergeCell ref="G67:I67"/>
    <mergeCell ref="C68:F68"/>
    <mergeCell ref="G68:I68"/>
    <mergeCell ref="C115:F115"/>
    <mergeCell ref="G115:I115"/>
    <mergeCell ref="C116:F116"/>
    <mergeCell ref="C108:F108"/>
    <mergeCell ref="G108:I108"/>
    <mergeCell ref="C109:F109"/>
    <mergeCell ref="G109:I109"/>
    <mergeCell ref="C80:F80"/>
    <mergeCell ref="G80:I80"/>
    <mergeCell ref="A133:A139"/>
    <mergeCell ref="A1:I1"/>
    <mergeCell ref="A2:I2"/>
    <mergeCell ref="A3:I3"/>
    <mergeCell ref="A9:I9"/>
    <mergeCell ref="A10:I10"/>
    <mergeCell ref="A17:I17"/>
    <mergeCell ref="B21:B27"/>
    <mergeCell ref="B28:B34"/>
    <mergeCell ref="B35:B41"/>
    <mergeCell ref="D4:E4"/>
    <mergeCell ref="F4:G4"/>
    <mergeCell ref="C29:F29"/>
    <mergeCell ref="C30:F30"/>
    <mergeCell ref="A19:I19"/>
    <mergeCell ref="A15:I15"/>
    <mergeCell ref="A16:I16"/>
    <mergeCell ref="G30:I30"/>
    <mergeCell ref="C31:F31"/>
    <mergeCell ref="G31:I31"/>
    <mergeCell ref="C32:F32"/>
    <mergeCell ref="G32:I32"/>
    <mergeCell ref="C26:F26"/>
    <mergeCell ref="A21:A27"/>
    <mergeCell ref="C21:F21"/>
    <mergeCell ref="C133:F133"/>
    <mergeCell ref="G133:I133"/>
    <mergeCell ref="C134:F134"/>
    <mergeCell ref="G134:I134"/>
    <mergeCell ref="C135:F135"/>
    <mergeCell ref="G135:I135"/>
    <mergeCell ref="C136:F136"/>
    <mergeCell ref="A126:A132"/>
    <mergeCell ref="C126:F126"/>
    <mergeCell ref="G126:I126"/>
    <mergeCell ref="C127:F127"/>
    <mergeCell ref="G127:I127"/>
    <mergeCell ref="C128:F128"/>
    <mergeCell ref="G128:I128"/>
    <mergeCell ref="C129:F129"/>
    <mergeCell ref="G129:I129"/>
    <mergeCell ref="C130:F130"/>
    <mergeCell ref="G130:I130"/>
    <mergeCell ref="G136:I136"/>
    <mergeCell ref="C137:F137"/>
    <mergeCell ref="G137:I137"/>
    <mergeCell ref="C138:F138"/>
    <mergeCell ref="G138:I138"/>
    <mergeCell ref="C170:F170"/>
    <mergeCell ref="G170:I170"/>
    <mergeCell ref="C171:F171"/>
    <mergeCell ref="A154:A160"/>
    <mergeCell ref="C154:F154"/>
    <mergeCell ref="G154:I154"/>
    <mergeCell ref="C155:F155"/>
    <mergeCell ref="G155:I155"/>
    <mergeCell ref="C156:F156"/>
    <mergeCell ref="B154:B160"/>
    <mergeCell ref="B161:B167"/>
    <mergeCell ref="B168:B174"/>
    <mergeCell ref="A161:A167"/>
    <mergeCell ref="C161:F161"/>
    <mergeCell ref="G161:I161"/>
    <mergeCell ref="C162:F162"/>
    <mergeCell ref="G162:I162"/>
    <mergeCell ref="C163:F163"/>
    <mergeCell ref="G163:I163"/>
    <mergeCell ref="C164:F164"/>
    <mergeCell ref="G156:I156"/>
    <mergeCell ref="C157:F157"/>
    <mergeCell ref="G157:I157"/>
    <mergeCell ref="C158:F158"/>
    <mergeCell ref="C139:F139"/>
    <mergeCell ref="A238:A244"/>
    <mergeCell ref="C238:F238"/>
    <mergeCell ref="G238:I238"/>
    <mergeCell ref="C239:F239"/>
    <mergeCell ref="C237:F237"/>
    <mergeCell ref="G237:I237"/>
    <mergeCell ref="G239:I239"/>
    <mergeCell ref="C240:F240"/>
    <mergeCell ref="A224:A230"/>
    <mergeCell ref="C224:F224"/>
    <mergeCell ref="G224:I224"/>
    <mergeCell ref="C225:F225"/>
    <mergeCell ref="A231:A237"/>
    <mergeCell ref="C231:F231"/>
    <mergeCell ref="G231:I231"/>
    <mergeCell ref="C232:F232"/>
    <mergeCell ref="G232:I232"/>
    <mergeCell ref="C233:F233"/>
    <mergeCell ref="G225:I225"/>
    <mergeCell ref="C226:F226"/>
    <mergeCell ref="G226:I226"/>
    <mergeCell ref="C227:F227"/>
    <mergeCell ref="G227:I227"/>
    <mergeCell ref="C228:F228"/>
    <mergeCell ref="A217:A223"/>
    <mergeCell ref="C217:F217"/>
    <mergeCell ref="G217:I217"/>
    <mergeCell ref="C218:F218"/>
    <mergeCell ref="G218:I218"/>
    <mergeCell ref="C219:F219"/>
    <mergeCell ref="G219:I219"/>
    <mergeCell ref="C220:F220"/>
    <mergeCell ref="G220:I220"/>
    <mergeCell ref="C221:F221"/>
    <mergeCell ref="G221:I221"/>
    <mergeCell ref="C222:F222"/>
    <mergeCell ref="G222:I222"/>
    <mergeCell ref="C223:F223"/>
    <mergeCell ref="G223:I223"/>
    <mergeCell ref="G228:I228"/>
    <mergeCell ref="B224:B230"/>
    <mergeCell ref="A203:A209"/>
    <mergeCell ref="C203:F203"/>
    <mergeCell ref="C206:F206"/>
    <mergeCell ref="G206:I206"/>
    <mergeCell ref="C207:F207"/>
    <mergeCell ref="G207:I207"/>
    <mergeCell ref="C208:F208"/>
    <mergeCell ref="G208:I208"/>
    <mergeCell ref="G203:I203"/>
    <mergeCell ref="C204:F204"/>
    <mergeCell ref="G204:I204"/>
    <mergeCell ref="C205:F205"/>
    <mergeCell ref="G205:I205"/>
    <mergeCell ref="B203:B209"/>
    <mergeCell ref="C209:F209"/>
    <mergeCell ref="G209:I209"/>
    <mergeCell ref="G21:I21"/>
    <mergeCell ref="G22:I22"/>
    <mergeCell ref="G23:I23"/>
    <mergeCell ref="G24:I24"/>
    <mergeCell ref="G25:I25"/>
    <mergeCell ref="C24:F24"/>
    <mergeCell ref="C25:F25"/>
    <mergeCell ref="C22:F22"/>
    <mergeCell ref="C23:F23"/>
    <mergeCell ref="C27:F27"/>
    <mergeCell ref="C28:F28"/>
    <mergeCell ref="C40:F40"/>
    <mergeCell ref="G40:I40"/>
    <mergeCell ref="C33:F33"/>
    <mergeCell ref="G33:I33"/>
    <mergeCell ref="C34:F34"/>
    <mergeCell ref="G34:I34"/>
    <mergeCell ref="C35:F35"/>
    <mergeCell ref="G35:I35"/>
    <mergeCell ref="C36:F36"/>
    <mergeCell ref="G36:I36"/>
    <mergeCell ref="C37:F37"/>
    <mergeCell ref="C41:F41"/>
    <mergeCell ref="G41:I41"/>
    <mergeCell ref="A42:A48"/>
    <mergeCell ref="C42:F42"/>
    <mergeCell ref="G42:I42"/>
    <mergeCell ref="C43:F43"/>
    <mergeCell ref="G43:I43"/>
    <mergeCell ref="C44:F44"/>
    <mergeCell ref="G44:I44"/>
    <mergeCell ref="C45:F45"/>
    <mergeCell ref="A35:A41"/>
    <mergeCell ref="G45:I45"/>
    <mergeCell ref="C46:F46"/>
    <mergeCell ref="G46:I46"/>
    <mergeCell ref="C47:F47"/>
    <mergeCell ref="B42:B48"/>
    <mergeCell ref="G47:I47"/>
    <mergeCell ref="C48:F48"/>
    <mergeCell ref="G48:I48"/>
    <mergeCell ref="G37:I37"/>
    <mergeCell ref="C38:F38"/>
    <mergeCell ref="G38:I38"/>
    <mergeCell ref="C39:F39"/>
    <mergeCell ref="G39:I39"/>
    <mergeCell ref="A49:A55"/>
    <mergeCell ref="C49:F49"/>
    <mergeCell ref="G49:I49"/>
    <mergeCell ref="C50:F50"/>
    <mergeCell ref="G50:I50"/>
    <mergeCell ref="C51:F51"/>
    <mergeCell ref="G51:I51"/>
    <mergeCell ref="C52:F52"/>
    <mergeCell ref="G52:I52"/>
    <mergeCell ref="C53:F53"/>
    <mergeCell ref="G53:I53"/>
    <mergeCell ref="B49:B55"/>
    <mergeCell ref="C54:F54"/>
    <mergeCell ref="G54:I54"/>
    <mergeCell ref="C55:F55"/>
    <mergeCell ref="G55:I55"/>
    <mergeCell ref="A56:A62"/>
    <mergeCell ref="C56:F56"/>
    <mergeCell ref="G56:I56"/>
    <mergeCell ref="C57:F57"/>
    <mergeCell ref="G57:I57"/>
    <mergeCell ref="C58:F58"/>
    <mergeCell ref="G58:I58"/>
    <mergeCell ref="C59:F59"/>
    <mergeCell ref="G59:I59"/>
    <mergeCell ref="C60:F60"/>
    <mergeCell ref="B56:B62"/>
    <mergeCell ref="G60:I60"/>
    <mergeCell ref="C61:F61"/>
    <mergeCell ref="G61:I61"/>
    <mergeCell ref="C62:F62"/>
    <mergeCell ref="G62:I62"/>
    <mergeCell ref="A63:A69"/>
    <mergeCell ref="C63:F63"/>
    <mergeCell ref="G63:I63"/>
    <mergeCell ref="C64:F64"/>
    <mergeCell ref="G64:I64"/>
    <mergeCell ref="C65:F65"/>
    <mergeCell ref="G65:I65"/>
    <mergeCell ref="C66:F66"/>
    <mergeCell ref="G66:I66"/>
    <mergeCell ref="B63:B69"/>
    <mergeCell ref="C69:F69"/>
    <mergeCell ref="G69:I69"/>
    <mergeCell ref="A70:A76"/>
    <mergeCell ref="C70:F70"/>
    <mergeCell ref="G70:I70"/>
    <mergeCell ref="C71:F71"/>
    <mergeCell ref="G71:I71"/>
    <mergeCell ref="C72:F72"/>
    <mergeCell ref="G72:I72"/>
    <mergeCell ref="B70:B76"/>
    <mergeCell ref="A84:A90"/>
    <mergeCell ref="C84:F84"/>
    <mergeCell ref="G84:I84"/>
    <mergeCell ref="C85:F85"/>
    <mergeCell ref="G85:I85"/>
    <mergeCell ref="C75:F75"/>
    <mergeCell ref="G75:I75"/>
    <mergeCell ref="C76:F76"/>
    <mergeCell ref="G76:I76"/>
    <mergeCell ref="A77:A83"/>
    <mergeCell ref="C77:F77"/>
    <mergeCell ref="G77:I77"/>
    <mergeCell ref="C78:F78"/>
    <mergeCell ref="G78:I78"/>
    <mergeCell ref="C79:F79"/>
    <mergeCell ref="C87:F87"/>
    <mergeCell ref="C93:F93"/>
    <mergeCell ref="G89:I89"/>
    <mergeCell ref="G87:I87"/>
    <mergeCell ref="C88:F88"/>
    <mergeCell ref="G88:I88"/>
    <mergeCell ref="C90:F90"/>
    <mergeCell ref="G90:I90"/>
    <mergeCell ref="C86:F86"/>
    <mergeCell ref="G86:I86"/>
    <mergeCell ref="C89:F89"/>
    <mergeCell ref="G93:I93"/>
    <mergeCell ref="G81:I81"/>
    <mergeCell ref="C82:F82"/>
    <mergeCell ref="G82:I82"/>
    <mergeCell ref="C83:F83"/>
    <mergeCell ref="G83:I83"/>
    <mergeCell ref="C91:F91"/>
    <mergeCell ref="G91:I91"/>
    <mergeCell ref="C92:F92"/>
    <mergeCell ref="G92:I92"/>
    <mergeCell ref="C81:F81"/>
    <mergeCell ref="C97:F97"/>
    <mergeCell ref="G97:I97"/>
    <mergeCell ref="A98:A104"/>
    <mergeCell ref="C98:F98"/>
    <mergeCell ref="G98:I98"/>
    <mergeCell ref="C99:F99"/>
    <mergeCell ref="G99:I99"/>
    <mergeCell ref="C100:F100"/>
    <mergeCell ref="G100:I100"/>
    <mergeCell ref="C101:F101"/>
    <mergeCell ref="G101:I101"/>
    <mergeCell ref="C102:F102"/>
    <mergeCell ref="G102:I102"/>
    <mergeCell ref="C103:F103"/>
    <mergeCell ref="A91:A97"/>
    <mergeCell ref="G103:I103"/>
    <mergeCell ref="C104:F104"/>
    <mergeCell ref="G104:I104"/>
    <mergeCell ref="C94:F94"/>
    <mergeCell ref="G94:I94"/>
    <mergeCell ref="C95:F95"/>
    <mergeCell ref="G95:I95"/>
    <mergeCell ref="C96:F96"/>
    <mergeCell ref="G96:I96"/>
    <mergeCell ref="A105:A111"/>
    <mergeCell ref="C105:F105"/>
    <mergeCell ref="G105:I105"/>
    <mergeCell ref="C106:F106"/>
    <mergeCell ref="G106:I106"/>
    <mergeCell ref="C107:F107"/>
    <mergeCell ref="G107:I107"/>
    <mergeCell ref="G120:I120"/>
    <mergeCell ref="C110:F110"/>
    <mergeCell ref="G110:I110"/>
    <mergeCell ref="C111:F111"/>
    <mergeCell ref="G111:I111"/>
    <mergeCell ref="A112:A118"/>
    <mergeCell ref="C112:F112"/>
    <mergeCell ref="G112:I112"/>
    <mergeCell ref="C113:F113"/>
    <mergeCell ref="G113:I113"/>
    <mergeCell ref="C114:F114"/>
    <mergeCell ref="A119:A125"/>
    <mergeCell ref="C121:F121"/>
    <mergeCell ref="G121:I121"/>
    <mergeCell ref="C122:F122"/>
    <mergeCell ref="G122:I122"/>
    <mergeCell ref="G114:I114"/>
    <mergeCell ref="C123:F123"/>
    <mergeCell ref="G123:I123"/>
    <mergeCell ref="C124:F124"/>
    <mergeCell ref="G124:I124"/>
    <mergeCell ref="C125:F125"/>
    <mergeCell ref="G125:I125"/>
    <mergeCell ref="G116:I116"/>
    <mergeCell ref="C117:F117"/>
    <mergeCell ref="G117:I117"/>
    <mergeCell ref="C118:F118"/>
    <mergeCell ref="G118:I118"/>
    <mergeCell ref="C119:F119"/>
    <mergeCell ref="G119:I119"/>
    <mergeCell ref="C120:F120"/>
    <mergeCell ref="G139:I139"/>
    <mergeCell ref="C131:F131"/>
    <mergeCell ref="G131:I131"/>
    <mergeCell ref="C132:F132"/>
    <mergeCell ref="G132:I132"/>
    <mergeCell ref="A147:A153"/>
    <mergeCell ref="C147:F147"/>
    <mergeCell ref="G147:I147"/>
    <mergeCell ref="C148:F148"/>
    <mergeCell ref="G148:I148"/>
    <mergeCell ref="C149:F149"/>
    <mergeCell ref="G141:I141"/>
    <mergeCell ref="C142:F142"/>
    <mergeCell ref="G142:I142"/>
    <mergeCell ref="C143:F143"/>
    <mergeCell ref="G143:I143"/>
    <mergeCell ref="C144:F144"/>
    <mergeCell ref="G144:I144"/>
    <mergeCell ref="C153:F153"/>
    <mergeCell ref="G153:I153"/>
    <mergeCell ref="A140:A146"/>
    <mergeCell ref="C140:F140"/>
    <mergeCell ref="G140:I140"/>
    <mergeCell ref="C141:F141"/>
    <mergeCell ref="B140:B146"/>
    <mergeCell ref="B147:B153"/>
    <mergeCell ref="G149:I149"/>
    <mergeCell ref="C150:F150"/>
    <mergeCell ref="G150:I150"/>
    <mergeCell ref="C151:F151"/>
    <mergeCell ref="G151:I151"/>
    <mergeCell ref="C152:F152"/>
    <mergeCell ref="G152:I152"/>
    <mergeCell ref="C145:F145"/>
    <mergeCell ref="G145:I145"/>
    <mergeCell ref="C146:F146"/>
    <mergeCell ref="G146:I146"/>
    <mergeCell ref="G158:I158"/>
    <mergeCell ref="C159:F159"/>
    <mergeCell ref="G159:I159"/>
    <mergeCell ref="G164:I164"/>
    <mergeCell ref="C165:F165"/>
    <mergeCell ref="G165:I165"/>
    <mergeCell ref="C166:F166"/>
    <mergeCell ref="G166:I166"/>
    <mergeCell ref="C167:F167"/>
    <mergeCell ref="G167:I167"/>
    <mergeCell ref="C160:F160"/>
    <mergeCell ref="G160:I160"/>
    <mergeCell ref="A175:A181"/>
    <mergeCell ref="C175:F175"/>
    <mergeCell ref="G175:I175"/>
    <mergeCell ref="C176:F176"/>
    <mergeCell ref="G176:I176"/>
    <mergeCell ref="C177:F177"/>
    <mergeCell ref="G177:I177"/>
    <mergeCell ref="C178:F178"/>
    <mergeCell ref="G178:I178"/>
    <mergeCell ref="C180:F180"/>
    <mergeCell ref="G180:I180"/>
    <mergeCell ref="G171:I171"/>
    <mergeCell ref="C172:F172"/>
    <mergeCell ref="G172:I172"/>
    <mergeCell ref="C173:F173"/>
    <mergeCell ref="G173:I173"/>
    <mergeCell ref="C174:F174"/>
    <mergeCell ref="G174:I174"/>
    <mergeCell ref="C179:F179"/>
    <mergeCell ref="G179:I179"/>
    <mergeCell ref="A168:A174"/>
    <mergeCell ref="C168:F168"/>
    <mergeCell ref="G168:I168"/>
    <mergeCell ref="C181:F181"/>
    <mergeCell ref="G181:I181"/>
    <mergeCell ref="A182:A188"/>
    <mergeCell ref="C182:F182"/>
    <mergeCell ref="G182:I182"/>
    <mergeCell ref="C183:F183"/>
    <mergeCell ref="G183:I183"/>
    <mergeCell ref="C184:F184"/>
    <mergeCell ref="G184:I184"/>
    <mergeCell ref="C185:F185"/>
    <mergeCell ref="G185:I185"/>
    <mergeCell ref="C186:F186"/>
    <mergeCell ref="G186:I186"/>
    <mergeCell ref="C187:F187"/>
    <mergeCell ref="B175:B181"/>
    <mergeCell ref="B182:B188"/>
    <mergeCell ref="G187:I187"/>
    <mergeCell ref="C188:F188"/>
    <mergeCell ref="G188:I188"/>
    <mergeCell ref="C169:F169"/>
    <mergeCell ref="G169:I169"/>
    <mergeCell ref="A189:A195"/>
    <mergeCell ref="C189:F189"/>
    <mergeCell ref="G189:I189"/>
    <mergeCell ref="C190:F190"/>
    <mergeCell ref="G190:I190"/>
    <mergeCell ref="C191:F191"/>
    <mergeCell ref="G191:I191"/>
    <mergeCell ref="C192:F192"/>
    <mergeCell ref="G192:I192"/>
    <mergeCell ref="C193:F193"/>
    <mergeCell ref="G193:I193"/>
    <mergeCell ref="B189:B195"/>
    <mergeCell ref="C194:F194"/>
    <mergeCell ref="G194:I194"/>
    <mergeCell ref="C195:F195"/>
    <mergeCell ref="G195:I195"/>
    <mergeCell ref="A196:A202"/>
    <mergeCell ref="C196:F196"/>
    <mergeCell ref="G196:I196"/>
    <mergeCell ref="C197:F197"/>
    <mergeCell ref="G197:I197"/>
    <mergeCell ref="C198:F198"/>
    <mergeCell ref="G198:I198"/>
    <mergeCell ref="C199:F199"/>
    <mergeCell ref="G199:I199"/>
    <mergeCell ref="C200:F200"/>
    <mergeCell ref="B196:B202"/>
    <mergeCell ref="G200:I200"/>
    <mergeCell ref="C201:F201"/>
    <mergeCell ref="G201:I201"/>
    <mergeCell ref="C202:F202"/>
    <mergeCell ref="G202:I202"/>
    <mergeCell ref="A210:A216"/>
    <mergeCell ref="C210:F210"/>
    <mergeCell ref="G210:I210"/>
    <mergeCell ref="C211:F211"/>
    <mergeCell ref="G211:I211"/>
    <mergeCell ref="C212:F212"/>
    <mergeCell ref="G212:I212"/>
    <mergeCell ref="C213:F213"/>
    <mergeCell ref="B210:B216"/>
    <mergeCell ref="G213:I213"/>
    <mergeCell ref="C214:F214"/>
    <mergeCell ref="G214:I214"/>
    <mergeCell ref="C215:F215"/>
    <mergeCell ref="G215:I215"/>
    <mergeCell ref="C216:F216"/>
    <mergeCell ref="G216:I216"/>
    <mergeCell ref="G243:I243"/>
    <mergeCell ref="G233:I233"/>
    <mergeCell ref="C234:F234"/>
    <mergeCell ref="G234:I234"/>
    <mergeCell ref="C235:F235"/>
    <mergeCell ref="G235:I235"/>
    <mergeCell ref="C236:F236"/>
    <mergeCell ref="G236:I236"/>
    <mergeCell ref="C229:F229"/>
    <mergeCell ref="G229:I229"/>
    <mergeCell ref="C230:F230"/>
    <mergeCell ref="G230:I230"/>
    <mergeCell ref="B7:E7"/>
    <mergeCell ref="A245:A251"/>
    <mergeCell ref="C245:F245"/>
    <mergeCell ref="G245:I245"/>
    <mergeCell ref="C246:F246"/>
    <mergeCell ref="G246:I246"/>
    <mergeCell ref="C247:F247"/>
    <mergeCell ref="G247:I247"/>
    <mergeCell ref="C248:F248"/>
    <mergeCell ref="G240:I240"/>
    <mergeCell ref="C241:F241"/>
    <mergeCell ref="G241:I241"/>
    <mergeCell ref="C242:F242"/>
    <mergeCell ref="G242:I242"/>
    <mergeCell ref="C243:F243"/>
    <mergeCell ref="G248:I248"/>
    <mergeCell ref="C249:F249"/>
    <mergeCell ref="G249:I249"/>
    <mergeCell ref="C250:F250"/>
    <mergeCell ref="G250:I250"/>
    <mergeCell ref="C251:F251"/>
    <mergeCell ref="G251:I251"/>
    <mergeCell ref="C244:F244"/>
    <mergeCell ref="G244:I244"/>
  </mergeCells>
  <hyperlinks>
    <hyperlink ref="A17:I17" r:id="rId1" display="https://www.epa.gov/waterriskassessment/epa-cybersecurity-best-practices-water-sector" xr:uid="{090766E5-7BE5-4888-AD26-F85B43529090}"/>
  </hyperlinks>
  <printOptions horizontalCentered="1"/>
  <pageMargins left="1" right="1" top="1" bottom="1" header="0.5" footer="0.5"/>
  <pageSetup scale="96" orientation="portrait" r:id="rId2"/>
  <headerFooter>
    <oddFooter>&amp;LCybersecurity Risk Mitigation Plan
CONFIDENTIAL - DO NOT DISTRIBUTE&amp;RPrint Date: &amp;D
Page &amp;P</oddFooter>
  </headerFooter>
  <rowBreaks count="3" manualBreakCount="3">
    <brk id="14" max="7" man="1"/>
    <brk id="27" max="8" man="1"/>
    <brk id="48" max="8"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2BF8-6851-4699-9CA7-520F962C81B9}">
  <sheetPr codeName="Sheet6"/>
  <dimension ref="A1:K38"/>
  <sheetViews>
    <sheetView workbookViewId="0">
      <selection activeCell="K5" sqref="K5"/>
    </sheetView>
  </sheetViews>
  <sheetFormatPr defaultRowHeight="15" x14ac:dyDescent="0.25"/>
  <cols>
    <col min="1" max="1" width="25.140625" bestFit="1" customWidth="1"/>
    <col min="2" max="2" width="15.5703125" customWidth="1"/>
    <col min="3" max="3" width="18.85546875" customWidth="1"/>
    <col min="4" max="4" width="11.28515625" customWidth="1"/>
    <col min="5" max="5" width="12" customWidth="1"/>
    <col min="6" max="6" width="18.85546875" customWidth="1"/>
    <col min="9" max="10" width="13.7109375" customWidth="1"/>
    <col min="11" max="11" width="24.42578125" bestFit="1" customWidth="1"/>
  </cols>
  <sheetData>
    <row r="1" spans="1:11" ht="15.75" thickBot="1" x14ac:dyDescent="0.3">
      <c r="A1" s="243" t="s">
        <v>126</v>
      </c>
      <c r="B1" s="244"/>
      <c r="C1" s="244"/>
      <c r="D1" s="244"/>
      <c r="E1" s="244"/>
      <c r="F1" s="244"/>
      <c r="G1" s="244"/>
      <c r="H1" s="244"/>
      <c r="I1" s="244"/>
      <c r="J1" s="244"/>
      <c r="K1" s="245"/>
    </row>
    <row r="2" spans="1:11" ht="15.75" thickBot="1" x14ac:dyDescent="0.3">
      <c r="A2" s="67" t="s">
        <v>28</v>
      </c>
      <c r="B2" s="65" t="s">
        <v>36</v>
      </c>
      <c r="C2" s="65" t="s">
        <v>35</v>
      </c>
      <c r="D2" s="65" t="s">
        <v>29</v>
      </c>
      <c r="E2" s="65" t="s">
        <v>84</v>
      </c>
      <c r="F2" s="65" t="s">
        <v>30</v>
      </c>
      <c r="G2" s="65" t="s">
        <v>31</v>
      </c>
      <c r="H2" s="65" t="s">
        <v>32</v>
      </c>
      <c r="I2" s="66" t="s">
        <v>37</v>
      </c>
      <c r="J2" s="68" t="s">
        <v>137</v>
      </c>
      <c r="K2" s="68" t="s">
        <v>87</v>
      </c>
    </row>
    <row r="3" spans="1:11" x14ac:dyDescent="0.25">
      <c r="A3" t="s">
        <v>170</v>
      </c>
      <c r="B3" s="69">
        <v>0</v>
      </c>
      <c r="C3" s="50">
        <v>0.1</v>
      </c>
      <c r="D3" t="s">
        <v>170</v>
      </c>
      <c r="E3" t="s">
        <v>31</v>
      </c>
      <c r="F3" t="s">
        <v>170</v>
      </c>
      <c r="G3">
        <f>IF(E3="Yes",1,0)</f>
        <v>1</v>
      </c>
      <c r="H3">
        <f>IF(E3="No",1,0)</f>
        <v>0</v>
      </c>
      <c r="I3">
        <f>IF(E3="In Progress",1,0)</f>
        <v>0</v>
      </c>
      <c r="J3">
        <v>1</v>
      </c>
      <c r="K3" t="s">
        <v>170</v>
      </c>
    </row>
    <row r="4" spans="1:11" x14ac:dyDescent="0.25">
      <c r="A4" t="s">
        <v>171</v>
      </c>
      <c r="B4" s="69">
        <v>0</v>
      </c>
      <c r="C4" s="50">
        <v>0.2</v>
      </c>
      <c r="D4" t="s">
        <v>171</v>
      </c>
      <c r="E4" t="s">
        <v>32</v>
      </c>
      <c r="F4" t="s">
        <v>171</v>
      </c>
      <c r="G4">
        <f>IF(E4="Yes",1,0)</f>
        <v>0</v>
      </c>
      <c r="H4">
        <f>IF(E4="No",1,0)</f>
        <v>1</v>
      </c>
      <c r="I4">
        <f>IF(E4="In Progress",1,0)</f>
        <v>0</v>
      </c>
      <c r="J4">
        <v>2</v>
      </c>
      <c r="K4" t="s">
        <v>171</v>
      </c>
    </row>
    <row r="5" spans="1:11" x14ac:dyDescent="0.25">
      <c r="A5" t="s">
        <v>172</v>
      </c>
      <c r="B5" s="69">
        <v>0</v>
      </c>
      <c r="C5" s="50">
        <v>0.3</v>
      </c>
      <c r="D5" t="s">
        <v>172</v>
      </c>
      <c r="E5" t="s">
        <v>37</v>
      </c>
      <c r="F5" t="s">
        <v>172</v>
      </c>
      <c r="G5">
        <f>IF(E5="Yes",1,0)</f>
        <v>0</v>
      </c>
      <c r="H5">
        <f>IF(E5="No",1,0)</f>
        <v>0</v>
      </c>
      <c r="I5">
        <f>IF(E5="In Progress",1,0)</f>
        <v>1</v>
      </c>
      <c r="J5">
        <v>3</v>
      </c>
      <c r="K5" t="s">
        <v>172</v>
      </c>
    </row>
    <row r="6" spans="1:11" x14ac:dyDescent="0.25">
      <c r="A6" t="s">
        <v>38</v>
      </c>
      <c r="B6" s="69">
        <v>1</v>
      </c>
      <c r="C6" s="50">
        <v>1.1000000000000001</v>
      </c>
      <c r="D6" t="s">
        <v>49</v>
      </c>
      <c r="E6">
        <f>'Assessment Workbook'!E10</f>
        <v>0</v>
      </c>
      <c r="F6" t="s">
        <v>92</v>
      </c>
      <c r="G6">
        <f>IF(E6="Yes",1,0)</f>
        <v>0</v>
      </c>
      <c r="H6">
        <f>IF(E6="No",1,0)</f>
        <v>0</v>
      </c>
      <c r="I6">
        <f>IF(E6="In Progress",1,0)</f>
        <v>0</v>
      </c>
      <c r="J6">
        <v>4</v>
      </c>
      <c r="K6" t="str">
        <f>IF(ISBLANK('Assessment Workbook'!G10)=TRUE,CONCATENATE("No PWS Notes for ",DataTable[[#This Row],[Checklist Number]]),'Assessment Workbook'!G10)</f>
        <v>No PWS Notes for 1.1</v>
      </c>
    </row>
    <row r="7" spans="1:11" x14ac:dyDescent="0.25">
      <c r="A7" t="s">
        <v>38</v>
      </c>
      <c r="B7" s="69">
        <v>1</v>
      </c>
      <c r="C7" s="50">
        <v>1.2</v>
      </c>
      <c r="D7" t="s">
        <v>50</v>
      </c>
      <c r="E7">
        <f>'Assessment Workbook'!E11</f>
        <v>0</v>
      </c>
      <c r="F7" t="s">
        <v>93</v>
      </c>
      <c r="G7">
        <f t="shared" ref="G7:G38" si="0">IF(E7="Yes",1,0)</f>
        <v>0</v>
      </c>
      <c r="H7">
        <f t="shared" ref="H7:H38" si="1">IF(E7="No",1,0)</f>
        <v>0</v>
      </c>
      <c r="I7">
        <f t="shared" ref="I7:I38" si="2">IF(E7="In Progress",1,0)</f>
        <v>0</v>
      </c>
      <c r="J7">
        <v>5</v>
      </c>
      <c r="K7" t="str">
        <f>IF(ISBLANK('Assessment Workbook'!G11)=TRUE,CONCATENATE("No PWS Notes for ",DataTable[[#This Row],[Checklist Number]]),'Assessment Workbook'!G11)</f>
        <v>No PWS Notes for 1.2</v>
      </c>
    </row>
    <row r="8" spans="1:11" x14ac:dyDescent="0.25">
      <c r="A8" t="s">
        <v>38</v>
      </c>
      <c r="B8" s="69">
        <v>1</v>
      </c>
      <c r="C8" s="50">
        <v>1.3</v>
      </c>
      <c r="D8" t="s">
        <v>134</v>
      </c>
      <c r="E8">
        <f>'Assessment Workbook'!E12</f>
        <v>0</v>
      </c>
      <c r="F8" t="s">
        <v>95</v>
      </c>
      <c r="G8">
        <f t="shared" si="0"/>
        <v>0</v>
      </c>
      <c r="H8">
        <f t="shared" si="1"/>
        <v>0</v>
      </c>
      <c r="I8">
        <f t="shared" si="2"/>
        <v>0</v>
      </c>
      <c r="J8">
        <v>6</v>
      </c>
      <c r="K8" t="str">
        <f>IF(ISBLANK('Assessment Workbook'!G12)=TRUE,CONCATENATE("No PWS Notes for ",DataTable[[#This Row],[Checklist Number]]),'Assessment Workbook'!G12)</f>
        <v>No PWS Notes for 1.3</v>
      </c>
    </row>
    <row r="9" spans="1:11" x14ac:dyDescent="0.25">
      <c r="A9" t="s">
        <v>38</v>
      </c>
      <c r="B9" s="69">
        <v>1</v>
      </c>
      <c r="C9" s="50">
        <v>1.4</v>
      </c>
      <c r="D9" t="s">
        <v>51</v>
      </c>
      <c r="E9">
        <f>'Assessment Workbook'!E13</f>
        <v>0</v>
      </c>
      <c r="F9" t="s">
        <v>94</v>
      </c>
      <c r="G9">
        <f t="shared" si="0"/>
        <v>0</v>
      </c>
      <c r="H9">
        <f t="shared" si="1"/>
        <v>0</v>
      </c>
      <c r="I9">
        <f t="shared" si="2"/>
        <v>0</v>
      </c>
      <c r="J9">
        <v>7</v>
      </c>
      <c r="K9" t="str">
        <f>IF(ISBLANK('Assessment Workbook'!G13)=TRUE,CONCATENATE("No PWS Notes for ",DataTable[[#This Row],[Checklist Number]]),'Assessment Workbook'!G13)</f>
        <v>No PWS Notes for 1.4</v>
      </c>
    </row>
    <row r="10" spans="1:11" x14ac:dyDescent="0.25">
      <c r="A10" t="s">
        <v>38</v>
      </c>
      <c r="B10" s="69">
        <v>1</v>
      </c>
      <c r="C10" s="50">
        <v>1.5</v>
      </c>
      <c r="D10" t="s">
        <v>53</v>
      </c>
      <c r="E10">
        <f>'Assessment Workbook'!E14</f>
        <v>0</v>
      </c>
      <c r="F10" t="s">
        <v>96</v>
      </c>
      <c r="G10">
        <f t="shared" si="0"/>
        <v>0</v>
      </c>
      <c r="H10">
        <f t="shared" si="1"/>
        <v>0</v>
      </c>
      <c r="I10">
        <f t="shared" si="2"/>
        <v>0</v>
      </c>
      <c r="J10">
        <v>8</v>
      </c>
      <c r="K10" t="str">
        <f>IF(ISBLANK('Assessment Workbook'!G14)=TRUE,CONCATENATE("No PWS Notes for ",DataTable[[#This Row],[Checklist Number]]),'Assessment Workbook'!G14)</f>
        <v>No PWS Notes for 1.5</v>
      </c>
    </row>
    <row r="11" spans="1:11" x14ac:dyDescent="0.25">
      <c r="A11" t="s">
        <v>38</v>
      </c>
      <c r="B11" s="69">
        <v>1</v>
      </c>
      <c r="C11" s="50">
        <v>1.6</v>
      </c>
      <c r="D11" t="s">
        <v>54</v>
      </c>
      <c r="E11">
        <f>'Assessment Workbook'!E15</f>
        <v>0</v>
      </c>
      <c r="F11" t="s">
        <v>97</v>
      </c>
      <c r="G11">
        <f t="shared" si="0"/>
        <v>0</v>
      </c>
      <c r="H11">
        <f t="shared" si="1"/>
        <v>0</v>
      </c>
      <c r="I11">
        <f t="shared" si="2"/>
        <v>0</v>
      </c>
      <c r="J11">
        <v>9</v>
      </c>
      <c r="K11" t="str">
        <f>IF(ISBLANK('Assessment Workbook'!G15)=TRUE,CONCATENATE("No PWS Notes for ",DataTable[[#This Row],[Checklist Number]]),'Assessment Workbook'!G15)</f>
        <v>No PWS Notes for 1.6</v>
      </c>
    </row>
    <row r="12" spans="1:11" x14ac:dyDescent="0.25">
      <c r="A12" t="s">
        <v>38</v>
      </c>
      <c r="B12" s="69">
        <v>1</v>
      </c>
      <c r="C12" s="50">
        <v>1.7</v>
      </c>
      <c r="D12" t="s">
        <v>55</v>
      </c>
      <c r="E12">
        <f>'Assessment Workbook'!E16</f>
        <v>0</v>
      </c>
      <c r="F12" t="s">
        <v>115</v>
      </c>
      <c r="G12">
        <f t="shared" si="0"/>
        <v>0</v>
      </c>
      <c r="H12">
        <f t="shared" si="1"/>
        <v>0</v>
      </c>
      <c r="I12">
        <f t="shared" si="2"/>
        <v>0</v>
      </c>
      <c r="J12">
        <v>10</v>
      </c>
      <c r="K12" t="str">
        <f>IF(ISBLANK('Assessment Workbook'!G16)=TRUE,CONCATENATE("No PWS Notes for ",DataTable[[#This Row],[Checklist Number]]),'Assessment Workbook'!G16)</f>
        <v>No PWS Notes for 1.7</v>
      </c>
    </row>
    <row r="13" spans="1:11" x14ac:dyDescent="0.25">
      <c r="A13" t="s">
        <v>33</v>
      </c>
      <c r="B13" s="69">
        <v>2</v>
      </c>
      <c r="C13" s="50">
        <v>2.1</v>
      </c>
      <c r="D13" t="s">
        <v>56</v>
      </c>
      <c r="E13">
        <f>'Assessment Workbook'!E17</f>
        <v>0</v>
      </c>
      <c r="F13" t="s">
        <v>98</v>
      </c>
      <c r="G13">
        <f t="shared" si="0"/>
        <v>0</v>
      </c>
      <c r="H13">
        <f t="shared" si="1"/>
        <v>0</v>
      </c>
      <c r="I13">
        <f t="shared" si="2"/>
        <v>0</v>
      </c>
      <c r="J13">
        <v>11</v>
      </c>
      <c r="K13" t="str">
        <f>IF(ISBLANK('Assessment Workbook'!G17)=TRUE,CONCATENATE("No PWS Notes for ",DataTable[[#This Row],[Checklist Number]]),'Assessment Workbook'!G17)</f>
        <v>No PWS Notes for 2.1</v>
      </c>
    </row>
    <row r="14" spans="1:11" x14ac:dyDescent="0.25">
      <c r="A14" t="s">
        <v>33</v>
      </c>
      <c r="B14" s="69">
        <v>2</v>
      </c>
      <c r="C14" s="50">
        <v>2.2000000000000002</v>
      </c>
      <c r="D14" t="s">
        <v>57</v>
      </c>
      <c r="E14">
        <f>'Assessment Workbook'!E18</f>
        <v>0</v>
      </c>
      <c r="F14" t="s">
        <v>99</v>
      </c>
      <c r="G14">
        <f t="shared" si="0"/>
        <v>0</v>
      </c>
      <c r="H14">
        <f t="shared" si="1"/>
        <v>0</v>
      </c>
      <c r="I14">
        <f t="shared" si="2"/>
        <v>0</v>
      </c>
      <c r="J14">
        <v>12</v>
      </c>
      <c r="K14" t="str">
        <f>IF(ISBLANK('Assessment Workbook'!G18)=TRUE,CONCATENATE("No PWS Notes for ",DataTable[[#This Row],[Checklist Number]]),'Assessment Workbook'!G18)</f>
        <v>No PWS Notes for 2.2</v>
      </c>
    </row>
    <row r="15" spans="1:11" x14ac:dyDescent="0.25">
      <c r="A15" t="s">
        <v>33</v>
      </c>
      <c r="B15" s="69">
        <v>2</v>
      </c>
      <c r="C15" s="50">
        <v>2.2999999999999998</v>
      </c>
      <c r="D15" t="s">
        <v>58</v>
      </c>
      <c r="E15">
        <f>'Assessment Workbook'!E19</f>
        <v>0</v>
      </c>
      <c r="F15" t="s">
        <v>100</v>
      </c>
      <c r="G15">
        <f t="shared" si="0"/>
        <v>0</v>
      </c>
      <c r="H15">
        <f t="shared" si="1"/>
        <v>0</v>
      </c>
      <c r="I15">
        <f t="shared" si="2"/>
        <v>0</v>
      </c>
      <c r="J15">
        <v>13</v>
      </c>
      <c r="K15" t="str">
        <f>IF(ISBLANK('Assessment Workbook'!G19)=TRUE,CONCATENATE("No PWS Notes for ",DataTable[[#This Row],[Checklist Number]]),'Assessment Workbook'!G19)</f>
        <v>No PWS Notes for 2.3</v>
      </c>
    </row>
    <row r="16" spans="1:11" x14ac:dyDescent="0.25">
      <c r="A16" t="s">
        <v>33</v>
      </c>
      <c r="B16" s="69">
        <v>2</v>
      </c>
      <c r="C16" s="50">
        <v>2.4</v>
      </c>
      <c r="D16" t="s">
        <v>59</v>
      </c>
      <c r="E16">
        <f>'Assessment Workbook'!E20</f>
        <v>0</v>
      </c>
      <c r="F16" t="s">
        <v>101</v>
      </c>
      <c r="G16">
        <f t="shared" si="0"/>
        <v>0</v>
      </c>
      <c r="H16">
        <f t="shared" si="1"/>
        <v>0</v>
      </c>
      <c r="I16">
        <f t="shared" si="2"/>
        <v>0</v>
      </c>
      <c r="J16">
        <v>14</v>
      </c>
      <c r="K16" t="str">
        <f>IF(ISBLANK('Assessment Workbook'!G20)=TRUE,CONCATENATE("No PWS Notes for ",DataTable[[#This Row],[Checklist Number]]),'Assessment Workbook'!G20)</f>
        <v>No PWS Notes for 2.4</v>
      </c>
    </row>
    <row r="17" spans="1:11" x14ac:dyDescent="0.25">
      <c r="A17" t="s">
        <v>33</v>
      </c>
      <c r="B17" s="69">
        <v>2</v>
      </c>
      <c r="C17" s="50">
        <v>2.5</v>
      </c>
      <c r="D17" t="s">
        <v>60</v>
      </c>
      <c r="E17">
        <f>'Assessment Workbook'!E21</f>
        <v>0</v>
      </c>
      <c r="F17" t="s">
        <v>102</v>
      </c>
      <c r="G17">
        <f t="shared" si="0"/>
        <v>0</v>
      </c>
      <c r="H17">
        <f t="shared" si="1"/>
        <v>0</v>
      </c>
      <c r="I17">
        <f t="shared" si="2"/>
        <v>0</v>
      </c>
      <c r="J17">
        <v>15</v>
      </c>
      <c r="K17" t="str">
        <f>IF(ISBLANK('Assessment Workbook'!G21)=TRUE,CONCATENATE("No PWS Notes for ",DataTable[[#This Row],[Checklist Number]]),'Assessment Workbook'!G21)</f>
        <v>No PWS Notes for 2.5</v>
      </c>
    </row>
    <row r="18" spans="1:11" x14ac:dyDescent="0.25">
      <c r="A18" t="s">
        <v>39</v>
      </c>
      <c r="B18" s="69">
        <v>3</v>
      </c>
      <c r="C18" s="50">
        <v>3.1</v>
      </c>
      <c r="D18" t="s">
        <v>61</v>
      </c>
      <c r="E18">
        <f>'Assessment Workbook'!E22</f>
        <v>0</v>
      </c>
      <c r="F18" t="s">
        <v>103</v>
      </c>
      <c r="G18">
        <f t="shared" si="0"/>
        <v>0</v>
      </c>
      <c r="H18">
        <f t="shared" si="1"/>
        <v>0</v>
      </c>
      <c r="I18">
        <f t="shared" si="2"/>
        <v>0</v>
      </c>
      <c r="J18">
        <v>16</v>
      </c>
      <c r="K18" t="str">
        <f>IF(ISBLANK('Assessment Workbook'!G22)=TRUE,CONCATENATE("No PWS Notes for ",DataTable[[#This Row],[Checklist Number]]),'Assessment Workbook'!G22)</f>
        <v>No PWS Notes for 3.1</v>
      </c>
    </row>
    <row r="19" spans="1:11" x14ac:dyDescent="0.25">
      <c r="A19" t="s">
        <v>39</v>
      </c>
      <c r="B19" s="69">
        <v>3</v>
      </c>
      <c r="C19" s="50">
        <v>3.2</v>
      </c>
      <c r="D19" t="s">
        <v>62</v>
      </c>
      <c r="E19">
        <f>'Assessment Workbook'!E23</f>
        <v>0</v>
      </c>
      <c r="F19" t="s">
        <v>104</v>
      </c>
      <c r="G19">
        <f t="shared" si="0"/>
        <v>0</v>
      </c>
      <c r="H19">
        <f t="shared" si="1"/>
        <v>0</v>
      </c>
      <c r="I19">
        <f t="shared" si="2"/>
        <v>0</v>
      </c>
      <c r="J19">
        <v>17</v>
      </c>
      <c r="K19" t="str">
        <f>IF(ISBLANK('Assessment Workbook'!G23)=TRUE,CONCATENATE("No PWS Notes for ",DataTable[[#This Row],[Checklist Number]]),'Assessment Workbook'!G23)</f>
        <v>No PWS Notes for 3.2</v>
      </c>
    </row>
    <row r="20" spans="1:11" x14ac:dyDescent="0.25">
      <c r="A20" t="s">
        <v>39</v>
      </c>
      <c r="B20" s="69">
        <v>3</v>
      </c>
      <c r="C20" s="50">
        <v>3.3</v>
      </c>
      <c r="D20" t="s">
        <v>63</v>
      </c>
      <c r="E20">
        <f>'Assessment Workbook'!E24</f>
        <v>0</v>
      </c>
      <c r="F20" t="s">
        <v>105</v>
      </c>
      <c r="G20">
        <f t="shared" si="0"/>
        <v>0</v>
      </c>
      <c r="H20">
        <f t="shared" si="1"/>
        <v>0</v>
      </c>
      <c r="I20">
        <f t="shared" si="2"/>
        <v>0</v>
      </c>
      <c r="J20">
        <v>18</v>
      </c>
      <c r="K20" t="str">
        <f>IF(ISBLANK('Assessment Workbook'!G24)=TRUE,CONCATENATE("No PWS Notes for ",DataTable[[#This Row],[Checklist Number]]),'Assessment Workbook'!G24)</f>
        <v>No PWS Notes for 3.3</v>
      </c>
    </row>
    <row r="21" spans="1:11" x14ac:dyDescent="0.25">
      <c r="A21" t="s">
        <v>39</v>
      </c>
      <c r="B21" s="69">
        <v>3</v>
      </c>
      <c r="C21" s="50">
        <v>3.4</v>
      </c>
      <c r="D21" t="s">
        <v>64</v>
      </c>
      <c r="E21">
        <f>'Assessment Workbook'!E25</f>
        <v>0</v>
      </c>
      <c r="F21" t="s">
        <v>106</v>
      </c>
      <c r="G21">
        <f t="shared" si="0"/>
        <v>0</v>
      </c>
      <c r="H21">
        <f t="shared" si="1"/>
        <v>0</v>
      </c>
      <c r="I21">
        <f t="shared" si="2"/>
        <v>0</v>
      </c>
      <c r="J21">
        <v>19</v>
      </c>
      <c r="K21" t="str">
        <f>IF(ISBLANK('Assessment Workbook'!G25)=TRUE,CONCATENATE("No PWS Notes for ",DataTable[[#This Row],[Checklist Number]]),'Assessment Workbook'!G25)</f>
        <v>No PWS Notes for 3.4</v>
      </c>
    </row>
    <row r="22" spans="1:11" x14ac:dyDescent="0.25">
      <c r="A22" t="s">
        <v>40</v>
      </c>
      <c r="B22" s="69">
        <v>4</v>
      </c>
      <c r="C22" s="50">
        <v>4.0999999999999996</v>
      </c>
      <c r="D22" t="s">
        <v>65</v>
      </c>
      <c r="E22">
        <f>'Assessment Workbook'!E26</f>
        <v>0</v>
      </c>
      <c r="F22" t="s">
        <v>107</v>
      </c>
      <c r="G22">
        <f t="shared" si="0"/>
        <v>0</v>
      </c>
      <c r="H22">
        <f t="shared" si="1"/>
        <v>0</v>
      </c>
      <c r="I22">
        <f t="shared" si="2"/>
        <v>0</v>
      </c>
      <c r="J22">
        <v>20</v>
      </c>
      <c r="K22" t="str">
        <f>IF(ISBLANK('Assessment Workbook'!G26)=TRUE,CONCATENATE("No PWS Notes for ",DataTable[[#This Row],[Checklist Number]]),'Assessment Workbook'!G26)</f>
        <v>No PWS Notes for 4.1</v>
      </c>
    </row>
    <row r="23" spans="1:11" x14ac:dyDescent="0.25">
      <c r="A23" t="s">
        <v>40</v>
      </c>
      <c r="B23" s="69">
        <v>4</v>
      </c>
      <c r="C23" s="50">
        <v>4.2</v>
      </c>
      <c r="D23" t="s">
        <v>66</v>
      </c>
      <c r="E23">
        <f>'Assessment Workbook'!E27</f>
        <v>0</v>
      </c>
      <c r="F23" t="s">
        <v>108</v>
      </c>
      <c r="G23">
        <f t="shared" si="0"/>
        <v>0</v>
      </c>
      <c r="H23">
        <f t="shared" si="1"/>
        <v>0</v>
      </c>
      <c r="I23">
        <f t="shared" si="2"/>
        <v>0</v>
      </c>
      <c r="J23">
        <v>21</v>
      </c>
      <c r="K23" t="str">
        <f>IF(ISBLANK('Assessment Workbook'!G27)=TRUE,CONCATENATE("No PWS Notes for ",DataTable[[#This Row],[Checklist Number]]),'Assessment Workbook'!G27)</f>
        <v>No PWS Notes for 4.2</v>
      </c>
    </row>
    <row r="24" spans="1:11" x14ac:dyDescent="0.25">
      <c r="A24" t="s">
        <v>40</v>
      </c>
      <c r="B24" s="69">
        <v>4</v>
      </c>
      <c r="C24" s="50">
        <v>4.3</v>
      </c>
      <c r="D24" t="s">
        <v>67</v>
      </c>
      <c r="E24">
        <f>'Assessment Workbook'!E28</f>
        <v>0</v>
      </c>
      <c r="F24" t="s">
        <v>109</v>
      </c>
      <c r="G24">
        <f t="shared" si="0"/>
        <v>0</v>
      </c>
      <c r="H24">
        <f t="shared" si="1"/>
        <v>0</v>
      </c>
      <c r="I24">
        <f t="shared" si="2"/>
        <v>0</v>
      </c>
      <c r="J24">
        <v>22</v>
      </c>
      <c r="K24" t="str">
        <f>IF(ISBLANK('Assessment Workbook'!G28)=TRUE,CONCATENATE("No PWS Notes for ",DataTable[[#This Row],[Checklist Number]]),'Assessment Workbook'!G28)</f>
        <v>No PWS Notes for 4.3</v>
      </c>
    </row>
    <row r="25" spans="1:11" x14ac:dyDescent="0.25">
      <c r="A25" t="s">
        <v>40</v>
      </c>
      <c r="B25" s="69">
        <v>4</v>
      </c>
      <c r="C25" s="50">
        <v>4.4000000000000004</v>
      </c>
      <c r="D25" t="s">
        <v>68</v>
      </c>
      <c r="E25">
        <f>'Assessment Workbook'!E29</f>
        <v>0</v>
      </c>
      <c r="F25" t="s">
        <v>110</v>
      </c>
      <c r="G25">
        <f t="shared" si="0"/>
        <v>0</v>
      </c>
      <c r="H25">
        <f t="shared" si="1"/>
        <v>0</v>
      </c>
      <c r="I25">
        <f t="shared" si="2"/>
        <v>0</v>
      </c>
      <c r="J25">
        <v>23</v>
      </c>
      <c r="K25" t="str">
        <f>IF(ISBLANK('Assessment Workbook'!G29)=TRUE,CONCATENATE("No PWS Notes for ",DataTable[[#This Row],[Checklist Number]]),'Assessment Workbook'!G29)</f>
        <v>No PWS Notes for 4.4</v>
      </c>
    </row>
    <row r="26" spans="1:11" x14ac:dyDescent="0.25">
      <c r="A26" t="s">
        <v>40</v>
      </c>
      <c r="B26" s="69">
        <v>4</v>
      </c>
      <c r="C26" s="50">
        <v>4.5</v>
      </c>
      <c r="D26" t="s">
        <v>69</v>
      </c>
      <c r="E26">
        <f>'Assessment Workbook'!E30</f>
        <v>0</v>
      </c>
      <c r="F26" t="s">
        <v>111</v>
      </c>
      <c r="G26">
        <f t="shared" si="0"/>
        <v>0</v>
      </c>
      <c r="H26">
        <f t="shared" si="1"/>
        <v>0</v>
      </c>
      <c r="I26">
        <f t="shared" si="2"/>
        <v>0</v>
      </c>
      <c r="J26">
        <v>24</v>
      </c>
      <c r="K26" t="str">
        <f>IF(ISBLANK('Assessment Workbook'!G30)=TRUE,CONCATENATE("No PWS Notes for ",DataTable[[#This Row],[Checklist Number]]),'Assessment Workbook'!G30)</f>
        <v>No PWS Notes for 4.5</v>
      </c>
    </row>
    <row r="27" spans="1:11" x14ac:dyDescent="0.25">
      <c r="A27" t="s">
        <v>41</v>
      </c>
      <c r="B27" s="69">
        <v>5</v>
      </c>
      <c r="C27" s="50">
        <v>5.0999999999999996</v>
      </c>
      <c r="D27" t="s">
        <v>70</v>
      </c>
      <c r="E27">
        <f>'Assessment Workbook'!E31</f>
        <v>0</v>
      </c>
      <c r="F27" t="s">
        <v>112</v>
      </c>
      <c r="G27">
        <f t="shared" si="0"/>
        <v>0</v>
      </c>
      <c r="H27">
        <f t="shared" si="1"/>
        <v>0</v>
      </c>
      <c r="I27">
        <f t="shared" si="2"/>
        <v>0</v>
      </c>
      <c r="J27">
        <v>25</v>
      </c>
      <c r="K27" t="str">
        <f>IF(ISBLANK('Assessment Workbook'!G31)=TRUE,CONCATENATE("No PWS Notes for ",DataTable[[#This Row],[Checklist Number]]),'Assessment Workbook'!G31)</f>
        <v>No PWS Notes for 5.1</v>
      </c>
    </row>
    <row r="28" spans="1:11" x14ac:dyDescent="0.25">
      <c r="A28" t="s">
        <v>41</v>
      </c>
      <c r="B28" s="69">
        <v>5</v>
      </c>
      <c r="C28" s="50">
        <v>5.4</v>
      </c>
      <c r="D28" t="s">
        <v>71</v>
      </c>
      <c r="E28">
        <f>'Assessment Workbook'!E34</f>
        <v>0</v>
      </c>
      <c r="F28" t="s">
        <v>113</v>
      </c>
      <c r="G28">
        <f t="shared" si="0"/>
        <v>0</v>
      </c>
      <c r="H28">
        <f t="shared" si="1"/>
        <v>0</v>
      </c>
      <c r="I28">
        <f t="shared" si="2"/>
        <v>0</v>
      </c>
      <c r="J28">
        <v>26</v>
      </c>
      <c r="K28" t="str">
        <f>IF(ISBLANK('Assessment Workbook'!G34)=TRUE,CONCATENATE("No PWS Notes for ",DataTable[[#This Row],[Checklist Number]]),'Assessment Workbook'!G34)</f>
        <v>No PWS Notes for 5.4</v>
      </c>
    </row>
    <row r="29" spans="1:11" x14ac:dyDescent="0.25">
      <c r="A29" t="s">
        <v>41</v>
      </c>
      <c r="B29" s="69">
        <v>5</v>
      </c>
      <c r="C29" s="50">
        <v>5.5</v>
      </c>
      <c r="D29" t="s">
        <v>72</v>
      </c>
      <c r="E29">
        <f>'Assessment Workbook'!E35</f>
        <v>0</v>
      </c>
      <c r="F29" t="s">
        <v>114</v>
      </c>
      <c r="G29">
        <f t="shared" si="0"/>
        <v>0</v>
      </c>
      <c r="H29">
        <f t="shared" si="1"/>
        <v>0</v>
      </c>
      <c r="I29">
        <f t="shared" si="2"/>
        <v>0</v>
      </c>
      <c r="J29">
        <v>27</v>
      </c>
      <c r="K29" t="str">
        <f>IF(ISBLANK('Assessment Workbook'!G35)=TRUE,CONCATENATE("No PWS Notes for ",DataTable[[#This Row],[Checklist Number]]),'Assessment Workbook'!G35)</f>
        <v>No PWS Notes for 5.5</v>
      </c>
    </row>
    <row r="30" spans="1:11" x14ac:dyDescent="0.25">
      <c r="A30" t="s">
        <v>43</v>
      </c>
      <c r="B30" s="69">
        <v>6</v>
      </c>
      <c r="C30" s="50">
        <v>6.1</v>
      </c>
      <c r="D30" t="s">
        <v>73</v>
      </c>
      <c r="E30">
        <f>'Assessment Workbook'!E37</f>
        <v>0</v>
      </c>
      <c r="F30" t="s">
        <v>116</v>
      </c>
      <c r="G30">
        <f t="shared" si="0"/>
        <v>0</v>
      </c>
      <c r="H30">
        <f t="shared" si="1"/>
        <v>0</v>
      </c>
      <c r="I30">
        <f t="shared" si="2"/>
        <v>0</v>
      </c>
      <c r="J30">
        <v>28</v>
      </c>
      <c r="K30" t="str">
        <f>IF(ISBLANK('Assessment Workbook'!G37)=TRUE,CONCATENATE("No PWS Notes for ",DataTable[[#This Row],[Checklist Number]]),'Assessment Workbook'!G37)</f>
        <v>No PWS Notes for 6.1</v>
      </c>
    </row>
    <row r="31" spans="1:11" x14ac:dyDescent="0.25">
      <c r="A31" t="s">
        <v>43</v>
      </c>
      <c r="B31" s="69">
        <v>6</v>
      </c>
      <c r="C31" s="82" t="s">
        <v>74</v>
      </c>
      <c r="D31" t="s">
        <v>75</v>
      </c>
      <c r="E31">
        <f>'Assessment Workbook'!E38</f>
        <v>0</v>
      </c>
      <c r="F31" t="s">
        <v>117</v>
      </c>
      <c r="G31">
        <f t="shared" si="0"/>
        <v>0</v>
      </c>
      <c r="H31">
        <f t="shared" si="1"/>
        <v>0</v>
      </c>
      <c r="I31">
        <f t="shared" si="2"/>
        <v>0</v>
      </c>
      <c r="J31">
        <v>29</v>
      </c>
      <c r="K31" t="str">
        <f>IF(ISBLANK('Assessment Workbook'!G38)=TRUE,CONCATENATE("No PWS Notes for ",DataTable[[#This Row],[Checklist Number]]),'Assessment Workbook'!G38)</f>
        <v>No PWS Notes for 6.2 / 6.3</v>
      </c>
    </row>
    <row r="32" spans="1:11" x14ac:dyDescent="0.25">
      <c r="A32" t="s">
        <v>47</v>
      </c>
      <c r="B32" s="69">
        <v>7</v>
      </c>
      <c r="C32" s="50">
        <v>7.1</v>
      </c>
      <c r="D32" t="s">
        <v>76</v>
      </c>
      <c r="E32">
        <f>'Assessment Workbook'!E39</f>
        <v>0</v>
      </c>
      <c r="F32" t="s">
        <v>118</v>
      </c>
      <c r="G32">
        <f t="shared" si="0"/>
        <v>0</v>
      </c>
      <c r="H32">
        <f t="shared" si="1"/>
        <v>0</v>
      </c>
      <c r="I32">
        <f t="shared" si="2"/>
        <v>0</v>
      </c>
      <c r="J32">
        <v>30</v>
      </c>
      <c r="K32" t="str">
        <f>IF(ISBLANK('Assessment Workbook'!G39)=TRUE,CONCATENATE("No PWS Notes for ",DataTable[[#This Row],[Checklist Number]]),'Assessment Workbook'!G39)</f>
        <v>No PWS Notes for 7.1</v>
      </c>
    </row>
    <row r="33" spans="1:11" x14ac:dyDescent="0.25">
      <c r="A33" t="s">
        <v>47</v>
      </c>
      <c r="B33" s="69">
        <v>7</v>
      </c>
      <c r="C33" s="50">
        <v>7.2</v>
      </c>
      <c r="D33" t="s">
        <v>77</v>
      </c>
      <c r="E33">
        <f>'Assessment Workbook'!E40</f>
        <v>0</v>
      </c>
      <c r="F33" t="s">
        <v>119</v>
      </c>
      <c r="G33">
        <f t="shared" si="0"/>
        <v>0</v>
      </c>
      <c r="H33">
        <f t="shared" si="1"/>
        <v>0</v>
      </c>
      <c r="I33">
        <f t="shared" si="2"/>
        <v>0</v>
      </c>
      <c r="J33">
        <v>31</v>
      </c>
      <c r="K33" t="str">
        <f>IF(ISBLANK('Assessment Workbook'!G40)=TRUE,CONCATENATE("No PWS Notes for ",DataTable[[#This Row],[Checklist Number]]),'Assessment Workbook'!G40)</f>
        <v>No PWS Notes for 7.2</v>
      </c>
    </row>
    <row r="34" spans="1:11" x14ac:dyDescent="0.25">
      <c r="A34" t="s">
        <v>47</v>
      </c>
      <c r="B34" s="69">
        <v>7</v>
      </c>
      <c r="C34" s="50">
        <v>7.3</v>
      </c>
      <c r="D34" t="s">
        <v>78</v>
      </c>
      <c r="E34">
        <f>'Assessment Workbook'!E41</f>
        <v>0</v>
      </c>
      <c r="F34" t="s">
        <v>120</v>
      </c>
      <c r="G34">
        <f t="shared" si="0"/>
        <v>0</v>
      </c>
      <c r="H34">
        <f t="shared" si="1"/>
        <v>0</v>
      </c>
      <c r="I34">
        <f t="shared" si="2"/>
        <v>0</v>
      </c>
      <c r="J34">
        <v>32</v>
      </c>
      <c r="K34" t="str">
        <f>IF(ISBLANK('Assessment Workbook'!G41)=TRUE,CONCATENATE("No PWS Notes for ",DataTable[[#This Row],[Checklist Number]]),'Assessment Workbook'!G41)</f>
        <v>No PWS Notes for 7.3</v>
      </c>
    </row>
    <row r="35" spans="1:11" x14ac:dyDescent="0.25">
      <c r="A35" t="s">
        <v>47</v>
      </c>
      <c r="B35" s="69">
        <v>7</v>
      </c>
      <c r="C35" s="50">
        <v>7.4</v>
      </c>
      <c r="D35" t="s">
        <v>79</v>
      </c>
      <c r="E35">
        <f>'Assessment Workbook'!E42</f>
        <v>0</v>
      </c>
      <c r="F35" t="s">
        <v>121</v>
      </c>
      <c r="G35">
        <f t="shared" si="0"/>
        <v>0</v>
      </c>
      <c r="H35">
        <f t="shared" si="1"/>
        <v>0</v>
      </c>
      <c r="I35">
        <f t="shared" si="2"/>
        <v>0</v>
      </c>
      <c r="J35">
        <v>33</v>
      </c>
      <c r="K35" t="str">
        <f>IF(ISBLANK('Assessment Workbook'!G42)=TRUE,CONCATENATE("No PWS Notes for ",DataTable[[#This Row],[Checklist Number]]),'Assessment Workbook'!G42)</f>
        <v>No PWS Notes for 7.4</v>
      </c>
    </row>
    <row r="36" spans="1:11" x14ac:dyDescent="0.25">
      <c r="A36" t="s">
        <v>48</v>
      </c>
      <c r="B36" s="69">
        <v>8</v>
      </c>
      <c r="C36" s="50">
        <v>8.1</v>
      </c>
      <c r="D36" t="s">
        <v>80</v>
      </c>
      <c r="E36">
        <f>'Assessment Workbook'!E43</f>
        <v>0</v>
      </c>
      <c r="F36" t="s">
        <v>122</v>
      </c>
      <c r="G36">
        <f t="shared" si="0"/>
        <v>0</v>
      </c>
      <c r="H36">
        <f t="shared" si="1"/>
        <v>0</v>
      </c>
      <c r="I36">
        <f t="shared" si="2"/>
        <v>0</v>
      </c>
      <c r="J36">
        <v>34</v>
      </c>
      <c r="K36" t="str">
        <f>IF(ISBLANK('Assessment Workbook'!G43)=TRUE,CONCATENATE("No PWS Notes for ",DataTable[[#This Row],[Checklist Number]]),'Assessment Workbook'!G43)</f>
        <v>No PWS Notes for 8.1</v>
      </c>
    </row>
    <row r="37" spans="1:11" x14ac:dyDescent="0.25">
      <c r="A37" t="s">
        <v>48</v>
      </c>
      <c r="B37" s="69">
        <v>8</v>
      </c>
      <c r="C37" s="50">
        <v>8.1999999999999993</v>
      </c>
      <c r="D37" t="s">
        <v>81</v>
      </c>
      <c r="E37">
        <f>'Assessment Workbook'!E44</f>
        <v>0</v>
      </c>
      <c r="F37" t="s">
        <v>123</v>
      </c>
      <c r="G37">
        <f t="shared" si="0"/>
        <v>0</v>
      </c>
      <c r="H37">
        <f t="shared" si="1"/>
        <v>0</v>
      </c>
      <c r="I37">
        <f t="shared" si="2"/>
        <v>0</v>
      </c>
      <c r="J37">
        <v>35</v>
      </c>
      <c r="K37" t="str">
        <f>IF(ISBLANK('Assessment Workbook'!G44)=TRUE,CONCATENATE("No PWS Notes for ",DataTable[[#This Row],[Checklist Number]]),'Assessment Workbook'!G44)</f>
        <v>No PWS Notes for 8.2</v>
      </c>
    </row>
    <row r="38" spans="1:11" x14ac:dyDescent="0.25">
      <c r="A38" t="s">
        <v>48</v>
      </c>
      <c r="B38" s="69">
        <v>8</v>
      </c>
      <c r="C38" s="50">
        <v>8.3000000000000007</v>
      </c>
      <c r="D38" t="s">
        <v>82</v>
      </c>
      <c r="E38">
        <f>'Assessment Workbook'!E45</f>
        <v>0</v>
      </c>
      <c r="F38" t="s">
        <v>124</v>
      </c>
      <c r="G38">
        <f t="shared" si="0"/>
        <v>0</v>
      </c>
      <c r="H38">
        <f t="shared" si="1"/>
        <v>0</v>
      </c>
      <c r="I38">
        <f t="shared" si="2"/>
        <v>0</v>
      </c>
      <c r="J38">
        <v>36</v>
      </c>
      <c r="K38" t="str">
        <f>IF(ISBLANK('Assessment Workbook'!G45)=TRUE,CONCATENATE("No PWS Notes for ",DataTable[[#This Row],[Checklist Number]]),'Assessment Workbook'!G45)</f>
        <v>No PWS Notes for 8.3</v>
      </c>
    </row>
  </sheetData>
  <mergeCells count="1">
    <mergeCell ref="A1:K1"/>
  </mergeCells>
  <pageMargins left="0.7" right="0.7" top="0.75" bottom="0.75" header="0.3" footer="0.3"/>
  <ignoredErrors>
    <ignoredError sqref="E6 E7:E29 K6:K38" calculatedColumn="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720F4-6A6B-4BEB-9191-7990A9D056AA}">
  <sheetPr codeName="Sheet8"/>
  <dimension ref="A1:B5"/>
  <sheetViews>
    <sheetView workbookViewId="0">
      <selection activeCell="H9" sqref="H9"/>
    </sheetView>
  </sheetViews>
  <sheetFormatPr defaultRowHeight="15" x14ac:dyDescent="0.25"/>
  <cols>
    <col min="1" max="1" width="13.140625" bestFit="1" customWidth="1"/>
    <col min="2" max="2" width="17.85546875" bestFit="1" customWidth="1"/>
    <col min="3" max="3" width="228.5703125" bestFit="1" customWidth="1"/>
    <col min="4" max="4" width="40.7109375" bestFit="1" customWidth="1"/>
    <col min="5" max="5" width="73.28515625" bestFit="1" customWidth="1"/>
    <col min="6" max="6" width="154.5703125" bestFit="1" customWidth="1"/>
    <col min="7" max="7" width="255.7109375" bestFit="1" customWidth="1"/>
    <col min="8" max="8" width="154.5703125" bestFit="1" customWidth="1"/>
    <col min="9" max="9" width="108.140625" bestFit="1" customWidth="1"/>
    <col min="10" max="10" width="73.42578125" bestFit="1" customWidth="1"/>
    <col min="11" max="11" width="118.85546875" bestFit="1" customWidth="1"/>
    <col min="12" max="12" width="151.5703125" bestFit="1" customWidth="1"/>
    <col min="13" max="13" width="96.85546875" bestFit="1" customWidth="1"/>
    <col min="14" max="14" width="102.5703125" bestFit="1" customWidth="1"/>
    <col min="15" max="15" width="54.140625" bestFit="1" customWidth="1"/>
    <col min="16" max="16" width="147.28515625" bestFit="1" customWidth="1"/>
    <col min="17" max="17" width="128.85546875" bestFit="1" customWidth="1"/>
    <col min="18" max="18" width="64.85546875" bestFit="1" customWidth="1"/>
    <col min="19" max="19" width="90.85546875" bestFit="1" customWidth="1"/>
    <col min="20" max="20" width="131.28515625" bestFit="1" customWidth="1"/>
    <col min="21" max="21" width="148.42578125" bestFit="1" customWidth="1"/>
    <col min="22" max="22" width="221.7109375" bestFit="1" customWidth="1"/>
    <col min="23" max="23" width="171.7109375" bestFit="1" customWidth="1"/>
    <col min="24" max="24" width="125" bestFit="1" customWidth="1"/>
    <col min="25" max="25" width="127.7109375" bestFit="1" customWidth="1"/>
    <col min="26" max="26" width="140" bestFit="1" customWidth="1"/>
    <col min="27" max="27" width="71.140625" bestFit="1" customWidth="1"/>
    <col min="28" max="28" width="71.85546875" bestFit="1" customWidth="1"/>
    <col min="29" max="29" width="86.5703125" bestFit="1" customWidth="1"/>
    <col min="30" max="30" width="137.7109375" bestFit="1" customWidth="1"/>
    <col min="31" max="31" width="75.7109375" bestFit="1" customWidth="1"/>
    <col min="32" max="32" width="81.140625" bestFit="1" customWidth="1"/>
    <col min="33" max="33" width="117" bestFit="1" customWidth="1"/>
    <col min="34" max="34" width="79.42578125" bestFit="1" customWidth="1"/>
    <col min="35" max="35" width="11.28515625" bestFit="1" customWidth="1"/>
  </cols>
  <sheetData>
    <row r="1" spans="1:2" x14ac:dyDescent="0.25">
      <c r="A1" s="57" t="s">
        <v>84</v>
      </c>
      <c r="B1" t="s">
        <v>169</v>
      </c>
    </row>
    <row r="3" spans="1:2" x14ac:dyDescent="0.25">
      <c r="A3" s="57" t="s">
        <v>125</v>
      </c>
      <c r="B3" t="s">
        <v>138</v>
      </c>
    </row>
    <row r="4" spans="1:2" x14ac:dyDescent="0.25">
      <c r="A4" s="50">
        <v>0.2</v>
      </c>
      <c r="B4" s="246">
        <v>2</v>
      </c>
    </row>
    <row r="5" spans="1:2" x14ac:dyDescent="0.25">
      <c r="A5" s="50">
        <v>0.3</v>
      </c>
      <c r="B5" s="246">
        <v>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F49D-1E4C-42FD-9F24-3B01E222E83D}">
  <sheetPr codeName="Sheet9"/>
  <dimension ref="A1:B5"/>
  <sheetViews>
    <sheetView workbookViewId="0">
      <selection activeCell="A4" sqref="A4"/>
    </sheetView>
  </sheetViews>
  <sheetFormatPr defaultRowHeight="15" x14ac:dyDescent="0.25"/>
  <cols>
    <col min="1" max="1" width="29" bestFit="1" customWidth="1"/>
    <col min="2" max="2" width="17.85546875" bestFit="1" customWidth="1"/>
  </cols>
  <sheetData>
    <row r="1" spans="1:2" x14ac:dyDescent="0.25">
      <c r="A1" s="57" t="s">
        <v>84</v>
      </c>
      <c r="B1" t="s">
        <v>169</v>
      </c>
    </row>
    <row r="3" spans="1:2" x14ac:dyDescent="0.25">
      <c r="A3" s="57" t="s">
        <v>125</v>
      </c>
      <c r="B3" t="s">
        <v>138</v>
      </c>
    </row>
    <row r="4" spans="1:2" x14ac:dyDescent="0.25">
      <c r="A4" s="50" t="s">
        <v>171</v>
      </c>
      <c r="B4" s="246">
        <v>2</v>
      </c>
    </row>
    <row r="5" spans="1:2" x14ac:dyDescent="0.25">
      <c r="A5" s="50" t="s">
        <v>172</v>
      </c>
      <c r="B5" s="246">
        <v>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EE2E9-5A74-44F5-8228-A2C294FE79E1}">
  <sheetPr codeName="Sheet10"/>
  <dimension ref="A1:B5"/>
  <sheetViews>
    <sheetView workbookViewId="0"/>
  </sheetViews>
  <sheetFormatPr defaultRowHeight="15" x14ac:dyDescent="0.25"/>
  <cols>
    <col min="1" max="1" width="29" bestFit="1" customWidth="1"/>
    <col min="2" max="2" width="17.85546875" bestFit="1" customWidth="1"/>
  </cols>
  <sheetData>
    <row r="1" spans="1:2" x14ac:dyDescent="0.25">
      <c r="A1" s="57" t="s">
        <v>84</v>
      </c>
      <c r="B1" t="s">
        <v>169</v>
      </c>
    </row>
    <row r="3" spans="1:2" x14ac:dyDescent="0.25">
      <c r="A3" s="57" t="s">
        <v>125</v>
      </c>
      <c r="B3" t="s">
        <v>138</v>
      </c>
    </row>
    <row r="4" spans="1:2" x14ac:dyDescent="0.25">
      <c r="A4" s="50" t="s">
        <v>171</v>
      </c>
      <c r="B4" s="246">
        <v>2</v>
      </c>
    </row>
    <row r="5" spans="1:2" x14ac:dyDescent="0.25">
      <c r="A5" s="50" t="s">
        <v>172</v>
      </c>
      <c r="B5" s="246">
        <v>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F6206-3FFC-4F1E-BBB3-CA7441736B09}">
  <sheetPr codeName="Sheet11"/>
  <dimension ref="A1:B5"/>
  <sheetViews>
    <sheetView workbookViewId="0">
      <selection activeCell="D12" sqref="D12"/>
    </sheetView>
  </sheetViews>
  <sheetFormatPr defaultRowHeight="15" x14ac:dyDescent="0.25"/>
  <cols>
    <col min="1" max="1" width="29" bestFit="1" customWidth="1"/>
    <col min="2" max="2" width="17.85546875" bestFit="1" customWidth="1"/>
    <col min="3" max="35" width="11.28515625" bestFit="1" customWidth="1"/>
  </cols>
  <sheetData>
    <row r="1" spans="1:2" x14ac:dyDescent="0.25">
      <c r="A1" s="57" t="s">
        <v>84</v>
      </c>
      <c r="B1" t="s">
        <v>169</v>
      </c>
    </row>
    <row r="3" spans="1:2" x14ac:dyDescent="0.25">
      <c r="A3" s="57" t="s">
        <v>125</v>
      </c>
      <c r="B3" t="s">
        <v>138</v>
      </c>
    </row>
    <row r="4" spans="1:2" x14ac:dyDescent="0.25">
      <c r="A4" s="50" t="s">
        <v>171</v>
      </c>
      <c r="B4" s="246">
        <v>2</v>
      </c>
    </row>
    <row r="5" spans="1:2" x14ac:dyDescent="0.25">
      <c r="A5" s="50" t="s">
        <v>172</v>
      </c>
      <c r="B5" s="246">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A900BBFAC1E040BDFCB4BD50E656B8" ma:contentTypeVersion="12" ma:contentTypeDescription="Create a new document." ma:contentTypeScope="" ma:versionID="bfc8a2b1b2ab4e3a1809e1f0180888d3">
  <xsd:schema xmlns:xsd="http://www.w3.org/2001/XMLSchema" xmlns:xs="http://www.w3.org/2001/XMLSchema" xmlns:p="http://schemas.microsoft.com/office/2006/metadata/properties" xmlns:ns2="1a341a16-4405-4cd2-bfff-7a340621e13d" xmlns:ns3="39623751-f33a-4438-996e-8df1eca544b6" targetNamespace="http://schemas.microsoft.com/office/2006/metadata/properties" ma:root="true" ma:fieldsID="18bcb33cc927029cea2d3c38f1313227" ns2:_="" ns3:_="">
    <xsd:import namespace="1a341a16-4405-4cd2-bfff-7a340621e13d"/>
    <xsd:import namespace="39623751-f33a-4438-996e-8df1eca544b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341a16-4405-4cd2-bfff-7a340621e1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623751-f33a-4438-996e-8df1eca544b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06618df-f184-4d18-b018-6ac1323b7d33}" ma:internalName="TaxCatchAll" ma:showField="CatchAllData" ma:web="39623751-f33a-4438-996e-8df1eca544b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341a16-4405-4cd2-bfff-7a340621e13d">
      <Terms xmlns="http://schemas.microsoft.com/office/infopath/2007/PartnerControls"/>
    </lcf76f155ced4ddcb4097134ff3c332f>
    <TaxCatchAll xmlns="39623751-f33a-4438-996e-8df1eca544b6" xsi:nil="true"/>
  </documentManagement>
</p:properties>
</file>

<file path=customXml/itemProps1.xml><?xml version="1.0" encoding="utf-8"?>
<ds:datastoreItem xmlns:ds="http://schemas.openxmlformats.org/officeDocument/2006/customXml" ds:itemID="{7CF8F501-CEB6-41F3-A50F-3BA2C4FB2B0F}"/>
</file>

<file path=customXml/itemProps2.xml><?xml version="1.0" encoding="utf-8"?>
<ds:datastoreItem xmlns:ds="http://schemas.openxmlformats.org/officeDocument/2006/customXml" ds:itemID="{5AA8EBBB-CB43-4733-A647-AFE20A79536D}"/>
</file>

<file path=customXml/itemProps3.xml><?xml version="1.0" encoding="utf-8"?>
<ds:datastoreItem xmlns:ds="http://schemas.openxmlformats.org/officeDocument/2006/customXml" ds:itemID="{F17DE9FC-2A8D-4415-A07D-F444D9EBAD08}"/>
</file>

<file path=docMetadata/LabelInfo.xml><?xml version="1.0" encoding="utf-8"?>
<clbl:labelList xmlns:clbl="http://schemas.microsoft.com/office/2020/mipLabelMetadata">
  <clbl:label id="{51d9dc18-15ea-424b-b24d-55ab4d4e7519}" enabled="1" method="Privileged" siteId="{d5fe813e-0caa-432a-b2ac-d555aa91bd1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Introduction</vt:lpstr>
      <vt:lpstr>Assessment Workbook</vt:lpstr>
      <vt:lpstr>Assessment Report</vt:lpstr>
      <vt:lpstr>Risk Mitigation Plan</vt:lpstr>
      <vt:lpstr>_DataTable</vt:lpstr>
      <vt:lpstr>_ChecklistNumbers</vt:lpstr>
      <vt:lpstr>_Question</vt:lpstr>
      <vt:lpstr>_Recommendation</vt:lpstr>
      <vt:lpstr>_PWSNotes</vt:lpstr>
      <vt:lpstr>'Assessment Report'!Print_Area</vt:lpstr>
      <vt:lpstr>'Risk Mitigation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Dylan [USA]</dc:creator>
  <cp:lastModifiedBy>Miller, Dylan [USA]</cp:lastModifiedBy>
  <cp:lastPrinted>2023-02-24T21:29:03Z</cp:lastPrinted>
  <dcterms:created xsi:type="dcterms:W3CDTF">2023-02-16T10:02:20Z</dcterms:created>
  <dcterms:modified xsi:type="dcterms:W3CDTF">2023-03-31T13:35:02Z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0x010100A5A900BBFAC1E040BDFCB4BD50E656B8</vt:lpwstr>
  </property>
</Properties>
</file>