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Override PartName="/xl/tables/table13.xml" ContentType="application/vnd.openxmlformats-officedocument.spreadsheetml.table+xml"/>
  <Override PartName="/xl/tables/table14.xml" ContentType="application/vnd.openxmlformats-officedocument.spreadsheetml.table+xml"/>
  <Override PartName="/xl/tables/table15.xml" ContentType="application/vnd.openxmlformats-officedocument.spreadsheetml.table+xml"/>
  <Override PartName="/xl/tables/table16.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defaultThemeVersion="166925"/>
  <mc:AlternateContent xmlns:mc="http://schemas.openxmlformats.org/markup-compatibility/2006">
    <mc:Choice Requires="x15">
      <x15ac:absPath xmlns:x15ac="http://schemas.microsoft.com/office/spreadsheetml/2010/11/ac" url="https://usepa-my.sharepoint.com/personal/awad_aimee_epa_gov/Documents/Desktop/FY23_SN/FY23_Final_Docs/"/>
    </mc:Choice>
  </mc:AlternateContent>
  <xr:revisionPtr revIDLastSave="5" documentId="8_{D40E44F7-3283-47DE-8D44-19C7827A3702}" xr6:coauthVersionLast="47" xr6:coauthVersionMax="47" xr10:uidLastSave="{E12FC4D4-6D5F-4843-A580-E5DA7CD3DA08}"/>
  <bookViews>
    <workbookView xWindow="-110" yWindow="-110" windowWidth="19420" windowHeight="11020" activeTab="1" xr2:uid="{C6FD4250-6208-427D-8419-5AA1DF13DDA2}"/>
  </bookViews>
  <sheets>
    <sheet name="Example" sheetId="11" r:id="rId1"/>
    <sheet name="Template_Blank" sheetId="7" r:id="rId2"/>
    <sheet name="Data Vali" sheetId="2" state="hidden" r:id="rId3"/>
  </sheets>
  <definedNames>
    <definedName name="Capacity_Buildling_with_Mentorship">'Data Vali'!$A$14</definedName>
    <definedName name="Individual">'Data Vali'!$B$14</definedName>
    <definedName name="Partnership">'Data Vali'!$C$14</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37" i="7" l="1"/>
  <c r="D37" i="7"/>
  <c r="C38" i="7"/>
  <c r="D38" i="7"/>
  <c r="G70" i="7"/>
  <c r="G64" i="7"/>
  <c r="G58" i="7"/>
  <c r="G52" i="7"/>
  <c r="G66" i="7"/>
  <c r="G67" i="7"/>
  <c r="G68" i="7"/>
  <c r="G65" i="7"/>
  <c r="G72" i="7"/>
  <c r="G73" i="7"/>
  <c r="G74" i="7"/>
  <c r="G71" i="7"/>
  <c r="G60" i="7"/>
  <c r="G61" i="7"/>
  <c r="G62" i="7"/>
  <c r="G59" i="7"/>
  <c r="G54" i="7"/>
  <c r="G55" i="7"/>
  <c r="G56" i="7"/>
  <c r="G53" i="7"/>
  <c r="G48" i="7"/>
  <c r="G49" i="7"/>
  <c r="G50" i="7"/>
  <c r="G47" i="7"/>
  <c r="G46" i="7"/>
  <c r="C39" i="7"/>
  <c r="C40" i="7"/>
  <c r="C41" i="7"/>
  <c r="G19" i="7"/>
  <c r="G24" i="7"/>
  <c r="E38" i="7" s="1"/>
  <c r="G25" i="7"/>
  <c r="E19" i="7"/>
  <c r="E20" i="7"/>
  <c r="G20" i="7" s="1"/>
  <c r="E21" i="7"/>
  <c r="E22" i="7"/>
  <c r="E23" i="7"/>
  <c r="G23" i="7" s="1"/>
  <c r="E37" i="7" s="1"/>
  <c r="E24" i="7"/>
  <c r="E25" i="7"/>
  <c r="E26" i="7"/>
  <c r="E27" i="7"/>
  <c r="E18" i="7"/>
  <c r="G18" i="7" s="1"/>
  <c r="E32" i="7" s="1"/>
  <c r="D39" i="7"/>
  <c r="D40" i="7"/>
  <c r="D41" i="7"/>
  <c r="G122" i="7"/>
  <c r="E33" i="7"/>
  <c r="G92" i="7"/>
  <c r="G93" i="7"/>
  <c r="G94" i="7"/>
  <c r="G95" i="7"/>
  <c r="G80" i="7"/>
  <c r="G81" i="7"/>
  <c r="G98" i="7"/>
  <c r="G96" i="7"/>
  <c r="G97" i="7"/>
  <c r="G104" i="7"/>
  <c r="G105" i="7"/>
  <c r="G106" i="7"/>
  <c r="G107" i="7"/>
  <c r="G103" i="7"/>
  <c r="G113" i="7"/>
  <c r="G114" i="7"/>
  <c r="G115" i="7"/>
  <c r="G116" i="7"/>
  <c r="G117" i="7"/>
  <c r="G112" i="7"/>
  <c r="G105" i="11"/>
  <c r="G63" i="11"/>
  <c r="G64" i="11"/>
  <c r="G43" i="11"/>
  <c r="G44" i="11"/>
  <c r="G45" i="11"/>
  <c r="G42" i="11"/>
  <c r="E24" i="11"/>
  <c r="G24" i="11" s="1"/>
  <c r="E36" i="11" s="1"/>
  <c r="G36" i="11" s="1"/>
  <c r="E18" i="11"/>
  <c r="G18" i="11" s="1"/>
  <c r="E19" i="11"/>
  <c r="G19" i="11" s="1"/>
  <c r="E31" i="11" s="1"/>
  <c r="G31" i="11" s="1"/>
  <c r="E20" i="11"/>
  <c r="E21" i="11"/>
  <c r="G21" i="11" s="1"/>
  <c r="E33" i="11" s="1"/>
  <c r="G33" i="11" s="1"/>
  <c r="E22" i="11"/>
  <c r="G22" i="11" s="1"/>
  <c r="E34" i="11" s="1"/>
  <c r="G34" i="11" s="1"/>
  <c r="E23" i="11"/>
  <c r="G23" i="11" s="1"/>
  <c r="E35" i="11" s="1"/>
  <c r="G35" i="11" s="1"/>
  <c r="G57" i="11"/>
  <c r="G56" i="11"/>
  <c r="G55" i="11"/>
  <c r="G54" i="11"/>
  <c r="G53" i="11"/>
  <c r="G51" i="11"/>
  <c r="G50" i="11"/>
  <c r="G49" i="11"/>
  <c r="G48" i="11"/>
  <c r="G47" i="11"/>
  <c r="G41" i="11"/>
  <c r="G100" i="11"/>
  <c r="G99" i="11"/>
  <c r="G98" i="11"/>
  <c r="G97" i="11"/>
  <c r="G96" i="11"/>
  <c r="G95" i="11"/>
  <c r="G81" i="11"/>
  <c r="G80" i="11"/>
  <c r="G79" i="11"/>
  <c r="G78" i="11"/>
  <c r="G77" i="11"/>
  <c r="G76" i="11"/>
  <c r="G75" i="11"/>
  <c r="G70" i="11"/>
  <c r="G69" i="11"/>
  <c r="G68" i="11"/>
  <c r="G67" i="11"/>
  <c r="G66" i="11"/>
  <c r="G65" i="11"/>
  <c r="G90" i="11"/>
  <c r="G89" i="11"/>
  <c r="G88" i="11"/>
  <c r="G87" i="11"/>
  <c r="G86" i="11"/>
  <c r="E17" i="11"/>
  <c r="G17" i="11" s="1"/>
  <c r="G20" i="11"/>
  <c r="E32" i="11" s="1"/>
  <c r="G32" i="11" s="1"/>
  <c r="E25" i="11"/>
  <c r="E26" i="11"/>
  <c r="E27" i="11"/>
  <c r="G128" i="11"/>
  <c r="C90" i="11"/>
  <c r="C89" i="11"/>
  <c r="C99" i="11" s="1"/>
  <c r="C88" i="11"/>
  <c r="C98" i="11" s="1"/>
  <c r="D36" i="11"/>
  <c r="C36" i="11"/>
  <c r="D35" i="11"/>
  <c r="C35" i="11"/>
  <c r="D34" i="11"/>
  <c r="C34" i="11"/>
  <c r="D33" i="11"/>
  <c r="C33" i="11"/>
  <c r="D32" i="11"/>
  <c r="C32" i="11"/>
  <c r="D31" i="11"/>
  <c r="C31" i="11"/>
  <c r="D30" i="11"/>
  <c r="C30" i="11"/>
  <c r="D29" i="11"/>
  <c r="C29" i="11"/>
  <c r="G87" i="7"/>
  <c r="G82" i="7"/>
  <c r="G83" i="7"/>
  <c r="G84" i="7"/>
  <c r="G85" i="7"/>
  <c r="G86" i="7"/>
  <c r="E40" i="7" l="1"/>
  <c r="G40" i="7" s="1"/>
  <c r="G26" i="7"/>
  <c r="G22" i="7"/>
  <c r="E36" i="7" s="1"/>
  <c r="G36" i="7" s="1"/>
  <c r="G21" i="7"/>
  <c r="E35" i="7" s="1"/>
  <c r="G35" i="7" s="1"/>
  <c r="E34" i="7"/>
  <c r="G27" i="7"/>
  <c r="E41" i="7" s="1"/>
  <c r="G41" i="7" s="1"/>
  <c r="E39" i="7"/>
  <c r="G39" i="7" s="1"/>
  <c r="G75" i="7"/>
  <c r="G69" i="7"/>
  <c r="G101" i="11"/>
  <c r="G91" i="11"/>
  <c r="G82" i="11"/>
  <c r="G71" i="11"/>
  <c r="G52" i="11"/>
  <c r="E30" i="11"/>
  <c r="G30" i="11" s="1"/>
  <c r="G25" i="11"/>
  <c r="G46" i="11"/>
  <c r="G58" i="11"/>
  <c r="E29" i="11"/>
  <c r="G29" i="11" s="1"/>
  <c r="G34" i="7"/>
  <c r="G38" i="7"/>
  <c r="G32" i="7"/>
  <c r="G37" i="7"/>
  <c r="G126" i="7"/>
  <c r="C107" i="7"/>
  <c r="C106" i="7"/>
  <c r="C105" i="7"/>
  <c r="D36" i="7"/>
  <c r="C36" i="7"/>
  <c r="D35" i="7"/>
  <c r="C35" i="7"/>
  <c r="D34" i="7"/>
  <c r="C34" i="7"/>
  <c r="D33" i="7"/>
  <c r="C33" i="7"/>
  <c r="D32" i="7"/>
  <c r="C32" i="7"/>
  <c r="G37" i="11" l="1"/>
  <c r="G59" i="11"/>
  <c r="G63" i="7"/>
  <c r="G118" i="7"/>
  <c r="G108" i="7"/>
  <c r="G88" i="7"/>
  <c r="G57" i="7"/>
  <c r="G28" i="7"/>
  <c r="G99" i="7"/>
  <c r="G33" i="7"/>
  <c r="G51" i="7"/>
  <c r="G127" i="11" l="1"/>
  <c r="G129" i="11" s="1"/>
  <c r="G76" i="7"/>
  <c r="G42" i="7"/>
  <c r="G125" i="7" l="1"/>
  <c r="G127" i="7" s="1"/>
</calcChain>
</file>

<file path=xl/sharedStrings.xml><?xml version="1.0" encoding="utf-8"?>
<sst xmlns="http://schemas.openxmlformats.org/spreadsheetml/2006/main" count="290" uniqueCount="144">
  <si>
    <t>#1. Personnel Costs</t>
  </si>
  <si>
    <r>
      <t xml:space="preserve">Staff Name </t>
    </r>
    <r>
      <rPr>
        <sz val="18"/>
        <color theme="1"/>
        <rFont val="Calibri"/>
        <family val="2"/>
        <scheme val="minor"/>
      </rPr>
      <t>(If Known)</t>
    </r>
  </si>
  <si>
    <t>Annual Salary</t>
  </si>
  <si>
    <t>Percentage of Time</t>
  </si>
  <si>
    <t xml:space="preserve">Annual Cost </t>
  </si>
  <si>
    <t>Period of Performance (Years)</t>
  </si>
  <si>
    <t>3-Year Personnel Cost</t>
  </si>
  <si>
    <t>Project Manager</t>
  </si>
  <si>
    <t>IT Specialist</t>
  </si>
  <si>
    <t>Environmental Specialist</t>
  </si>
  <si>
    <t>Total Personnel Costs</t>
  </si>
  <si>
    <t xml:space="preserve">#2. Fringe Benefits </t>
  </si>
  <si>
    <t xml:space="preserve">Staff Position </t>
  </si>
  <si>
    <t>Staff Name</t>
  </si>
  <si>
    <t xml:space="preserve">3-Year Personnel Cost </t>
  </si>
  <si>
    <t>Fringe Benefit Rate</t>
  </si>
  <si>
    <t>3-Year Fringe Cost</t>
  </si>
  <si>
    <t>Total Fringe Costs</t>
  </si>
  <si>
    <t>#3. Travel</t>
  </si>
  <si>
    <t xml:space="preserve">Trip </t>
  </si>
  <si>
    <t xml:space="preserve">Trip Item </t>
  </si>
  <si>
    <t>Estimated Cost</t>
  </si>
  <si>
    <t>Duration</t>
  </si>
  <si>
    <t># of Travelers</t>
  </si>
  <si>
    <t>Total Cost</t>
  </si>
  <si>
    <t>Airfare</t>
  </si>
  <si>
    <t>N/A</t>
  </si>
  <si>
    <t>Per Diem</t>
  </si>
  <si>
    <t>Rental Car</t>
  </si>
  <si>
    <t>Milage</t>
  </si>
  <si>
    <t>Trip 1 Cost:</t>
  </si>
  <si>
    <t>Trip 2 Cost:</t>
  </si>
  <si>
    <t>Trip 3 Cost:</t>
  </si>
  <si>
    <t>Total Travel Costs</t>
  </si>
  <si>
    <t>Item</t>
  </si>
  <si>
    <t>Quantity</t>
  </si>
  <si>
    <t>Price per Unit</t>
  </si>
  <si>
    <t>Pix4Dmapper, Perpetual License</t>
  </si>
  <si>
    <t>SLEIS Software Upgrade and License</t>
  </si>
  <si>
    <t>Total Equipment Cost</t>
  </si>
  <si>
    <t xml:space="preserve">#5. Supplies </t>
  </si>
  <si>
    <t>Supply Category</t>
  </si>
  <si>
    <t>Monitoring Supplies</t>
  </si>
  <si>
    <t>Pressure Transducer</t>
  </si>
  <si>
    <t>Computing Device</t>
  </si>
  <si>
    <t>Laptop Computer</t>
  </si>
  <si>
    <t>Total Supplies Cost</t>
  </si>
  <si>
    <t xml:space="preserve">#6. Contractual  </t>
  </si>
  <si>
    <t>Hourly Rate</t>
  </si>
  <si>
    <t>Contractor</t>
  </si>
  <si>
    <t>Total Contractual Cost</t>
  </si>
  <si>
    <t xml:space="preserve">#7. Other  </t>
  </si>
  <si>
    <t>Category</t>
  </si>
  <si>
    <t>Light Food &amp; Beverage</t>
  </si>
  <si>
    <t>Coffee (Gallon)</t>
  </si>
  <si>
    <t>Participant Support Costs</t>
  </si>
  <si>
    <t>Training Fee for Community Members</t>
  </si>
  <si>
    <t>Subaward</t>
  </si>
  <si>
    <t>Total 'Other' Cost</t>
  </si>
  <si>
    <t>Effective Period</t>
  </si>
  <si>
    <t>IDC Rate</t>
  </si>
  <si>
    <t>Description of Base*</t>
  </si>
  <si>
    <t>Base Amount**</t>
  </si>
  <si>
    <t>Total Indirect Costs</t>
  </si>
  <si>
    <t>Total Budget</t>
  </si>
  <si>
    <t>Individual Assitance Agreement</t>
  </si>
  <si>
    <t>Title 1</t>
  </si>
  <si>
    <t>Full Name</t>
  </si>
  <si>
    <t>Title 2</t>
  </si>
  <si>
    <t>Title 3</t>
  </si>
  <si>
    <t>Title 4</t>
  </si>
  <si>
    <t>Other</t>
  </si>
  <si>
    <t>Item 1</t>
  </si>
  <si>
    <t>Item 2</t>
  </si>
  <si>
    <t>Item 3</t>
  </si>
  <si>
    <t>Select Contract Type</t>
  </si>
  <si>
    <t>Select from Drop Down</t>
  </si>
  <si>
    <t>xx/xx/xxxx - xx/xx/xxxx</t>
  </si>
  <si>
    <t>Contract Types</t>
  </si>
  <si>
    <t>Other' Category Types</t>
  </si>
  <si>
    <t>Supply' Category Types</t>
  </si>
  <si>
    <t>Competative Proposals</t>
  </si>
  <si>
    <t>Rental and Lease Cost</t>
  </si>
  <si>
    <t>Testing Supplies</t>
  </si>
  <si>
    <t>Other *Please Explain</t>
  </si>
  <si>
    <t>Equipment Rental/Lease</t>
  </si>
  <si>
    <t>Internet Service</t>
  </si>
  <si>
    <t>Meeting Facilities</t>
  </si>
  <si>
    <t>Contractual</t>
  </si>
  <si>
    <t>$ -</t>
  </si>
  <si>
    <t>Capacity Buildling with Mentorship</t>
  </si>
  <si>
    <t>Individual Capacity Buildling</t>
  </si>
  <si>
    <t>Partnership Assistance Agreement</t>
  </si>
  <si>
    <t xml:space="preserve">Hours </t>
  </si>
  <si>
    <t>Individual Consultant</t>
  </si>
  <si>
    <r>
      <rPr>
        <i/>
        <sz val="18"/>
        <color theme="1"/>
        <rFont val="Calibri"/>
        <family val="2"/>
        <scheme val="minor"/>
      </rPr>
      <t xml:space="preserve">NOTE: </t>
    </r>
    <r>
      <rPr>
        <sz val="18"/>
        <color theme="1"/>
        <rFont val="Calibri"/>
        <family val="2"/>
        <scheme val="minor"/>
      </rPr>
      <t>Price/Unit should be LESS THAN $5,000</t>
    </r>
  </si>
  <si>
    <r>
      <t>Staff Position</t>
    </r>
    <r>
      <rPr>
        <sz val="18"/>
        <color rgb="FF000000"/>
        <rFont val="Calibri"/>
        <family val="2"/>
      </rPr>
      <t xml:space="preserve"> (Project Role)</t>
    </r>
  </si>
  <si>
    <t>Procurement Method</t>
  </si>
  <si>
    <t xml:space="preserve">NOTE: Rate must be valid until at least 9/30/2023. Tribal applicants may also charge indirect costs using their draft rate as submitted to the Department of Interior (DOI). </t>
  </si>
  <si>
    <t>Remaining Balance Against Funding Threshold</t>
  </si>
  <si>
    <t xml:space="preserve">Feel free to contact the Exchange Network Grants Team at engrantprogram@epa.gov with any issues or questions regarding this form.  </t>
  </si>
  <si>
    <t>#4. Equipment   NOTE: Price per Unit should = $5,000 or more, a per unit costing less than $5,000 should be categorized under 'Supplies' (#5, below)</t>
  </si>
  <si>
    <t>Neal XXXX</t>
  </si>
  <si>
    <t>Diana XXXX</t>
  </si>
  <si>
    <t>Karen XXXX</t>
  </si>
  <si>
    <t>Carlos XXXX</t>
  </si>
  <si>
    <t xml:space="preserve">#8. Indirect Costs   </t>
  </si>
  <si>
    <t>Single Source*</t>
  </si>
  <si>
    <t>**Add costs included in base using the formula =sum('blue row totals in Column G')</t>
  </si>
  <si>
    <t>Subaward to EN Partner (Org Name)</t>
  </si>
  <si>
    <t>Total Direct Costs excluding subawards</t>
  </si>
  <si>
    <t>10/01/2023 - 9/30/2025</t>
  </si>
  <si>
    <t xml:space="preserve">#4. Equipment   </t>
  </si>
  <si>
    <t>NOTE: Price per Unit should = $5,000 or more, a unit costing less than $5,000 should be categorized under 'Supplies' (#5, below)</t>
  </si>
  <si>
    <t>Total Travel Cost</t>
  </si>
  <si>
    <t>Total Other Cost</t>
  </si>
  <si>
    <t xml:space="preserve">SF424-A Form, and Project Narrative, Section 7 'Overview of Project Budget'. It is not intended to be used in place of any of these documents. </t>
  </si>
  <si>
    <t xml:space="preserve">*Description is not needed in this tool but must be included in Budget Narrative </t>
  </si>
  <si>
    <t>**Add costs included in base using the formula =sum('blue rows in Column G')</t>
  </si>
  <si>
    <t xml:space="preserve">Highlighted cells are areas where you may enter information as needed. Additional rows are included for your convenience. All numbers entered are automatically rounded to the nearest whole dollar amount as required by the Exchange Network grant program.  </t>
  </si>
  <si>
    <t>Competitive Proposals</t>
  </si>
  <si>
    <r>
      <rPr>
        <b/>
        <i/>
        <sz val="18"/>
        <rFont val="Calibri Light"/>
        <family val="2"/>
      </rPr>
      <t>Users Guide:</t>
    </r>
    <r>
      <rPr>
        <i/>
        <sz val="18"/>
        <rFont val="Calibri Light"/>
        <family val="2"/>
      </rPr>
      <t xml:space="preserve"> This tool is intended to help calculate the project budget and correctly categorize costs. You can use the numbers generated by this sheet to input costs per budget category in the Budget Narrative Attachment Form, the 
</t>
    </r>
  </si>
  <si>
    <r>
      <rPr>
        <b/>
        <i/>
        <sz val="18"/>
        <rFont val="Calibri Light"/>
        <family val="2"/>
        <scheme val="major"/>
      </rPr>
      <t xml:space="preserve">#REF' </t>
    </r>
    <r>
      <rPr>
        <i/>
        <sz val="18"/>
        <rFont val="Calibri Light"/>
        <family val="2"/>
        <scheme val="major"/>
      </rPr>
      <t xml:space="preserve">indicates that a cell can no longer be referenced to complete the formula. If you get this error, please check that you have not deleted any columns or rows. Also check that you have inserted any new rows using the 'insert copied cells' option detailed above. 
</t>
    </r>
  </si>
  <si>
    <r>
      <t>Staff Position</t>
    </r>
    <r>
      <rPr>
        <sz val="18"/>
        <rFont val="Calibri"/>
        <family val="2"/>
      </rPr>
      <t xml:space="preserve"> (Project Role)</t>
    </r>
  </si>
  <si>
    <r>
      <t xml:space="preserve">Staff Name </t>
    </r>
    <r>
      <rPr>
        <sz val="18"/>
        <rFont val="Calibri"/>
        <family val="2"/>
        <scheme val="minor"/>
      </rPr>
      <t>(If Known)</t>
    </r>
  </si>
  <si>
    <r>
      <rPr>
        <i/>
        <sz val="18"/>
        <rFont val="Calibri"/>
        <family val="2"/>
        <scheme val="minor"/>
      </rPr>
      <t xml:space="preserve">NOTE: </t>
    </r>
    <r>
      <rPr>
        <sz val="18"/>
        <rFont val="Calibri"/>
        <family val="2"/>
        <scheme val="minor"/>
      </rPr>
      <t>Price per unit should be LESS THAN $5,000</t>
    </r>
  </si>
  <si>
    <t xml:space="preserve">Unknown </t>
  </si>
  <si>
    <t>Supply Item 1</t>
  </si>
  <si>
    <t>Supply Item 2</t>
  </si>
  <si>
    <t>Supply Item 3</t>
  </si>
  <si>
    <t>Other Item 1</t>
  </si>
  <si>
    <t>Other Item 2</t>
  </si>
  <si>
    <t>Trip 4 Cost:</t>
  </si>
  <si>
    <t>Trip 5 Cost:</t>
  </si>
  <si>
    <t>Title 5</t>
  </si>
  <si>
    <r>
      <rPr>
        <b/>
        <i/>
        <sz val="18"/>
        <rFont val="Calibri Light"/>
        <family val="2"/>
        <scheme val="major"/>
      </rPr>
      <t xml:space="preserve">Improper Percentages: </t>
    </r>
    <r>
      <rPr>
        <i/>
        <sz val="18"/>
        <rFont val="Calibri Light"/>
        <family val="2"/>
        <scheme val="major"/>
      </rPr>
      <t>If a number is entered and the percent displays incorrectly, try entering the number as a decimal. (15.8% = 0.158)</t>
    </r>
  </si>
  <si>
    <r>
      <rPr>
        <b/>
        <i/>
        <sz val="18"/>
        <rFont val="Calibri Light"/>
        <family val="2"/>
        <scheme val="major"/>
      </rPr>
      <t xml:space="preserve">#VALUE!' </t>
    </r>
    <r>
      <rPr>
        <i/>
        <sz val="18"/>
        <rFont val="Calibri Light"/>
        <family val="2"/>
        <scheme val="major"/>
      </rPr>
      <t xml:space="preserve">indicates that needed information is missing or has been entered incorrectly. If you get this error please check that you have selected a budget option in cell E128. </t>
    </r>
  </si>
  <si>
    <t>Optional Exchange Network Budget Calculating Tool v.3</t>
  </si>
  <si>
    <r>
      <rPr>
        <b/>
        <i/>
        <sz val="18"/>
        <rFont val="Calibri Light"/>
        <family val="2"/>
        <scheme val="major"/>
      </rPr>
      <t xml:space="preserve">A Note on Errors: </t>
    </r>
    <r>
      <rPr>
        <i/>
        <sz val="18"/>
        <rFont val="Calibri Light"/>
        <family val="2"/>
        <scheme val="major"/>
      </rPr>
      <t xml:space="preserve">This tool is designed to automatically round all amounts and calculate totals. Cells that do not require user input are locked to avoid formula errors. If one does occur, please refer to the common error code explanations below. </t>
    </r>
  </si>
  <si>
    <t xml:space="preserve">This tool will not allow you to delete or remove additional, unneeded rows. To hide these from view, select the row or rows you wish to hide, right click, and select 'hide'. </t>
  </si>
  <si>
    <t>Select Assistance Type from Drop-Down List</t>
  </si>
  <si>
    <t>NOTE: $84.48 is the max hourly rate for an individual consultant and it will be rounded down to $84. *For contract types that are single source, an explanation is required in the Budget Narrative*</t>
  </si>
  <si>
    <r>
      <t xml:space="preserve">Feel free to contact the Exchange Network Grants Team at </t>
    </r>
    <r>
      <rPr>
        <b/>
        <i/>
        <sz val="18"/>
        <rFont val="Calibri Light"/>
        <family val="2"/>
        <scheme val="major"/>
      </rPr>
      <t>engrantprogram@epa.gov</t>
    </r>
    <r>
      <rPr>
        <i/>
        <sz val="18"/>
        <rFont val="Calibri Light"/>
        <family val="2"/>
        <scheme val="major"/>
      </rPr>
      <t xml:space="preserve"> with any issues or questions regarding this form.  </t>
    </r>
  </si>
  <si>
    <t>Optional Exchange Network Budget Calculating Tool v.4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</si>
</sst>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7">
    <numFmt numFmtId="6" formatCode="&quot;$&quot;#,##0_);[Red]\(&quot;$&quot;#,##0\)"/>
    <numFmt numFmtId="8" formatCode="&quot;$&quot;#,##0.00_);[Red]\(&quot;$&quot;#,##0.00\)"/>
    <numFmt numFmtId="44" formatCode="_(&quot;$&quot;* #,##0.00_);_(&quot;$&quot;* \(#,##0.00\);_(&quot;$&quot;* &quot;-&quot;??_);_(@_)"/>
    <numFmt numFmtId="164" formatCode="[$-F800]dddd\,\ mmmm\ dd\,\ yyyy"/>
    <numFmt numFmtId="165" formatCode="&quot;$&quot;#,##0.00"/>
    <numFmt numFmtId="166" formatCode="_(&quot;$&quot;* #,##0_);_(&quot;$&quot;* \(#,##0\);_(&quot;$&quot;* &quot;-&quot;??_);_(@_)"/>
    <numFmt numFmtId="167" formatCode="_([$$-409]* #,##0_);_([$$-409]* \(#,##0\);_([$$-409]* &quot;-&quot;??_);_(@_)"/>
  </numFmts>
  <fonts count="22" x14ac:knownFonts="1">
    <font>
      <sz val="11"/>
      <color theme="1"/>
      <name val="Calibri"/>
      <family val="2"/>
      <scheme val="minor"/>
    </font>
    <font>
      <sz val="11"/>
      <color theme="1"/>
      <name val="Calibri"/>
      <family val="2"/>
      <scheme val="minor"/>
    </font>
    <font>
      <b/>
      <sz val="11"/>
      <color theme="1"/>
      <name val="Calibri"/>
      <family val="2"/>
      <scheme val="minor"/>
    </font>
    <font>
      <b/>
      <sz val="11"/>
      <name val="Calibri"/>
      <family val="2"/>
      <scheme val="minor"/>
    </font>
    <font>
      <b/>
      <sz val="18"/>
      <color theme="1"/>
      <name val="Calibri"/>
      <family val="2"/>
      <scheme val="minor"/>
    </font>
    <font>
      <sz val="18"/>
      <color theme="1"/>
      <name val="Calibri"/>
      <family val="2"/>
      <scheme val="minor"/>
    </font>
    <font>
      <sz val="18"/>
      <name val="Calibri"/>
      <family val="2"/>
      <scheme val="minor"/>
    </font>
    <font>
      <sz val="18"/>
      <color rgb="FFFF0000"/>
      <name val="Calibri"/>
      <family val="2"/>
      <scheme val="minor"/>
    </font>
    <font>
      <i/>
      <sz val="18"/>
      <color theme="1"/>
      <name val="Calibri"/>
      <family val="2"/>
      <scheme val="minor"/>
    </font>
    <font>
      <b/>
      <sz val="18"/>
      <name val="Calibri"/>
      <family val="2"/>
      <scheme val="minor"/>
    </font>
    <font>
      <i/>
      <sz val="18"/>
      <color theme="1"/>
      <name val="Calibri Light"/>
      <family val="2"/>
      <scheme val="major"/>
    </font>
    <font>
      <b/>
      <sz val="18"/>
      <color rgb="FF000000"/>
      <name val="Calibri"/>
      <family val="2"/>
    </font>
    <font>
      <sz val="18"/>
      <color rgb="FF000000"/>
      <name val="Calibri"/>
      <family val="2"/>
    </font>
    <font>
      <i/>
      <sz val="18"/>
      <name val="Calibri Light"/>
      <family val="2"/>
    </font>
    <font>
      <b/>
      <i/>
      <sz val="18"/>
      <name val="Calibri Light"/>
      <family val="2"/>
    </font>
    <font>
      <i/>
      <sz val="18"/>
      <name val="Calibri Light"/>
      <family val="2"/>
      <scheme val="major"/>
    </font>
    <font>
      <b/>
      <i/>
      <sz val="18"/>
      <name val="Calibri Light"/>
      <family val="2"/>
      <scheme val="major"/>
    </font>
    <font>
      <b/>
      <sz val="18"/>
      <name val="Calibri"/>
      <family val="2"/>
    </font>
    <font>
      <sz val="18"/>
      <name val="Calibri"/>
      <family val="2"/>
    </font>
    <font>
      <i/>
      <sz val="18"/>
      <name val="Calibri"/>
      <family val="2"/>
      <scheme val="minor"/>
    </font>
    <font>
      <b/>
      <i/>
      <sz val="18"/>
      <name val="Calibri"/>
      <family val="2"/>
      <scheme val="minor"/>
    </font>
    <font>
      <sz val="8"/>
      <name val="Calibri"/>
      <family val="2"/>
      <scheme val="minor"/>
    </font>
  </fonts>
  <fills count="7">
    <fill>
      <patternFill patternType="none"/>
    </fill>
    <fill>
      <patternFill patternType="gray125"/>
    </fill>
    <fill>
      <patternFill patternType="solid">
        <fgColor theme="0" tint="-4.9989318521683403E-2"/>
        <bgColor indexed="64"/>
      </patternFill>
    </fill>
    <fill>
      <patternFill patternType="solid">
        <fgColor theme="7" tint="0.79998168889431442"/>
        <bgColor indexed="64"/>
      </patternFill>
    </fill>
    <fill>
      <patternFill patternType="solid">
        <fgColor theme="4" tint="0.79998168889431442"/>
        <bgColor indexed="64"/>
      </patternFill>
    </fill>
    <fill>
      <patternFill patternType="solid">
        <fgColor theme="0"/>
        <bgColor indexed="64"/>
      </patternFill>
    </fill>
    <fill>
      <patternFill patternType="solid">
        <fgColor rgb="FFFFFF00"/>
        <bgColor indexed="64"/>
      </patternFill>
    </fill>
  </fills>
  <borders count="65">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medium">
        <color indexed="64"/>
      </right>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bottom style="medium">
        <color indexed="64"/>
      </bottom>
      <diagonal/>
    </border>
    <border>
      <left style="thin">
        <color indexed="64"/>
      </left>
      <right style="medium">
        <color indexed="64"/>
      </right>
      <top/>
      <bottom style="thin">
        <color indexed="64"/>
      </bottom>
      <diagonal/>
    </border>
    <border>
      <left style="thin">
        <color indexed="64"/>
      </left>
      <right/>
      <top style="medium">
        <color indexed="64"/>
      </top>
      <bottom style="medium">
        <color indexed="64"/>
      </bottom>
      <diagonal/>
    </border>
    <border>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medium">
        <color indexed="64"/>
      </right>
      <top style="medium">
        <color indexed="64"/>
      </top>
      <bottom style="thin">
        <color indexed="64"/>
      </bottom>
      <diagonal/>
    </border>
    <border>
      <left style="thin">
        <color indexed="64"/>
      </left>
      <right/>
      <top style="medium">
        <color rgb="FF000000"/>
      </top>
      <bottom style="thin">
        <color indexed="64"/>
      </bottom>
      <diagonal/>
    </border>
    <border>
      <left style="thin">
        <color indexed="64"/>
      </left>
      <right style="thin">
        <color indexed="64"/>
      </right>
      <top style="medium">
        <color rgb="FF000000"/>
      </top>
      <bottom style="thin">
        <color indexed="64"/>
      </bottom>
      <diagonal/>
    </border>
    <border>
      <left style="medium">
        <color rgb="FF000000"/>
      </left>
      <right style="thin">
        <color indexed="64"/>
      </right>
      <top/>
      <bottom style="medium">
        <color rgb="FF000000"/>
      </bottom>
      <diagonal/>
    </border>
    <border>
      <left style="thin">
        <color indexed="64"/>
      </left>
      <right style="thin">
        <color indexed="64"/>
      </right>
      <top/>
      <bottom style="medium">
        <color rgb="FF000000"/>
      </bottom>
      <diagonal/>
    </border>
    <border>
      <left style="thin">
        <color indexed="64"/>
      </left>
      <right style="medium">
        <color rgb="FF000000"/>
      </right>
      <top/>
      <bottom style="medium">
        <color rgb="FF000000"/>
      </bottom>
      <diagonal/>
    </border>
    <border>
      <left/>
      <right style="medium">
        <color indexed="64"/>
      </right>
      <top style="thin">
        <color indexed="64"/>
      </top>
      <bottom/>
      <diagonal/>
    </border>
    <border>
      <left/>
      <right/>
      <top style="medium">
        <color rgb="FF000000"/>
      </top>
      <bottom style="thin">
        <color indexed="64"/>
      </bottom>
      <diagonal/>
    </border>
    <border>
      <left/>
      <right style="thin">
        <color indexed="64"/>
      </right>
      <top/>
      <bottom style="medium">
        <color rgb="FF000000"/>
      </bottom>
      <diagonal/>
    </border>
    <border>
      <left/>
      <right/>
      <top/>
      <bottom style="medium">
        <color rgb="FF000000"/>
      </bottom>
      <diagonal/>
    </border>
    <border>
      <left style="medium">
        <color rgb="FF000000"/>
      </left>
      <right/>
      <top/>
      <bottom style="medium">
        <color indexed="64"/>
      </bottom>
      <diagonal/>
    </border>
    <border>
      <left style="thin">
        <color indexed="64"/>
      </left>
      <right/>
      <top/>
      <bottom style="medium">
        <color rgb="FF000000"/>
      </bottom>
      <diagonal/>
    </border>
    <border>
      <left/>
      <right style="medium">
        <color indexed="64"/>
      </right>
      <top style="medium">
        <color indexed="64"/>
      </top>
      <bottom style="medium">
        <color rgb="FF000000"/>
      </bottom>
      <diagonal/>
    </border>
    <border>
      <left style="medium">
        <color indexed="64"/>
      </left>
      <right/>
      <top style="medium">
        <color indexed="64"/>
      </top>
      <bottom style="medium">
        <color rgb="FF000000"/>
      </bottom>
      <diagonal/>
    </border>
    <border>
      <left/>
      <right/>
      <top style="medium">
        <color indexed="64"/>
      </top>
      <bottom style="medium">
        <color rgb="FF000000"/>
      </bottom>
      <diagonal/>
    </border>
    <border>
      <left style="medium">
        <color indexed="64"/>
      </left>
      <right style="medium">
        <color indexed="64"/>
      </right>
      <top style="medium">
        <color indexed="64"/>
      </top>
      <bottom style="medium">
        <color indexed="64"/>
      </bottom>
      <diagonal/>
    </border>
    <border>
      <left style="medium">
        <color rgb="FF000000"/>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rgb="FF000000"/>
      </top>
      <bottom style="medium">
        <color indexed="64"/>
      </bottom>
      <diagonal/>
    </border>
    <border>
      <left style="thin">
        <color indexed="64"/>
      </left>
      <right/>
      <top style="medium">
        <color rgb="FF000000"/>
      </top>
      <bottom style="medium">
        <color indexed="64"/>
      </bottom>
      <diagonal/>
    </border>
    <border>
      <left/>
      <right style="thin">
        <color indexed="64"/>
      </right>
      <top style="medium">
        <color indexed="64"/>
      </top>
      <bottom style="medium">
        <color indexed="64"/>
      </bottom>
      <diagonal/>
    </border>
    <border>
      <left/>
      <right style="medium">
        <color indexed="64"/>
      </right>
      <top/>
      <bottom style="thin">
        <color indexed="64"/>
      </bottom>
      <diagonal/>
    </border>
    <border>
      <left/>
      <right/>
      <top style="medium">
        <color rgb="FF000000"/>
      </top>
      <bottom style="medium">
        <color indexed="64"/>
      </bottom>
      <diagonal/>
    </border>
    <border>
      <left style="thin">
        <color indexed="64"/>
      </left>
      <right style="thin">
        <color indexed="64"/>
      </right>
      <top/>
      <bottom/>
      <diagonal/>
    </border>
  </borders>
  <cellStyleXfs count="3">
    <xf numFmtId="0" fontId="0" fillId="0" borderId="0"/>
    <xf numFmtId="9" fontId="1" fillId="0" borderId="0" applyFont="0" applyFill="0" applyBorder="0" applyAlignment="0" applyProtection="0"/>
    <xf numFmtId="44" fontId="1" fillId="0" borderId="0" applyFont="0" applyFill="0" applyBorder="0" applyAlignment="0" applyProtection="0"/>
  </cellStyleXfs>
  <cellXfs count="348">
    <xf numFmtId="0" fontId="0" fillId="0" borderId="0" xfId="0"/>
    <xf numFmtId="44" fontId="0" fillId="0" borderId="0" xfId="2" applyFont="1"/>
    <xf numFmtId="0" fontId="3" fillId="0" borderId="0" xfId="0" applyFont="1"/>
    <xf numFmtId="0" fontId="3" fillId="0" borderId="0" xfId="0" applyFont="1" applyAlignment="1">
      <alignment horizontal="left" vertical="center"/>
    </xf>
    <xf numFmtId="0" fontId="2" fillId="0" borderId="0" xfId="0" applyFont="1"/>
    <xf numFmtId="0" fontId="4" fillId="0" borderId="29" xfId="0" applyFont="1" applyBorder="1" applyAlignment="1" applyProtection="1">
      <alignment horizontal="left" vertical="center" wrapText="1"/>
    </xf>
    <xf numFmtId="166" fontId="6" fillId="6" borderId="13" xfId="2" applyNumberFormat="1" applyFont="1" applyFill="1" applyBorder="1" applyAlignment="1" applyProtection="1">
      <alignment horizontal="right" vertical="center" wrapText="1"/>
      <protection locked="0"/>
    </xf>
    <xf numFmtId="166" fontId="6" fillId="0" borderId="13" xfId="2" applyNumberFormat="1" applyFont="1" applyFill="1" applyBorder="1" applyAlignment="1" applyProtection="1">
      <alignment horizontal="right" vertical="center" wrapText="1"/>
      <protection locked="0"/>
    </xf>
    <xf numFmtId="0" fontId="5" fillId="0" borderId="0" xfId="0" applyFont="1" applyAlignment="1" applyProtection="1">
      <alignment vertical="center" wrapText="1"/>
      <protection locked="0"/>
    </xf>
    <xf numFmtId="0" fontId="5" fillId="3" borderId="2" xfId="0" applyFont="1" applyFill="1" applyBorder="1" applyAlignment="1" applyProtection="1">
      <alignment vertical="center" wrapText="1"/>
    </xf>
    <xf numFmtId="0" fontId="5" fillId="3" borderId="3" xfId="0" applyFont="1" applyFill="1" applyBorder="1" applyAlignment="1" applyProtection="1">
      <alignment vertical="center" wrapText="1"/>
    </xf>
    <xf numFmtId="166" fontId="6" fillId="6" borderId="19" xfId="2" applyNumberFormat="1" applyFont="1" applyFill="1" applyBorder="1" applyAlignment="1" applyProtection="1">
      <alignment horizontal="right" vertical="center" wrapText="1"/>
      <protection locked="0"/>
    </xf>
    <xf numFmtId="0" fontId="6" fillId="0" borderId="13" xfId="0" applyFont="1" applyBorder="1" applyAlignment="1" applyProtection="1">
      <alignment horizontal="right" vertical="center" wrapText="1"/>
      <protection locked="0"/>
    </xf>
    <xf numFmtId="0" fontId="7" fillId="0" borderId="24" xfId="0" applyFont="1" applyBorder="1" applyAlignment="1" applyProtection="1">
      <alignment horizontal="left" vertical="center" wrapText="1"/>
      <protection locked="0"/>
    </xf>
    <xf numFmtId="0" fontId="5" fillId="0" borderId="13" xfId="0" applyFont="1" applyBorder="1" applyAlignment="1" applyProtection="1">
      <alignment horizontal="left" vertical="center" wrapText="1"/>
      <protection locked="0"/>
    </xf>
    <xf numFmtId="0" fontId="5" fillId="0" borderId="11" xfId="0" applyFont="1" applyBorder="1" applyAlignment="1" applyProtection="1">
      <alignment horizontal="left" vertical="center" wrapText="1"/>
      <protection locked="0"/>
    </xf>
    <xf numFmtId="0" fontId="5" fillId="0" borderId="0" xfId="0" applyFont="1" applyBorder="1" applyAlignment="1" applyProtection="1">
      <alignment horizontal="left" vertical="center" wrapText="1"/>
      <protection locked="0"/>
    </xf>
    <xf numFmtId="0" fontId="5" fillId="0" borderId="0" xfId="0" applyFont="1" applyBorder="1" applyAlignment="1" applyProtection="1">
      <alignment horizontal="right" vertical="center" wrapText="1"/>
      <protection locked="0"/>
    </xf>
    <xf numFmtId="0" fontId="6" fillId="0" borderId="19" xfId="0" applyFont="1" applyBorder="1" applyAlignment="1" applyProtection="1">
      <alignment horizontal="left" vertical="center" wrapText="1"/>
    </xf>
    <xf numFmtId="0" fontId="6" fillId="0" borderId="13" xfId="0" applyFont="1" applyBorder="1" applyAlignment="1" applyProtection="1">
      <alignment horizontal="left" vertical="center" wrapText="1"/>
    </xf>
    <xf numFmtId="0" fontId="5" fillId="0" borderId="13" xfId="0" applyFont="1" applyBorder="1" applyAlignment="1" applyProtection="1">
      <alignment horizontal="left" vertical="center" wrapText="1"/>
    </xf>
    <xf numFmtId="6" fontId="5" fillId="0" borderId="0" xfId="0" applyNumberFormat="1" applyFont="1" applyAlignment="1" applyProtection="1">
      <alignment vertical="center" wrapText="1"/>
      <protection locked="0"/>
    </xf>
    <xf numFmtId="0" fontId="5" fillId="0" borderId="26" xfId="0" applyFont="1" applyBorder="1" applyAlignment="1" applyProtection="1">
      <alignment horizontal="left" vertical="center" wrapText="1"/>
    </xf>
    <xf numFmtId="6" fontId="6" fillId="6" borderId="19" xfId="0" applyNumberFormat="1" applyFont="1" applyFill="1" applyBorder="1" applyAlignment="1">
      <alignment horizontal="right" vertical="center" wrapText="1"/>
    </xf>
    <xf numFmtId="0" fontId="5" fillId="0" borderId="14" xfId="0" applyFont="1" applyFill="1" applyBorder="1" applyAlignment="1" applyProtection="1">
      <alignment horizontal="left" vertical="center" wrapText="1"/>
    </xf>
    <xf numFmtId="6" fontId="6" fillId="6" borderId="13" xfId="0" applyNumberFormat="1" applyFont="1" applyFill="1" applyBorder="1" applyAlignment="1">
      <alignment horizontal="right" vertical="center" wrapText="1"/>
    </xf>
    <xf numFmtId="0" fontId="5" fillId="0" borderId="19" xfId="0" applyFont="1" applyBorder="1" applyAlignment="1" applyProtection="1">
      <alignment horizontal="left" vertical="center" wrapText="1"/>
    </xf>
    <xf numFmtId="0" fontId="5" fillId="0" borderId="13" xfId="0" applyFont="1" applyFill="1" applyBorder="1" applyAlignment="1" applyProtection="1">
      <alignment horizontal="left" vertical="center" wrapText="1"/>
    </xf>
    <xf numFmtId="8" fontId="5" fillId="0" borderId="0" xfId="0" applyNumberFormat="1" applyFont="1" applyAlignment="1" applyProtection="1">
      <alignment vertical="center" wrapText="1"/>
      <protection locked="0"/>
    </xf>
    <xf numFmtId="1" fontId="6" fillId="6" borderId="19" xfId="0" applyNumberFormat="1" applyFont="1" applyFill="1" applyBorder="1" applyAlignment="1" applyProtection="1">
      <alignment horizontal="right" vertical="center" wrapText="1"/>
      <protection locked="0"/>
    </xf>
    <xf numFmtId="1" fontId="6" fillId="6" borderId="13" xfId="0" applyNumberFormat="1" applyFont="1" applyFill="1" applyBorder="1" applyAlignment="1" applyProtection="1">
      <alignment horizontal="right" vertical="center" wrapText="1"/>
      <protection locked="0"/>
    </xf>
    <xf numFmtId="1" fontId="5" fillId="0" borderId="13" xfId="0" applyNumberFormat="1" applyFont="1" applyBorder="1" applyAlignment="1" applyProtection="1">
      <alignment horizontal="right" vertical="center" wrapText="1"/>
      <protection locked="0"/>
    </xf>
    <xf numFmtId="0" fontId="5" fillId="0" borderId="0" xfId="0" applyFont="1" applyBorder="1" applyAlignment="1" applyProtection="1">
      <alignment horizontal="left" vertical="center" wrapText="1"/>
    </xf>
    <xf numFmtId="0" fontId="5" fillId="0" borderId="0" xfId="0" applyFont="1" applyAlignment="1" applyProtection="1">
      <alignment horizontal="center" vertical="center" wrapText="1"/>
      <protection locked="0"/>
    </xf>
    <xf numFmtId="10" fontId="6" fillId="6" borderId="13" xfId="1" applyNumberFormat="1" applyFont="1" applyFill="1" applyBorder="1" applyAlignment="1" applyProtection="1">
      <alignment horizontal="left" vertical="center" wrapText="1"/>
      <protection locked="0"/>
    </xf>
    <xf numFmtId="0" fontId="5" fillId="0" borderId="0" xfId="0" applyFont="1" applyAlignment="1" applyProtection="1">
      <alignment horizontal="left" vertical="center" wrapText="1"/>
      <protection locked="0"/>
    </xf>
    <xf numFmtId="0" fontId="5" fillId="0" borderId="0" xfId="0" applyFont="1" applyAlignment="1" applyProtection="1">
      <alignment horizontal="right" vertical="center" wrapText="1"/>
      <protection locked="0"/>
    </xf>
    <xf numFmtId="0" fontId="4" fillId="5" borderId="31" xfId="0" applyFont="1" applyFill="1" applyBorder="1" applyAlignment="1" applyProtection="1">
      <alignment vertical="center" wrapText="1"/>
    </xf>
    <xf numFmtId="0" fontId="4" fillId="6" borderId="24" xfId="0" applyFont="1" applyFill="1" applyBorder="1" applyAlignment="1" applyProtection="1">
      <alignment vertical="center" wrapText="1"/>
      <protection locked="0"/>
    </xf>
    <xf numFmtId="0" fontId="4" fillId="5" borderId="33" xfId="0" applyFont="1" applyFill="1" applyBorder="1" applyAlignment="1" applyProtection="1">
      <alignment vertical="center" wrapText="1"/>
    </xf>
    <xf numFmtId="0" fontId="6" fillId="6" borderId="30" xfId="0" applyFont="1" applyFill="1" applyBorder="1" applyAlignment="1" applyProtection="1">
      <alignment vertical="center"/>
      <protection locked="0"/>
    </xf>
    <xf numFmtId="0" fontId="6" fillId="6" borderId="19" xfId="0" applyFont="1" applyFill="1" applyBorder="1" applyAlignment="1" applyProtection="1">
      <alignment vertical="center"/>
      <protection locked="0"/>
    </xf>
    <xf numFmtId="0" fontId="6" fillId="0" borderId="19" xfId="0" applyFont="1" applyBorder="1" applyAlignment="1" applyProtection="1">
      <alignment horizontal="right" vertical="center" wrapText="1"/>
      <protection locked="0"/>
    </xf>
    <xf numFmtId="0" fontId="6" fillId="6" borderId="24" xfId="0" applyFont="1" applyFill="1" applyBorder="1" applyAlignment="1" applyProtection="1">
      <alignment vertical="center"/>
      <protection locked="0"/>
    </xf>
    <xf numFmtId="0" fontId="6" fillId="6" borderId="13" xfId="0" applyFont="1" applyFill="1" applyBorder="1" applyAlignment="1" applyProtection="1">
      <alignment vertical="center"/>
      <protection locked="0"/>
    </xf>
    <xf numFmtId="166" fontId="5" fillId="0" borderId="13" xfId="2" applyNumberFormat="1" applyFont="1" applyBorder="1" applyAlignment="1" applyProtection="1">
      <alignment horizontal="right" vertical="center" wrapText="1"/>
      <protection locked="0"/>
    </xf>
    <xf numFmtId="6" fontId="5" fillId="0" borderId="14" xfId="0" applyNumberFormat="1" applyFont="1" applyBorder="1" applyAlignment="1" applyProtection="1">
      <alignment vertical="center" wrapText="1"/>
    </xf>
    <xf numFmtId="166" fontId="6" fillId="0" borderId="17" xfId="2" applyNumberFormat="1" applyFont="1" applyFill="1" applyBorder="1" applyAlignment="1" applyProtection="1">
      <alignment horizontal="right" vertical="center" wrapText="1"/>
      <protection locked="0"/>
    </xf>
    <xf numFmtId="1" fontId="6" fillId="6" borderId="13" xfId="0" applyNumberFormat="1" applyFont="1" applyFill="1" applyBorder="1" applyAlignment="1" applyProtection="1">
      <alignment horizontal="right" vertical="center" wrapText="1"/>
    </xf>
    <xf numFmtId="166" fontId="6" fillId="6" borderId="17" xfId="2" applyNumberFormat="1" applyFont="1" applyFill="1" applyBorder="1" applyAlignment="1" applyProtection="1">
      <alignment horizontal="right" vertical="center" wrapText="1"/>
      <protection locked="0"/>
    </xf>
    <xf numFmtId="1" fontId="6" fillId="6" borderId="17" xfId="0" applyNumberFormat="1" applyFont="1" applyFill="1" applyBorder="1" applyAlignment="1" applyProtection="1">
      <alignment horizontal="right" vertical="center" wrapText="1"/>
      <protection locked="0"/>
    </xf>
    <xf numFmtId="9" fontId="5" fillId="6" borderId="19" xfId="1" applyFont="1" applyFill="1" applyBorder="1" applyAlignment="1" applyProtection="1">
      <alignment horizontal="right" vertical="center" wrapText="1"/>
      <protection locked="0"/>
    </xf>
    <xf numFmtId="9" fontId="5" fillId="6" borderId="13" xfId="1" applyFont="1" applyFill="1" applyBorder="1" applyAlignment="1" applyProtection="1">
      <alignment horizontal="right" vertical="center" wrapText="1"/>
      <protection locked="0"/>
    </xf>
    <xf numFmtId="9" fontId="5" fillId="0" borderId="13" xfId="1" applyFont="1" applyBorder="1" applyAlignment="1" applyProtection="1">
      <alignment horizontal="right" vertical="center" wrapText="1"/>
      <protection locked="0"/>
    </xf>
    <xf numFmtId="1" fontId="5" fillId="0" borderId="17" xfId="0" applyNumberFormat="1" applyFont="1" applyBorder="1" applyAlignment="1" applyProtection="1">
      <alignment horizontal="right" vertical="center" wrapText="1"/>
      <protection locked="0"/>
    </xf>
    <xf numFmtId="6" fontId="4" fillId="2" borderId="9" xfId="0" applyNumberFormat="1" applyFont="1" applyFill="1" applyBorder="1" applyAlignment="1" applyProtection="1">
      <alignment vertical="center" wrapText="1"/>
    </xf>
    <xf numFmtId="6" fontId="9" fillId="2" borderId="9" xfId="0" applyNumberFormat="1" applyFont="1" applyFill="1" applyBorder="1" applyAlignment="1" applyProtection="1">
      <alignment vertical="center" wrapText="1"/>
    </xf>
    <xf numFmtId="0" fontId="5" fillId="0" borderId="0" xfId="0" quotePrefix="1" applyFont="1" applyBorder="1" applyAlignment="1" applyProtection="1">
      <alignment horizontal="left" vertical="center" wrapText="1"/>
      <protection locked="0"/>
    </xf>
    <xf numFmtId="6" fontId="5" fillId="0" borderId="14" xfId="0" applyNumberFormat="1" applyFont="1" applyBorder="1" applyAlignment="1" applyProtection="1">
      <alignment vertical="center" wrapText="1"/>
      <protection locked="0"/>
    </xf>
    <xf numFmtId="6" fontId="5" fillId="6" borderId="26" xfId="0" applyNumberFormat="1" applyFont="1" applyFill="1" applyBorder="1" applyAlignment="1" applyProtection="1">
      <alignment vertical="center" wrapText="1"/>
      <protection locked="0"/>
    </xf>
    <xf numFmtId="49" fontId="10" fillId="0" borderId="6" xfId="0" applyNumberFormat="1" applyFont="1" applyBorder="1" applyAlignment="1" applyProtection="1">
      <alignment horizontal="left" vertical="center"/>
    </xf>
    <xf numFmtId="0" fontId="8" fillId="3" borderId="3" xfId="0" applyFont="1" applyFill="1" applyBorder="1" applyAlignment="1" applyProtection="1">
      <alignment vertical="center" wrapText="1"/>
    </xf>
    <xf numFmtId="0" fontId="4" fillId="2" borderId="9" xfId="0" applyFont="1" applyFill="1" applyBorder="1" applyAlignment="1" applyProtection="1">
      <alignment vertical="center" wrapText="1"/>
    </xf>
    <xf numFmtId="1" fontId="6" fillId="6" borderId="26" xfId="1" applyNumberFormat="1" applyFont="1" applyFill="1" applyBorder="1" applyAlignment="1" applyProtection="1">
      <alignment horizontal="right" vertical="center" wrapText="1"/>
      <protection locked="0"/>
    </xf>
    <xf numFmtId="1" fontId="6" fillId="6" borderId="14" xfId="1" applyNumberFormat="1" applyFont="1" applyFill="1" applyBorder="1" applyAlignment="1" applyProtection="1">
      <alignment horizontal="right" vertical="center" wrapText="1"/>
      <protection locked="0"/>
    </xf>
    <xf numFmtId="1" fontId="6" fillId="6" borderId="38" xfId="1" applyNumberFormat="1" applyFont="1" applyFill="1" applyBorder="1" applyAlignment="1" applyProtection="1">
      <alignment horizontal="right" vertical="center" wrapText="1"/>
      <protection locked="0"/>
    </xf>
    <xf numFmtId="0" fontId="5" fillId="5" borderId="0" xfId="0" applyFont="1" applyFill="1" applyBorder="1" applyAlignment="1" applyProtection="1">
      <alignment vertical="center" wrapText="1"/>
      <protection locked="0"/>
    </xf>
    <xf numFmtId="166" fontId="6" fillId="0" borderId="14" xfId="2" applyNumberFormat="1" applyFont="1" applyFill="1" applyBorder="1" applyAlignment="1" applyProtection="1">
      <alignment horizontal="right" vertical="center" wrapText="1"/>
      <protection locked="0"/>
    </xf>
    <xf numFmtId="0" fontId="5" fillId="3" borderId="21" xfId="0" applyFont="1" applyFill="1" applyBorder="1" applyAlignment="1" applyProtection="1">
      <alignment horizontal="left" vertical="center" wrapText="1"/>
    </xf>
    <xf numFmtId="0" fontId="6" fillId="6" borderId="15" xfId="0" applyFont="1" applyFill="1" applyBorder="1" applyAlignment="1" applyProtection="1">
      <alignment vertical="center" wrapText="1"/>
      <protection locked="0"/>
    </xf>
    <xf numFmtId="0" fontId="6" fillId="6" borderId="27" xfId="0" applyFont="1" applyFill="1" applyBorder="1" applyAlignment="1" applyProtection="1">
      <alignment vertical="center" wrapText="1"/>
      <protection locked="0"/>
    </xf>
    <xf numFmtId="0" fontId="4" fillId="0" borderId="19" xfId="0" applyFont="1" applyBorder="1" applyAlignment="1" applyProtection="1">
      <alignment horizontal="left" vertical="center" wrapText="1"/>
    </xf>
    <xf numFmtId="0" fontId="4" fillId="0" borderId="26" xfId="0" applyFont="1" applyBorder="1" applyAlignment="1" applyProtection="1">
      <alignment horizontal="left" vertical="center" wrapText="1"/>
    </xf>
    <xf numFmtId="0" fontId="5" fillId="0" borderId="17" xfId="0" applyFont="1" applyBorder="1" applyAlignment="1" applyProtection="1">
      <alignment horizontal="left" vertical="center" wrapText="1"/>
    </xf>
    <xf numFmtId="6" fontId="6" fillId="5" borderId="14" xfId="0" applyNumberFormat="1" applyFont="1" applyFill="1" applyBorder="1" applyAlignment="1" applyProtection="1">
      <alignment horizontal="left" vertical="center" wrapText="1"/>
      <protection locked="0"/>
    </xf>
    <xf numFmtId="0" fontId="11" fillId="0" borderId="44" xfId="0" applyFont="1" applyBorder="1" applyAlignment="1" applyProtection="1">
      <alignment horizontal="center" vertical="center" wrapText="1"/>
    </xf>
    <xf numFmtId="0" fontId="4" fillId="0" borderId="45" xfId="0" applyFont="1" applyBorder="1" applyAlignment="1" applyProtection="1">
      <alignment horizontal="center" vertical="center" wrapText="1"/>
    </xf>
    <xf numFmtId="0" fontId="4" fillId="0" borderId="46" xfId="0" applyFont="1" applyBorder="1" applyAlignment="1" applyProtection="1">
      <alignment horizontal="center" vertical="center" wrapText="1"/>
    </xf>
    <xf numFmtId="0" fontId="4" fillId="4" borderId="4" xfId="0" applyFont="1" applyFill="1" applyBorder="1" applyAlignment="1" applyProtection="1">
      <alignment horizontal="left" vertical="center" wrapText="1"/>
    </xf>
    <xf numFmtId="6" fontId="4" fillId="4" borderId="39" xfId="0" applyNumberFormat="1" applyFont="1" applyFill="1" applyBorder="1" applyAlignment="1" applyProtection="1">
      <alignment horizontal="center" vertical="center" wrapText="1"/>
    </xf>
    <xf numFmtId="6" fontId="4" fillId="4" borderId="39" xfId="0" applyNumberFormat="1" applyFont="1" applyFill="1" applyBorder="1" applyAlignment="1" applyProtection="1">
      <alignment vertical="center" wrapText="1"/>
    </xf>
    <xf numFmtId="6" fontId="4" fillId="4" borderId="47" xfId="0" applyNumberFormat="1" applyFont="1" applyFill="1" applyBorder="1" applyAlignment="1" applyProtection="1">
      <alignment vertical="center" wrapText="1"/>
    </xf>
    <xf numFmtId="0" fontId="6" fillId="0" borderId="37" xfId="0" applyFont="1" applyBorder="1" applyAlignment="1" applyProtection="1">
      <alignment horizontal="left" vertical="center" wrapText="1"/>
    </xf>
    <xf numFmtId="0" fontId="6" fillId="0" borderId="16" xfId="0" applyFont="1" applyBorder="1" applyAlignment="1" applyProtection="1">
      <alignment horizontal="left" vertical="center" wrapText="1"/>
    </xf>
    <xf numFmtId="0" fontId="5" fillId="0" borderId="16" xfId="0" applyFont="1" applyBorder="1" applyAlignment="1" applyProtection="1">
      <alignment horizontal="left" vertical="center" wrapText="1"/>
    </xf>
    <xf numFmtId="6" fontId="5" fillId="0" borderId="48" xfId="0" applyNumberFormat="1" applyFont="1" applyBorder="1" applyAlignment="1" applyProtection="1">
      <alignment vertical="center" wrapText="1"/>
    </xf>
    <xf numFmtId="0" fontId="4" fillId="0" borderId="49" xfId="0" applyFont="1" applyBorder="1" applyAlignment="1" applyProtection="1">
      <alignment horizontal="center" vertical="center" wrapText="1"/>
    </xf>
    <xf numFmtId="0" fontId="4" fillId="0" borderId="50" xfId="0" applyFont="1" applyBorder="1" applyAlignment="1" applyProtection="1">
      <alignment horizontal="center" vertical="center" wrapText="1"/>
    </xf>
    <xf numFmtId="0" fontId="4" fillId="4" borderId="0" xfId="0" applyFont="1" applyFill="1" applyBorder="1" applyAlignment="1" applyProtection="1">
      <alignment horizontal="left" vertical="center" wrapText="1"/>
    </xf>
    <xf numFmtId="6" fontId="4" fillId="4" borderId="17" xfId="0" applyNumberFormat="1" applyFont="1" applyFill="1" applyBorder="1" applyAlignment="1" applyProtection="1">
      <alignment horizontal="center" vertical="center" wrapText="1"/>
    </xf>
    <xf numFmtId="6" fontId="4" fillId="4" borderId="17" xfId="0" applyNumberFormat="1" applyFont="1" applyFill="1" applyBorder="1" applyAlignment="1" applyProtection="1">
      <alignment vertical="center" wrapText="1"/>
    </xf>
    <xf numFmtId="0" fontId="5" fillId="0" borderId="12" xfId="0" applyFont="1" applyBorder="1" applyAlignment="1" applyProtection="1">
      <alignment vertical="center" wrapText="1"/>
    </xf>
    <xf numFmtId="0" fontId="5" fillId="0" borderId="12" xfId="0" applyFont="1" applyBorder="1" applyAlignment="1" applyProtection="1">
      <alignment horizontal="center" vertical="center" wrapText="1"/>
    </xf>
    <xf numFmtId="0" fontId="4" fillId="0" borderId="51" xfId="0" applyFont="1" applyBorder="1" applyAlignment="1" applyProtection="1">
      <alignment horizontal="left" vertical="center" wrapText="1"/>
    </xf>
    <xf numFmtId="0" fontId="4" fillId="0" borderId="11" xfId="0" applyFont="1" applyBorder="1" applyAlignment="1" applyProtection="1">
      <alignment vertical="center" wrapText="1"/>
    </xf>
    <xf numFmtId="6" fontId="4" fillId="4" borderId="0" xfId="0" applyNumberFormat="1" applyFont="1" applyFill="1" applyBorder="1" applyAlignment="1" applyProtection="1">
      <alignment horizontal="center" vertical="center" wrapText="1"/>
    </xf>
    <xf numFmtId="6" fontId="4" fillId="4" borderId="2" xfId="0" applyNumberFormat="1" applyFont="1" applyFill="1" applyBorder="1" applyAlignment="1" applyProtection="1">
      <alignment vertical="center" wrapText="1"/>
    </xf>
    <xf numFmtId="0" fontId="6" fillId="6" borderId="27" xfId="0" applyFont="1" applyFill="1" applyBorder="1" applyAlignment="1" applyProtection="1">
      <alignment vertical="center"/>
      <protection locked="0"/>
    </xf>
    <xf numFmtId="0" fontId="6" fillId="6" borderId="15" xfId="0" applyFont="1" applyFill="1" applyBorder="1" applyAlignment="1" applyProtection="1">
      <alignment vertical="center"/>
      <protection locked="0"/>
    </xf>
    <xf numFmtId="0" fontId="7" fillId="0" borderId="15" xfId="0" applyFont="1" applyBorder="1" applyAlignment="1" applyProtection="1">
      <alignment vertical="center"/>
      <protection locked="0"/>
    </xf>
    <xf numFmtId="0" fontId="7" fillId="0" borderId="39" xfId="0" applyFont="1" applyBorder="1" applyAlignment="1" applyProtection="1">
      <alignment vertical="center"/>
      <protection locked="0"/>
    </xf>
    <xf numFmtId="0" fontId="4" fillId="0" borderId="50" xfId="0" applyFont="1" applyBorder="1" applyAlignment="1" applyProtection="1">
      <alignment horizontal="left" vertical="center" wrapText="1"/>
    </xf>
    <xf numFmtId="0" fontId="4" fillId="0" borderId="45" xfId="0" applyFont="1" applyBorder="1" applyAlignment="1" applyProtection="1">
      <alignment horizontal="left" vertical="center" wrapText="1"/>
    </xf>
    <xf numFmtId="0" fontId="4" fillId="0" borderId="52" xfId="0" applyFont="1" applyBorder="1" applyAlignment="1" applyProtection="1">
      <alignment vertical="center" wrapText="1"/>
    </xf>
    <xf numFmtId="0" fontId="4" fillId="4" borderId="2" xfId="0" applyFont="1" applyFill="1" applyBorder="1" applyAlignment="1" applyProtection="1">
      <alignment horizontal="left" vertical="center" wrapText="1"/>
    </xf>
    <xf numFmtId="6" fontId="4" fillId="4" borderId="2" xfId="0" applyNumberFormat="1" applyFont="1" applyFill="1" applyBorder="1" applyAlignment="1" applyProtection="1">
      <alignment horizontal="center" vertical="center" wrapText="1"/>
    </xf>
    <xf numFmtId="166" fontId="6" fillId="0" borderId="15" xfId="2" applyNumberFormat="1" applyFont="1" applyFill="1" applyBorder="1" applyAlignment="1" applyProtection="1">
      <alignment horizontal="right" vertical="center" wrapText="1"/>
      <protection locked="0"/>
    </xf>
    <xf numFmtId="166" fontId="6" fillId="0" borderId="39" xfId="2" applyNumberFormat="1" applyFont="1" applyFill="1" applyBorder="1" applyAlignment="1" applyProtection="1">
      <alignment horizontal="right" vertical="center" wrapText="1"/>
      <protection locked="0"/>
    </xf>
    <xf numFmtId="0" fontId="6" fillId="6" borderId="22" xfId="0" applyFont="1" applyFill="1" applyBorder="1" applyAlignment="1" applyProtection="1">
      <alignment vertical="center"/>
      <protection locked="0"/>
    </xf>
    <xf numFmtId="0" fontId="6" fillId="6" borderId="14" xfId="0" applyFont="1" applyFill="1" applyBorder="1" applyAlignment="1" applyProtection="1">
      <alignment vertical="center"/>
      <protection locked="0"/>
    </xf>
    <xf numFmtId="0" fontId="7" fillId="0" borderId="14" xfId="0" applyFont="1" applyBorder="1" applyAlignment="1" applyProtection="1">
      <alignment vertical="center"/>
      <protection locked="0"/>
    </xf>
    <xf numFmtId="0" fontId="4" fillId="0" borderId="34" xfId="0" applyFont="1" applyBorder="1" applyAlignment="1" applyProtection="1">
      <alignment vertical="center" wrapText="1"/>
    </xf>
    <xf numFmtId="0" fontId="4" fillId="4" borderId="39" xfId="0" applyFont="1" applyFill="1" applyBorder="1" applyAlignment="1" applyProtection="1">
      <alignment horizontal="left" vertical="center" wrapText="1"/>
    </xf>
    <xf numFmtId="6" fontId="4" fillId="4" borderId="38" xfId="0" applyNumberFormat="1" applyFont="1" applyFill="1" applyBorder="1" applyAlignment="1" applyProtection="1">
      <alignment vertical="center" wrapText="1"/>
    </xf>
    <xf numFmtId="1" fontId="5" fillId="0" borderId="14" xfId="0" applyNumberFormat="1" applyFont="1" applyFill="1" applyBorder="1" applyAlignment="1" applyProtection="1">
      <alignment vertical="center" wrapText="1"/>
      <protection locked="0"/>
    </xf>
    <xf numFmtId="1" fontId="6" fillId="6" borderId="22" xfId="0" applyNumberFormat="1" applyFont="1" applyFill="1" applyBorder="1" applyAlignment="1" applyProtection="1">
      <alignment vertical="center" wrapText="1"/>
      <protection locked="0"/>
    </xf>
    <xf numFmtId="0" fontId="5" fillId="0" borderId="16" xfId="0" applyFont="1" applyFill="1" applyBorder="1" applyAlignment="1" applyProtection="1">
      <alignment horizontal="left" vertical="center" wrapText="1"/>
      <protection locked="0"/>
    </xf>
    <xf numFmtId="6" fontId="5" fillId="4" borderId="39" xfId="0" applyNumberFormat="1" applyFont="1" applyFill="1" applyBorder="1" applyAlignment="1" applyProtection="1">
      <alignment vertical="center" wrapText="1"/>
    </xf>
    <xf numFmtId="6" fontId="5" fillId="4" borderId="39" xfId="0" applyNumberFormat="1" applyFont="1" applyFill="1" applyBorder="1" applyAlignment="1" applyProtection="1">
      <alignment horizontal="right" vertical="center" wrapText="1"/>
    </xf>
    <xf numFmtId="6" fontId="5" fillId="4" borderId="39" xfId="0" applyNumberFormat="1" applyFont="1" applyFill="1" applyBorder="1" applyAlignment="1" applyProtection="1">
      <alignment horizontal="center" vertical="center" wrapText="1"/>
    </xf>
    <xf numFmtId="0" fontId="5" fillId="0" borderId="14" xfId="0" applyFont="1" applyBorder="1" applyAlignment="1" applyProtection="1">
      <alignment vertical="center"/>
      <protection locked="0"/>
    </xf>
    <xf numFmtId="0" fontId="4" fillId="0" borderId="37" xfId="0" applyFont="1" applyBorder="1" applyAlignment="1" applyProtection="1">
      <alignment horizontal="left" vertical="center" wrapText="1"/>
    </xf>
    <xf numFmtId="0" fontId="6" fillId="0" borderId="15" xfId="0" applyFont="1" applyFill="1" applyBorder="1" applyAlignment="1" applyProtection="1">
      <alignment horizontal="left" vertical="center" wrapText="1"/>
      <protection locked="0"/>
    </xf>
    <xf numFmtId="164" fontId="6" fillId="6" borderId="16" xfId="0" applyNumberFormat="1" applyFont="1" applyFill="1" applyBorder="1" applyAlignment="1" applyProtection="1">
      <alignment horizontal="left" vertical="center" wrapText="1"/>
      <protection locked="0"/>
    </xf>
    <xf numFmtId="0" fontId="4" fillId="4" borderId="26" xfId="0" applyFont="1" applyFill="1" applyBorder="1" applyAlignment="1" applyProtection="1">
      <alignment vertical="center" wrapText="1"/>
    </xf>
    <xf numFmtId="0" fontId="5" fillId="0" borderId="40" xfId="0" applyFont="1" applyBorder="1" applyAlignment="1" applyProtection="1">
      <alignment horizontal="right" vertical="center" wrapText="1"/>
      <protection locked="0"/>
    </xf>
    <xf numFmtId="0" fontId="8" fillId="0" borderId="38" xfId="0" applyFont="1" applyBorder="1" applyAlignment="1" applyProtection="1">
      <alignment horizontal="right" vertical="center" wrapText="1"/>
    </xf>
    <xf numFmtId="0" fontId="8" fillId="0" borderId="11" xfId="0" applyFont="1" applyBorder="1" applyAlignment="1" applyProtection="1">
      <alignment vertical="center"/>
    </xf>
    <xf numFmtId="0" fontId="8" fillId="3" borderId="9" xfId="0" applyFont="1" applyFill="1" applyBorder="1" applyAlignment="1" applyProtection="1">
      <alignment horizontal="left" vertical="center"/>
    </xf>
    <xf numFmtId="0" fontId="5" fillId="3" borderId="55" xfId="0" applyFont="1" applyFill="1" applyBorder="1" applyAlignment="1" applyProtection="1">
      <alignment horizontal="left" vertical="center" wrapText="1"/>
    </xf>
    <xf numFmtId="0" fontId="5" fillId="3" borderId="53" xfId="0" applyFont="1" applyFill="1" applyBorder="1" applyAlignment="1" applyProtection="1">
      <alignment horizontal="left" vertical="center" wrapText="1"/>
    </xf>
    <xf numFmtId="0" fontId="5" fillId="3" borderId="9" xfId="0" applyFont="1" applyFill="1" applyBorder="1" applyAlignment="1" applyProtection="1">
      <alignment horizontal="left" vertical="center" wrapText="1"/>
    </xf>
    <xf numFmtId="0" fontId="5" fillId="3" borderId="10" xfId="0" applyFont="1" applyFill="1" applyBorder="1" applyAlignment="1" applyProtection="1">
      <alignment horizontal="left" vertical="center" wrapText="1"/>
    </xf>
    <xf numFmtId="0" fontId="5" fillId="0" borderId="13" xfId="0" applyFont="1" applyBorder="1" applyAlignment="1" applyProtection="1">
      <alignment horizontal="right" vertical="center" wrapText="1"/>
      <protection locked="0"/>
    </xf>
    <xf numFmtId="6" fontId="5" fillId="0" borderId="13" xfId="0" applyNumberFormat="1" applyFont="1" applyBorder="1" applyAlignment="1" applyProtection="1">
      <alignment horizontal="right" vertical="center" wrapText="1"/>
    </xf>
    <xf numFmtId="6" fontId="5" fillId="0" borderId="19" xfId="0" applyNumberFormat="1" applyFont="1" applyBorder="1" applyAlignment="1" applyProtection="1">
      <alignment horizontal="right" vertical="center" wrapText="1"/>
    </xf>
    <xf numFmtId="6" fontId="5" fillId="0" borderId="35" xfId="0" applyNumberFormat="1" applyFont="1" applyBorder="1" applyAlignment="1" applyProtection="1">
      <alignment horizontal="right" vertical="center" wrapText="1"/>
    </xf>
    <xf numFmtId="0" fontId="7" fillId="0" borderId="15" xfId="0" applyFont="1" applyBorder="1" applyAlignment="1" applyProtection="1">
      <alignment horizontal="left" vertical="center" wrapText="1"/>
      <protection locked="0"/>
    </xf>
    <xf numFmtId="0" fontId="4" fillId="0" borderId="7" xfId="0" applyFont="1" applyBorder="1" applyAlignment="1" applyProtection="1">
      <alignment horizontal="left" vertical="center" wrapText="1"/>
    </xf>
    <xf numFmtId="0" fontId="4" fillId="0" borderId="28" xfId="0" applyFont="1" applyBorder="1" applyAlignment="1" applyProtection="1">
      <alignment horizontal="left" vertical="center" wrapText="1"/>
    </xf>
    <xf numFmtId="0" fontId="6" fillId="6" borderId="15" xfId="0" applyFont="1" applyFill="1" applyBorder="1" applyAlignment="1" applyProtection="1">
      <alignment horizontal="left" vertical="center" wrapText="1"/>
      <protection locked="0"/>
    </xf>
    <xf numFmtId="0" fontId="6" fillId="6" borderId="16" xfId="0" applyFont="1" applyFill="1" applyBorder="1" applyAlignment="1" applyProtection="1">
      <alignment horizontal="left" vertical="center" wrapText="1"/>
      <protection locked="0"/>
    </xf>
    <xf numFmtId="167" fontId="4" fillId="4" borderId="39" xfId="0" applyNumberFormat="1" applyFont="1" applyFill="1" applyBorder="1" applyAlignment="1" applyProtection="1">
      <alignment horizontal="center" vertical="center" wrapText="1"/>
    </xf>
    <xf numFmtId="166" fontId="6" fillId="6" borderId="27" xfId="2" applyNumberFormat="1" applyFont="1" applyFill="1" applyBorder="1" applyAlignment="1" applyProtection="1">
      <alignment horizontal="right" vertical="center" wrapText="1"/>
      <protection locked="0"/>
    </xf>
    <xf numFmtId="166" fontId="6" fillId="6" borderId="15" xfId="2" applyNumberFormat="1" applyFont="1" applyFill="1" applyBorder="1" applyAlignment="1" applyProtection="1">
      <alignment horizontal="right" vertical="center" wrapText="1"/>
      <protection locked="0"/>
    </xf>
    <xf numFmtId="0" fontId="5" fillId="3" borderId="8" xfId="0" applyFont="1" applyFill="1" applyBorder="1" applyAlignment="1" applyProtection="1">
      <alignment vertical="center" wrapText="1"/>
    </xf>
    <xf numFmtId="0" fontId="5" fillId="3" borderId="9" xfId="0" applyFont="1" applyFill="1" applyBorder="1" applyAlignment="1" applyProtection="1">
      <alignment vertical="center" wrapText="1"/>
    </xf>
    <xf numFmtId="0" fontId="5" fillId="3" borderId="10" xfId="0" applyFont="1" applyFill="1" applyBorder="1" applyAlignment="1" applyProtection="1">
      <alignment vertical="center" wrapText="1"/>
    </xf>
    <xf numFmtId="0" fontId="5" fillId="3" borderId="54" xfId="0" applyFont="1" applyFill="1" applyBorder="1" applyAlignment="1" applyProtection="1">
      <alignment horizontal="left" vertical="center"/>
    </xf>
    <xf numFmtId="0" fontId="5" fillId="3" borderId="36" xfId="0" applyFont="1" applyFill="1" applyBorder="1" applyAlignment="1" applyProtection="1">
      <alignment horizontal="left" vertical="center"/>
    </xf>
    <xf numFmtId="0" fontId="5" fillId="3" borderId="9" xfId="0" applyFont="1" applyFill="1" applyBorder="1" applyAlignment="1" applyProtection="1">
      <alignment vertical="center"/>
    </xf>
    <xf numFmtId="44" fontId="5" fillId="0" borderId="0" xfId="2" applyFont="1" applyBorder="1" applyAlignment="1" applyProtection="1">
      <alignment horizontal="left" vertical="center" wrapText="1"/>
      <protection locked="0"/>
    </xf>
    <xf numFmtId="0" fontId="7" fillId="0" borderId="39" xfId="0" applyFont="1" applyFill="1" applyBorder="1" applyAlignment="1" applyProtection="1">
      <alignment horizontal="left" vertical="center" wrapText="1"/>
      <protection locked="0"/>
    </xf>
    <xf numFmtId="0" fontId="5" fillId="0" borderId="38" xfId="0" applyFont="1" applyBorder="1" applyAlignment="1" applyProtection="1">
      <alignment vertical="center"/>
      <protection locked="0"/>
    </xf>
    <xf numFmtId="0" fontId="9" fillId="4" borderId="8" xfId="0" applyFont="1" applyFill="1" applyBorder="1" applyAlignment="1" applyProtection="1">
      <alignment horizontal="left" vertical="center" wrapText="1"/>
    </xf>
    <xf numFmtId="6" fontId="6" fillId="4" borderId="22" xfId="0" applyNumberFormat="1" applyFont="1" applyFill="1" applyBorder="1" applyAlignment="1" applyProtection="1">
      <alignment vertical="center" wrapText="1"/>
    </xf>
    <xf numFmtId="6" fontId="6" fillId="4" borderId="23" xfId="0" applyNumberFormat="1" applyFont="1" applyFill="1" applyBorder="1" applyAlignment="1" applyProtection="1">
      <alignment horizontal="left" vertical="center" wrapText="1"/>
    </xf>
    <xf numFmtId="6" fontId="6" fillId="4" borderId="41" xfId="0" applyNumberFormat="1" applyFont="1" applyFill="1" applyBorder="1" applyAlignment="1" applyProtection="1">
      <alignment vertical="center" wrapText="1"/>
    </xf>
    <xf numFmtId="49" fontId="10" fillId="0" borderId="7" xfId="0" applyNumberFormat="1" applyFont="1" applyBorder="1" applyAlignment="1" applyProtection="1">
      <alignment horizontal="right" vertical="center"/>
    </xf>
    <xf numFmtId="0" fontId="5" fillId="0" borderId="7" xfId="0" applyFont="1" applyBorder="1" applyAlignment="1" applyProtection="1">
      <alignment horizontal="left" vertical="center" wrapText="1"/>
      <protection locked="0"/>
    </xf>
    <xf numFmtId="0" fontId="5" fillId="3" borderId="56" xfId="0" applyFont="1" applyFill="1" applyBorder="1" applyAlignment="1" applyProtection="1">
      <alignment horizontal="left" vertical="center" wrapText="1"/>
    </xf>
    <xf numFmtId="0" fontId="4" fillId="0" borderId="26" xfId="0" applyFont="1" applyBorder="1" applyAlignment="1" applyProtection="1">
      <alignment vertical="center"/>
    </xf>
    <xf numFmtId="0" fontId="4" fillId="0" borderId="26" xfId="0" applyFont="1" applyBorder="1" applyAlignment="1" applyProtection="1">
      <alignment vertical="center" wrapText="1"/>
    </xf>
    <xf numFmtId="0" fontId="8" fillId="3" borderId="8" xfId="0" applyFont="1" applyFill="1" applyBorder="1" applyAlignment="1" applyProtection="1">
      <alignment vertical="center" wrapText="1"/>
    </xf>
    <xf numFmtId="0" fontId="8" fillId="3" borderId="9" xfId="0" applyFont="1" applyFill="1" applyBorder="1" applyAlignment="1" applyProtection="1">
      <alignment vertical="center" wrapText="1"/>
    </xf>
    <xf numFmtId="0" fontId="8" fillId="3" borderId="10" xfId="0" applyFont="1" applyFill="1" applyBorder="1" applyAlignment="1" applyProtection="1">
      <alignment vertical="center" wrapText="1"/>
    </xf>
    <xf numFmtId="0" fontId="5" fillId="3" borderId="56" xfId="0" applyFont="1" applyFill="1" applyBorder="1" applyAlignment="1" applyProtection="1">
      <alignment vertical="center"/>
    </xf>
    <xf numFmtId="6" fontId="4" fillId="5" borderId="32" xfId="0" applyNumberFormat="1" applyFont="1" applyFill="1" applyBorder="1" applyAlignment="1" applyProtection="1">
      <alignment vertical="center"/>
    </xf>
    <xf numFmtId="6" fontId="4" fillId="5" borderId="20" xfId="0" applyNumberFormat="1" applyFont="1" applyFill="1" applyBorder="1" applyAlignment="1" applyProtection="1">
      <alignment vertical="center"/>
    </xf>
    <xf numFmtId="165" fontId="4" fillId="0" borderId="25" xfId="2" applyNumberFormat="1" applyFont="1" applyBorder="1" applyAlignment="1" applyProtection="1">
      <alignment vertical="center"/>
    </xf>
    <xf numFmtId="0" fontId="5" fillId="5" borderId="19" xfId="0" applyFont="1" applyFill="1" applyBorder="1" applyAlignment="1" applyProtection="1">
      <alignment horizontal="right" vertical="center" wrapText="1"/>
    </xf>
    <xf numFmtId="10" fontId="6" fillId="6" borderId="43" xfId="1" applyNumberFormat="1" applyFont="1" applyFill="1" applyBorder="1" applyAlignment="1" applyProtection="1">
      <alignment vertical="center" wrapText="1"/>
      <protection locked="0"/>
    </xf>
    <xf numFmtId="10" fontId="6" fillId="6" borderId="13" xfId="1" applyNumberFormat="1" applyFont="1" applyFill="1" applyBorder="1" applyAlignment="1" applyProtection="1">
      <alignment vertical="center" wrapText="1"/>
      <protection locked="0"/>
    </xf>
    <xf numFmtId="10" fontId="7" fillId="0" borderId="13" xfId="1" applyNumberFormat="1" applyFont="1" applyBorder="1" applyAlignment="1" applyProtection="1">
      <alignment vertical="center" wrapText="1"/>
      <protection locked="0"/>
    </xf>
    <xf numFmtId="166" fontId="5" fillId="0" borderId="14" xfId="0" applyNumberFormat="1" applyFont="1" applyBorder="1" applyAlignment="1" applyProtection="1">
      <alignment vertical="center" wrapText="1"/>
    </xf>
    <xf numFmtId="166" fontId="5" fillId="0" borderId="42" xfId="0" applyNumberFormat="1" applyFont="1" applyBorder="1" applyAlignment="1" applyProtection="1">
      <alignment vertical="center" wrapText="1"/>
    </xf>
    <xf numFmtId="166" fontId="5" fillId="0" borderId="22" xfId="0" applyNumberFormat="1" applyFont="1" applyBorder="1" applyAlignment="1" applyProtection="1">
      <alignment vertical="center" wrapText="1"/>
    </xf>
    <xf numFmtId="166" fontId="5" fillId="0" borderId="26" xfId="0" applyNumberFormat="1" applyFont="1" applyBorder="1" applyAlignment="1" applyProtection="1">
      <alignment vertical="center" wrapText="1"/>
    </xf>
    <xf numFmtId="167" fontId="6" fillId="0" borderId="19" xfId="0" applyNumberFormat="1" applyFont="1" applyFill="1" applyBorder="1" applyAlignment="1" applyProtection="1">
      <alignment horizontal="right" vertical="center" wrapText="1"/>
      <protection locked="0"/>
    </xf>
    <xf numFmtId="167" fontId="5" fillId="0" borderId="0" xfId="0" applyNumberFormat="1" applyFont="1" applyAlignment="1" applyProtection="1">
      <alignment horizontal="left" vertical="center" wrapText="1"/>
      <protection locked="0"/>
    </xf>
    <xf numFmtId="166" fontId="4" fillId="4" borderId="2" xfId="0" applyNumberFormat="1" applyFont="1" applyFill="1" applyBorder="1" applyAlignment="1" applyProtection="1">
      <alignment vertical="center" wrapText="1"/>
    </xf>
    <xf numFmtId="166" fontId="4" fillId="4" borderId="39" xfId="0" applyNumberFormat="1" applyFont="1" applyFill="1" applyBorder="1" applyAlignment="1" applyProtection="1">
      <alignment vertical="center" wrapText="1"/>
    </xf>
    <xf numFmtId="166" fontId="5" fillId="4" borderId="39" xfId="0" applyNumberFormat="1" applyFont="1" applyFill="1" applyBorder="1" applyAlignment="1" applyProtection="1">
      <alignment horizontal="center" vertical="center" wrapText="1"/>
    </xf>
    <xf numFmtId="44" fontId="8" fillId="0" borderId="0" xfId="0" applyNumberFormat="1" applyFont="1" applyBorder="1" applyAlignment="1" applyProtection="1">
      <alignment vertical="center"/>
    </xf>
    <xf numFmtId="166" fontId="5" fillId="5" borderId="14" xfId="0" applyNumberFormat="1" applyFont="1" applyFill="1" applyBorder="1" applyAlignment="1" applyProtection="1">
      <alignment vertical="center" wrapText="1"/>
    </xf>
    <xf numFmtId="0" fontId="4" fillId="0" borderId="18" xfId="0" applyFont="1" applyBorder="1" applyAlignment="1" applyProtection="1">
      <alignment horizontal="right" vertical="center" wrapText="1"/>
      <protection locked="0"/>
    </xf>
    <xf numFmtId="6" fontId="9" fillId="4" borderId="41" xfId="0" applyNumberFormat="1" applyFont="1" applyFill="1" applyBorder="1" applyAlignment="1" applyProtection="1">
      <alignment horizontal="right" vertical="center" wrapText="1"/>
    </xf>
    <xf numFmtId="0" fontId="5" fillId="0" borderId="39" xfId="0" applyFont="1" applyBorder="1" applyAlignment="1" applyProtection="1">
      <alignment horizontal="left" vertical="center"/>
      <protection locked="0"/>
    </xf>
    <xf numFmtId="164" fontId="6" fillId="6" borderId="37" xfId="0" applyNumberFormat="1" applyFont="1" applyFill="1" applyBorder="1" applyAlignment="1" applyProtection="1">
      <alignment horizontal="left" vertical="center" wrapText="1"/>
      <protection locked="0"/>
    </xf>
    <xf numFmtId="10" fontId="6" fillId="6" borderId="19" xfId="1" applyNumberFormat="1" applyFont="1" applyFill="1" applyBorder="1" applyAlignment="1" applyProtection="1">
      <alignment horizontal="left" vertical="center" wrapText="1"/>
      <protection locked="0"/>
    </xf>
    <xf numFmtId="6" fontId="6" fillId="5" borderId="26" xfId="0" applyNumberFormat="1" applyFont="1" applyFill="1" applyBorder="1" applyAlignment="1" applyProtection="1">
      <alignment horizontal="left" vertical="center" wrapText="1"/>
      <protection locked="0"/>
    </xf>
    <xf numFmtId="0" fontId="6" fillId="6" borderId="27" xfId="0" applyFont="1" applyFill="1" applyBorder="1" applyAlignment="1" applyProtection="1">
      <alignment horizontal="left" vertical="center" wrapText="1"/>
      <protection locked="0"/>
    </xf>
    <xf numFmtId="0" fontId="6" fillId="6" borderId="26" xfId="0" applyFont="1" applyFill="1" applyBorder="1" applyAlignment="1" applyProtection="1">
      <alignment vertical="center"/>
      <protection locked="0"/>
    </xf>
    <xf numFmtId="0" fontId="6" fillId="6" borderId="37" xfId="0" applyFont="1" applyFill="1" applyBorder="1" applyAlignment="1" applyProtection="1">
      <alignment horizontal="left" vertical="center" wrapText="1"/>
      <protection locked="0"/>
    </xf>
    <xf numFmtId="1" fontId="6" fillId="6" borderId="26" xfId="0" applyNumberFormat="1" applyFont="1" applyFill="1" applyBorder="1" applyAlignment="1" applyProtection="1">
      <alignment vertical="center" wrapText="1"/>
      <protection locked="0"/>
    </xf>
    <xf numFmtId="0" fontId="9" fillId="0" borderId="1" xfId="0" applyFont="1" applyBorder="1" applyAlignment="1" applyProtection="1">
      <alignment horizontal="left" vertical="center"/>
    </xf>
    <xf numFmtId="0" fontId="6" fillId="0" borderId="2" xfId="0" applyFont="1" applyBorder="1" applyAlignment="1" applyProtection="1">
      <alignment horizontal="left" vertical="center" wrapText="1"/>
      <protection locked="0"/>
    </xf>
    <xf numFmtId="0" fontId="9" fillId="0" borderId="2" xfId="0" applyFont="1" applyBorder="1" applyAlignment="1" applyProtection="1">
      <alignment horizontal="right" vertical="center"/>
    </xf>
    <xf numFmtId="0" fontId="9" fillId="0" borderId="3" xfId="0" applyFont="1" applyBorder="1" applyAlignment="1" applyProtection="1">
      <alignment horizontal="right" vertical="center" wrapText="1"/>
      <protection locked="0"/>
    </xf>
    <xf numFmtId="0" fontId="6" fillId="0" borderId="0" xfId="0" applyFont="1" applyAlignment="1" applyProtection="1">
      <alignment vertical="center" wrapText="1"/>
      <protection locked="0"/>
    </xf>
    <xf numFmtId="49" fontId="13" fillId="0" borderId="4" xfId="0" applyNumberFormat="1" applyFont="1" applyBorder="1" applyAlignment="1" applyProtection="1">
      <alignment horizontal="left" vertical="center"/>
    </xf>
    <xf numFmtId="0" fontId="6" fillId="0" borderId="0" xfId="0" applyFont="1" applyBorder="1" applyAlignment="1" applyProtection="1">
      <alignment vertical="center"/>
      <protection locked="0"/>
    </xf>
    <xf numFmtId="49" fontId="15" fillId="0" borderId="0" xfId="0" applyNumberFormat="1" applyFont="1" applyBorder="1" applyAlignment="1" applyProtection="1">
      <alignment horizontal="right" vertical="center"/>
    </xf>
    <xf numFmtId="0" fontId="9" fillId="0" borderId="5" xfId="0" applyFont="1" applyBorder="1" applyAlignment="1" applyProtection="1">
      <alignment horizontal="right" vertical="center"/>
      <protection locked="0"/>
    </xf>
    <xf numFmtId="0" fontId="6" fillId="0" borderId="0" xfId="0" applyFont="1" applyAlignment="1" applyProtection="1">
      <alignment vertical="center"/>
      <protection locked="0"/>
    </xf>
    <xf numFmtId="49" fontId="15" fillId="0" borderId="4" xfId="0" applyNumberFormat="1" applyFont="1" applyBorder="1" applyAlignment="1" applyProtection="1">
      <alignment horizontal="left" vertical="center"/>
    </xf>
    <xf numFmtId="0" fontId="6" fillId="0" borderId="0" xfId="0" applyFont="1" applyBorder="1" applyAlignment="1" applyProtection="1">
      <alignment horizontal="left" vertical="center" wrapText="1"/>
      <protection locked="0"/>
    </xf>
    <xf numFmtId="0" fontId="9" fillId="0" borderId="5" xfId="0" applyFont="1" applyBorder="1" applyAlignment="1" applyProtection="1">
      <alignment horizontal="right" vertical="center" wrapText="1"/>
      <protection locked="0"/>
    </xf>
    <xf numFmtId="49" fontId="15" fillId="0" borderId="4" xfId="0" quotePrefix="1" applyNumberFormat="1" applyFont="1" applyBorder="1" applyAlignment="1" applyProtection="1">
      <alignment horizontal="left" vertical="center"/>
    </xf>
    <xf numFmtId="49" fontId="15" fillId="0" borderId="4" xfId="0" applyNumberFormat="1" applyFont="1" applyBorder="1" applyAlignment="1" applyProtection="1">
      <alignment horizontal="left" vertical="center"/>
      <protection locked="0"/>
    </xf>
    <xf numFmtId="0" fontId="6" fillId="0" borderId="0" xfId="0" applyFont="1" applyAlignment="1" applyProtection="1">
      <alignment horizontal="left" vertical="center" wrapText="1"/>
      <protection locked="0"/>
    </xf>
    <xf numFmtId="0" fontId="6" fillId="0" borderId="0" xfId="0" applyFont="1" applyAlignment="1" applyProtection="1">
      <alignment horizontal="right" vertical="center" wrapText="1"/>
      <protection locked="0"/>
    </xf>
    <xf numFmtId="49" fontId="15" fillId="0" borderId="6" xfId="0" applyNumberFormat="1" applyFont="1" applyBorder="1" applyAlignment="1" applyProtection="1">
      <alignment horizontal="left" vertical="center"/>
    </xf>
    <xf numFmtId="0" fontId="6" fillId="0" borderId="7" xfId="0" applyFont="1" applyBorder="1" applyAlignment="1" applyProtection="1">
      <alignment horizontal="left" vertical="center" wrapText="1"/>
      <protection locked="0"/>
    </xf>
    <xf numFmtId="49" fontId="15" fillId="0" borderId="7" xfId="0" applyNumberFormat="1" applyFont="1" applyBorder="1" applyAlignment="1" applyProtection="1">
      <alignment horizontal="right" vertical="center"/>
    </xf>
    <xf numFmtId="0" fontId="9" fillId="0" borderId="18" xfId="0" applyFont="1" applyBorder="1" applyAlignment="1" applyProtection="1">
      <alignment horizontal="right" vertical="center" wrapText="1"/>
      <protection locked="0"/>
    </xf>
    <xf numFmtId="49" fontId="15" fillId="0" borderId="0" xfId="0" applyNumberFormat="1" applyFont="1" applyBorder="1" applyAlignment="1" applyProtection="1">
      <alignment horizontal="left" vertical="center"/>
      <protection locked="0"/>
    </xf>
    <xf numFmtId="0" fontId="9" fillId="0" borderId="0" xfId="0" applyFont="1" applyBorder="1" applyAlignment="1" applyProtection="1">
      <alignment horizontal="right" vertical="center" wrapText="1"/>
      <protection locked="0"/>
    </xf>
    <xf numFmtId="0" fontId="6" fillId="0" borderId="0" xfId="0" applyFont="1" applyAlignment="1" applyProtection="1">
      <alignment horizontal="left" vertical="center"/>
      <protection locked="0"/>
    </xf>
    <xf numFmtId="0" fontId="9" fillId="0" borderId="0" xfId="0" applyFont="1" applyAlignment="1" applyProtection="1">
      <alignment horizontal="right" vertical="center" wrapText="1"/>
      <protection locked="0"/>
    </xf>
    <xf numFmtId="0" fontId="6" fillId="3" borderId="56" xfId="0" applyFont="1" applyFill="1" applyBorder="1" applyAlignment="1" applyProtection="1">
      <alignment vertical="center"/>
    </xf>
    <xf numFmtId="0" fontId="6" fillId="3" borderId="2" xfId="0" applyFont="1" applyFill="1" applyBorder="1" applyAlignment="1" applyProtection="1">
      <alignment vertical="center" wrapText="1"/>
    </xf>
    <xf numFmtId="0" fontId="9" fillId="3" borderId="3" xfId="0" applyFont="1" applyFill="1" applyBorder="1" applyAlignment="1" applyProtection="1">
      <alignment horizontal="right" vertical="center" wrapText="1"/>
    </xf>
    <xf numFmtId="0" fontId="17" fillId="0" borderId="44" xfId="0" applyFont="1" applyBorder="1" applyAlignment="1" applyProtection="1">
      <alignment horizontal="center" vertical="center" wrapText="1"/>
    </xf>
    <xf numFmtId="0" fontId="9" fillId="0" borderId="45" xfId="0" applyFont="1" applyBorder="1" applyAlignment="1" applyProtection="1">
      <alignment horizontal="center" vertical="center" wrapText="1"/>
    </xf>
    <xf numFmtId="0" fontId="9" fillId="0" borderId="29" xfId="0" applyFont="1" applyBorder="1" applyAlignment="1" applyProtection="1">
      <alignment horizontal="center" vertical="center" wrapText="1"/>
    </xf>
    <xf numFmtId="0" fontId="9" fillId="0" borderId="29" xfId="0" applyFont="1" applyBorder="1" applyAlignment="1" applyProtection="1">
      <alignment horizontal="left" vertical="center" wrapText="1"/>
    </xf>
    <xf numFmtId="9" fontId="6" fillId="6" borderId="19" xfId="1" applyFont="1" applyFill="1" applyBorder="1" applyAlignment="1" applyProtection="1">
      <alignment horizontal="right" vertical="center" wrapText="1"/>
      <protection locked="0"/>
    </xf>
    <xf numFmtId="167" fontId="6" fillId="0" borderId="19" xfId="0" applyNumberFormat="1" applyFont="1" applyFill="1" applyBorder="1" applyAlignment="1" applyProtection="1">
      <alignment horizontal="right" vertical="center" wrapText="1"/>
    </xf>
    <xf numFmtId="9" fontId="6" fillId="6" borderId="13" xfId="1" applyFont="1" applyFill="1" applyBorder="1" applyAlignment="1" applyProtection="1">
      <alignment horizontal="right" vertical="center" wrapText="1"/>
      <protection locked="0"/>
    </xf>
    <xf numFmtId="0" fontId="9" fillId="4" borderId="14" xfId="0" applyFont="1" applyFill="1" applyBorder="1" applyAlignment="1" applyProtection="1">
      <alignment horizontal="left" vertical="center" wrapText="1"/>
    </xf>
    <xf numFmtId="6" fontId="9" fillId="4" borderId="15" xfId="0" applyNumberFormat="1" applyFont="1" applyFill="1" applyBorder="1" applyAlignment="1" applyProtection="1">
      <alignment horizontal="center" vertical="center" wrapText="1"/>
    </xf>
    <xf numFmtId="6" fontId="9" fillId="4" borderId="15" xfId="0" applyNumberFormat="1" applyFont="1" applyFill="1" applyBorder="1" applyAlignment="1" applyProtection="1">
      <alignment vertical="center" wrapText="1"/>
    </xf>
    <xf numFmtId="6" fontId="9" fillId="4" borderId="16" xfId="0" applyNumberFormat="1" applyFont="1" applyFill="1" applyBorder="1" applyAlignment="1" applyProtection="1">
      <alignment horizontal="right" vertical="center" wrapText="1"/>
    </xf>
    <xf numFmtId="0" fontId="9" fillId="0" borderId="28" xfId="0" applyFont="1" applyBorder="1" applyAlignment="1" applyProtection="1">
      <alignment horizontal="center" vertical="center" wrapText="1"/>
    </xf>
    <xf numFmtId="0" fontId="9" fillId="5" borderId="34" xfId="0" applyFont="1" applyFill="1" applyBorder="1" applyAlignment="1" applyProtection="1">
      <alignment horizontal="left" vertical="center" wrapText="1"/>
    </xf>
    <xf numFmtId="0" fontId="6" fillId="0" borderId="11" xfId="0" applyFont="1" applyBorder="1" applyAlignment="1" applyProtection="1">
      <alignment horizontal="left" vertical="center" wrapText="1"/>
      <protection locked="0"/>
    </xf>
    <xf numFmtId="0" fontId="9" fillId="4" borderId="0" xfId="0" applyFont="1" applyFill="1" applyBorder="1" applyAlignment="1" applyProtection="1">
      <alignment horizontal="left" vertical="center" wrapText="1"/>
    </xf>
    <xf numFmtId="6" fontId="9" fillId="4" borderId="17" xfId="0" applyNumberFormat="1" applyFont="1" applyFill="1" applyBorder="1" applyAlignment="1" applyProtection="1">
      <alignment horizontal="center" vertical="center" wrapText="1"/>
    </xf>
    <xf numFmtId="6" fontId="9" fillId="4" borderId="17" xfId="0" applyNumberFormat="1" applyFont="1" applyFill="1" applyBorder="1" applyAlignment="1" applyProtection="1">
      <alignment vertical="center" wrapText="1"/>
    </xf>
    <xf numFmtId="6" fontId="9" fillId="4" borderId="39" xfId="0" applyNumberFormat="1" applyFont="1" applyFill="1" applyBorder="1" applyAlignment="1" applyProtection="1">
      <alignment horizontal="right" vertical="center" wrapText="1"/>
    </xf>
    <xf numFmtId="0" fontId="6" fillId="3" borderId="8" xfId="0" applyFont="1" applyFill="1" applyBorder="1" applyAlignment="1" applyProtection="1">
      <alignment vertical="center" wrapText="1"/>
    </xf>
    <xf numFmtId="0" fontId="6" fillId="3" borderId="9" xfId="0" applyFont="1" applyFill="1" applyBorder="1" applyAlignment="1" applyProtection="1">
      <alignment vertical="center" wrapText="1"/>
    </xf>
    <xf numFmtId="0" fontId="9" fillId="3" borderId="10" xfId="0" applyFont="1" applyFill="1" applyBorder="1" applyAlignment="1" applyProtection="1">
      <alignment horizontal="right" vertical="center" wrapText="1"/>
    </xf>
    <xf numFmtId="0" fontId="9" fillId="0" borderId="7" xfId="0" applyFont="1" applyBorder="1" applyAlignment="1" applyProtection="1">
      <alignment horizontal="left" vertical="center" wrapText="1"/>
    </xf>
    <xf numFmtId="0" fontId="9" fillId="0" borderId="57" xfId="0" applyFont="1" applyBorder="1" applyAlignment="1" applyProtection="1">
      <alignment horizontal="left" vertical="center" wrapText="1"/>
    </xf>
    <xf numFmtId="0" fontId="9" fillId="0" borderId="58" xfId="0" applyFont="1" applyBorder="1" applyAlignment="1" applyProtection="1">
      <alignment horizontal="left" vertical="center" wrapText="1"/>
    </xf>
    <xf numFmtId="0" fontId="9" fillId="5" borderId="36" xfId="0" applyFont="1" applyFill="1" applyBorder="1" applyAlignment="1" applyProtection="1">
      <alignment horizontal="left" vertical="center" wrapText="1"/>
    </xf>
    <xf numFmtId="0" fontId="6" fillId="0" borderId="12" xfId="0" applyFont="1" applyBorder="1" applyAlignment="1" applyProtection="1">
      <alignment vertical="center" wrapText="1"/>
    </xf>
    <xf numFmtId="0" fontId="6" fillId="0" borderId="26" xfId="0" applyFont="1" applyBorder="1" applyAlignment="1" applyProtection="1">
      <alignment horizontal="left" vertical="center" wrapText="1"/>
    </xf>
    <xf numFmtId="0" fontId="6" fillId="5" borderId="19" xfId="0" applyFont="1" applyFill="1" applyBorder="1" applyAlignment="1" applyProtection="1">
      <alignment horizontal="right" vertical="center" wrapText="1"/>
    </xf>
    <xf numFmtId="166" fontId="9" fillId="0" borderId="26" xfId="0" applyNumberFormat="1" applyFont="1" applyBorder="1" applyAlignment="1" applyProtection="1">
      <alignment horizontal="right" vertical="center" wrapText="1"/>
    </xf>
    <xf numFmtId="166" fontId="9" fillId="0" borderId="14" xfId="0" applyNumberFormat="1" applyFont="1" applyBorder="1" applyAlignment="1" applyProtection="1">
      <alignment horizontal="right" vertical="center" wrapText="1"/>
    </xf>
    <xf numFmtId="0" fontId="6" fillId="0" borderId="12" xfId="0" applyFont="1" applyBorder="1" applyAlignment="1" applyProtection="1">
      <alignment horizontal="center" vertical="center" wrapText="1"/>
    </xf>
    <xf numFmtId="0" fontId="6" fillId="0" borderId="14" xfId="0" applyFont="1" applyFill="1" applyBorder="1" applyAlignment="1" applyProtection="1">
      <alignment horizontal="left" vertical="center" wrapText="1"/>
    </xf>
    <xf numFmtId="0" fontId="6" fillId="5" borderId="0" xfId="0" applyFont="1" applyFill="1" applyBorder="1" applyAlignment="1" applyProtection="1">
      <alignment vertical="center" wrapText="1"/>
      <protection locked="0"/>
    </xf>
    <xf numFmtId="0" fontId="9" fillId="2" borderId="9" xfId="0" applyFont="1" applyFill="1" applyBorder="1" applyAlignment="1" applyProtection="1">
      <alignment vertical="center" wrapText="1"/>
    </xf>
    <xf numFmtId="6" fontId="9" fillId="2" borderId="9" xfId="0" applyNumberFormat="1" applyFont="1" applyFill="1" applyBorder="1" applyAlignment="1" applyProtection="1">
      <alignment horizontal="right" vertical="center" wrapText="1"/>
    </xf>
    <xf numFmtId="0" fontId="6" fillId="0" borderId="13" xfId="0" applyFont="1" applyFill="1" applyBorder="1" applyAlignment="1" applyProtection="1">
      <alignment horizontal="left" vertical="center" wrapText="1"/>
    </xf>
    <xf numFmtId="6" fontId="9" fillId="4" borderId="0" xfId="0" applyNumberFormat="1" applyFont="1" applyFill="1" applyBorder="1" applyAlignment="1" applyProtection="1">
      <alignment horizontal="center" vertical="center" wrapText="1"/>
    </xf>
    <xf numFmtId="6" fontId="9" fillId="4" borderId="2" xfId="0" applyNumberFormat="1" applyFont="1" applyFill="1" applyBorder="1" applyAlignment="1" applyProtection="1">
      <alignment horizontal="right" vertical="center" wrapText="1"/>
    </xf>
    <xf numFmtId="0" fontId="6" fillId="3" borderId="54" xfId="0" applyFont="1" applyFill="1" applyBorder="1" applyAlignment="1" applyProtection="1">
      <alignment horizontal="left" vertical="center"/>
    </xf>
    <xf numFmtId="0" fontId="6" fillId="3" borderId="55" xfId="0" applyFont="1" applyFill="1" applyBorder="1" applyAlignment="1" applyProtection="1">
      <alignment horizontal="left" vertical="center"/>
    </xf>
    <xf numFmtId="0" fontId="6" fillId="3" borderId="55" xfId="0" applyFont="1" applyFill="1" applyBorder="1" applyAlignment="1" applyProtection="1">
      <alignment horizontal="left" vertical="center" wrapText="1"/>
    </xf>
    <xf numFmtId="0" fontId="9" fillId="3" borderId="53" xfId="0" applyFont="1" applyFill="1" applyBorder="1" applyAlignment="1" applyProtection="1">
      <alignment horizontal="right" vertical="center" wrapText="1"/>
    </xf>
    <xf numFmtId="0" fontId="9" fillId="0" borderId="63" xfId="0" applyFont="1" applyBorder="1" applyAlignment="1" applyProtection="1">
      <alignment horizontal="left" vertical="center" wrapText="1"/>
    </xf>
    <xf numFmtId="0" fontId="9" fillId="0" borderId="59" xfId="0" applyFont="1" applyBorder="1" applyAlignment="1" applyProtection="1">
      <alignment horizontal="left" vertical="center" wrapText="1"/>
    </xf>
    <xf numFmtId="0" fontId="9" fillId="5" borderId="60" xfId="0" applyFont="1" applyFill="1" applyBorder="1" applyAlignment="1" applyProtection="1">
      <alignment horizontal="left" vertical="center" wrapText="1"/>
    </xf>
    <xf numFmtId="166" fontId="9" fillId="0" borderId="26" xfId="0" applyNumberFormat="1" applyFont="1" applyBorder="1" applyAlignment="1" applyProtection="1">
      <alignment horizontal="right" vertical="center" wrapText="1"/>
      <protection locked="0"/>
    </xf>
    <xf numFmtId="166" fontId="9" fillId="0" borderId="42" xfId="0" applyNumberFormat="1" applyFont="1" applyBorder="1" applyAlignment="1" applyProtection="1">
      <alignment horizontal="right" vertical="center" wrapText="1"/>
      <protection locked="0"/>
    </xf>
    <xf numFmtId="0" fontId="9" fillId="4" borderId="2" xfId="0" applyFont="1" applyFill="1" applyBorder="1" applyAlignment="1" applyProtection="1">
      <alignment horizontal="left" vertical="center" wrapText="1"/>
    </xf>
    <xf numFmtId="6" fontId="9" fillId="4" borderId="2" xfId="0" applyNumberFormat="1" applyFont="1" applyFill="1" applyBorder="1" applyAlignment="1" applyProtection="1">
      <alignment horizontal="center" vertical="center" wrapText="1"/>
    </xf>
    <xf numFmtId="0" fontId="6" fillId="3" borderId="21" xfId="0" applyFont="1" applyFill="1" applyBorder="1" applyAlignment="1" applyProtection="1">
      <alignment horizontal="left" vertical="center" wrapText="1"/>
    </xf>
    <xf numFmtId="0" fontId="6" fillId="3" borderId="36" xfId="0" applyFont="1" applyFill="1" applyBorder="1" applyAlignment="1" applyProtection="1">
      <alignment horizontal="left" vertical="center"/>
    </xf>
    <xf numFmtId="0" fontId="6" fillId="3" borderId="9" xfId="0" applyFont="1" applyFill="1" applyBorder="1" applyAlignment="1" applyProtection="1">
      <alignment horizontal="left" vertical="center" wrapText="1"/>
    </xf>
    <xf numFmtId="0" fontId="9" fillId="0" borderId="61" xfId="0" applyFont="1" applyBorder="1" applyAlignment="1" applyProtection="1">
      <alignment horizontal="left" vertical="center" wrapText="1"/>
    </xf>
    <xf numFmtId="0" fontId="9" fillId="0" borderId="36" xfId="0" applyFont="1" applyBorder="1" applyAlignment="1" applyProtection="1">
      <alignment vertical="center" wrapText="1"/>
    </xf>
    <xf numFmtId="166" fontId="9" fillId="0" borderId="22" xfId="0" applyNumberFormat="1" applyFont="1" applyBorder="1" applyAlignment="1" applyProtection="1">
      <alignment horizontal="right" vertical="center" wrapText="1"/>
      <protection locked="0"/>
    </xf>
    <xf numFmtId="0" fontId="9" fillId="4" borderId="39" xfId="0" applyFont="1" applyFill="1" applyBorder="1" applyAlignment="1" applyProtection="1">
      <alignment horizontal="left" vertical="center" wrapText="1"/>
    </xf>
    <xf numFmtId="6" fontId="9" fillId="4" borderId="38" xfId="0" applyNumberFormat="1" applyFont="1" applyFill="1" applyBorder="1" applyAlignment="1" applyProtection="1">
      <alignment vertical="center" wrapText="1"/>
    </xf>
    <xf numFmtId="6" fontId="9" fillId="4" borderId="39" xfId="0" applyNumberFormat="1" applyFont="1" applyFill="1" applyBorder="1" applyAlignment="1" applyProtection="1">
      <alignment horizontal="center" vertical="center" wrapText="1"/>
    </xf>
    <xf numFmtId="0" fontId="6" fillId="0" borderId="0" xfId="0" applyFont="1" applyBorder="1" applyAlignment="1" applyProtection="1">
      <alignment horizontal="right" vertical="center" wrapText="1"/>
      <protection locked="0"/>
    </xf>
    <xf numFmtId="0" fontId="6" fillId="3" borderId="56" xfId="0" applyFont="1" applyFill="1" applyBorder="1" applyAlignment="1" applyProtection="1">
      <alignment horizontal="left" vertical="center" wrapText="1"/>
    </xf>
    <xf numFmtId="0" fontId="19" fillId="3" borderId="9" xfId="0" applyFont="1" applyFill="1" applyBorder="1" applyAlignment="1" applyProtection="1">
      <alignment horizontal="left" vertical="center"/>
    </xf>
    <xf numFmtId="0" fontId="20" fillId="3" borderId="3" xfId="0" applyFont="1" applyFill="1" applyBorder="1" applyAlignment="1" applyProtection="1">
      <alignment horizontal="right" vertical="center" wrapText="1"/>
    </xf>
    <xf numFmtId="0" fontId="9" fillId="0" borderId="28" xfId="0" applyFont="1" applyBorder="1" applyAlignment="1" applyProtection="1">
      <alignment horizontal="left" vertical="center" wrapText="1"/>
    </xf>
    <xf numFmtId="0" fontId="9" fillId="0" borderId="34" xfId="0" applyFont="1" applyBorder="1" applyAlignment="1" applyProtection="1">
      <alignment vertical="center" wrapText="1"/>
    </xf>
    <xf numFmtId="0" fontId="9" fillId="0" borderId="34" xfId="0" applyFont="1" applyBorder="1" applyAlignment="1" applyProtection="1">
      <alignment horizontal="left" vertical="center" wrapText="1"/>
    </xf>
    <xf numFmtId="6" fontId="6" fillId="6" borderId="26" xfId="0" applyNumberFormat="1" applyFont="1" applyFill="1" applyBorder="1" applyAlignment="1" applyProtection="1">
      <alignment vertical="center" wrapText="1"/>
      <protection locked="0"/>
    </xf>
    <xf numFmtId="6" fontId="6" fillId="4" borderId="15" xfId="0" applyNumberFormat="1" applyFont="1" applyFill="1" applyBorder="1" applyAlignment="1" applyProtection="1">
      <alignment vertical="center" wrapText="1"/>
    </xf>
    <xf numFmtId="6" fontId="6" fillId="4" borderId="15" xfId="0" applyNumberFormat="1" applyFont="1" applyFill="1" applyBorder="1" applyAlignment="1" applyProtection="1">
      <alignment horizontal="right" vertical="center" wrapText="1"/>
    </xf>
    <xf numFmtId="6" fontId="6" fillId="4" borderId="15" xfId="0" applyNumberFormat="1" applyFont="1" applyFill="1" applyBorder="1" applyAlignment="1" applyProtection="1">
      <alignment horizontal="center" vertical="center" wrapText="1"/>
    </xf>
    <xf numFmtId="0" fontId="19" fillId="3" borderId="8" xfId="0" applyFont="1" applyFill="1" applyBorder="1" applyAlignment="1" applyProtection="1">
      <alignment vertical="center" wrapText="1"/>
    </xf>
    <xf numFmtId="0" fontId="19" fillId="3" borderId="9" xfId="0" applyFont="1" applyFill="1" applyBorder="1" applyAlignment="1" applyProtection="1">
      <alignment vertical="center" wrapText="1"/>
    </xf>
    <xf numFmtId="0" fontId="20" fillId="3" borderId="10" xfId="0" applyFont="1" applyFill="1" applyBorder="1" applyAlignment="1" applyProtection="1">
      <alignment horizontal="right" vertical="center" wrapText="1"/>
    </xf>
    <xf numFmtId="0" fontId="9" fillId="0" borderId="36" xfId="0" applyFont="1" applyBorder="1" applyAlignment="1" applyProtection="1">
      <alignment vertical="center"/>
    </xf>
    <xf numFmtId="0" fontId="9" fillId="0" borderId="36" xfId="0" applyFont="1" applyBorder="1" applyAlignment="1" applyProtection="1">
      <alignment horizontal="left" vertical="center" wrapText="1"/>
    </xf>
    <xf numFmtId="0" fontId="6" fillId="0" borderId="0" xfId="0" applyFont="1" applyAlignment="1" applyProtection="1">
      <alignment horizontal="center" vertical="center" wrapText="1"/>
      <protection locked="0"/>
    </xf>
    <xf numFmtId="0" fontId="6" fillId="3" borderId="9" xfId="0" applyFont="1" applyFill="1" applyBorder="1" applyAlignment="1" applyProtection="1">
      <alignment vertical="center"/>
    </xf>
    <xf numFmtId="0" fontId="9" fillId="5" borderId="0" xfId="0" applyFont="1" applyFill="1" applyAlignment="1" applyProtection="1">
      <alignment vertical="center" wrapText="1"/>
      <protection locked="0"/>
    </xf>
    <xf numFmtId="0" fontId="6" fillId="0" borderId="0" xfId="0" applyFont="1" applyBorder="1" applyAlignment="1" applyProtection="1">
      <alignment horizontal="left" vertical="center" wrapText="1"/>
    </xf>
    <xf numFmtId="0" fontId="6" fillId="0" borderId="39" xfId="0" applyFont="1" applyBorder="1" applyAlignment="1" applyProtection="1">
      <alignment horizontal="left" vertical="center"/>
      <protection locked="0"/>
    </xf>
    <xf numFmtId="0" fontId="6" fillId="0" borderId="40" xfId="0" applyFont="1" applyBorder="1" applyAlignment="1" applyProtection="1">
      <alignment horizontal="left" vertical="center" wrapText="1"/>
      <protection locked="0"/>
    </xf>
    <xf numFmtId="0" fontId="19" fillId="0" borderId="38" xfId="0" applyFont="1" applyBorder="1" applyAlignment="1" applyProtection="1">
      <alignment horizontal="left" vertical="center" wrapText="1"/>
    </xf>
    <xf numFmtId="0" fontId="19" fillId="0" borderId="11" xfId="0" applyFont="1" applyBorder="1" applyAlignment="1" applyProtection="1">
      <alignment horizontal="left" vertical="center"/>
    </xf>
    <xf numFmtId="0" fontId="6" fillId="0" borderId="0" xfId="0" quotePrefix="1" applyFont="1" applyBorder="1" applyAlignment="1" applyProtection="1">
      <alignment horizontal="left" vertical="center" wrapText="1"/>
      <protection locked="0"/>
    </xf>
    <xf numFmtId="0" fontId="9" fillId="5" borderId="31" xfId="0" applyFont="1" applyFill="1" applyBorder="1" applyAlignment="1" applyProtection="1">
      <alignment vertical="center" wrapText="1"/>
    </xf>
    <xf numFmtId="6" fontId="9" fillId="5" borderId="32" xfId="0" applyNumberFormat="1" applyFont="1" applyFill="1" applyBorder="1" applyAlignment="1" applyProtection="1">
      <alignment horizontal="right" vertical="center"/>
    </xf>
    <xf numFmtId="0" fontId="9" fillId="6" borderId="24" xfId="0" applyFont="1" applyFill="1" applyBorder="1" applyAlignment="1" applyProtection="1">
      <alignment vertical="center" wrapText="1"/>
      <protection locked="0"/>
    </xf>
    <xf numFmtId="6" fontId="9" fillId="5" borderId="20" xfId="0" applyNumberFormat="1" applyFont="1" applyFill="1" applyBorder="1" applyAlignment="1" applyProtection="1">
      <alignment horizontal="right" vertical="center"/>
    </xf>
    <xf numFmtId="44" fontId="6" fillId="0" borderId="0" xfId="2" applyFont="1" applyBorder="1" applyAlignment="1" applyProtection="1">
      <alignment horizontal="left" vertical="center" wrapText="1"/>
      <protection locked="0"/>
    </xf>
    <xf numFmtId="0" fontId="9" fillId="5" borderId="33" xfId="0" applyFont="1" applyFill="1" applyBorder="1" applyAlignment="1" applyProtection="1">
      <alignment vertical="center" wrapText="1"/>
    </xf>
    <xf numFmtId="165" fontId="9" fillId="0" borderId="25" xfId="2" applyNumberFormat="1" applyFont="1" applyBorder="1" applyAlignment="1" applyProtection="1">
      <alignment horizontal="right" vertical="center"/>
    </xf>
    <xf numFmtId="166" fontId="9" fillId="4" borderId="62" xfId="0" applyNumberFormat="1" applyFont="1" applyFill="1" applyBorder="1" applyAlignment="1" applyProtection="1">
      <alignment horizontal="right" vertical="center" wrapText="1"/>
    </xf>
    <xf numFmtId="166" fontId="20" fillId="0" borderId="0" xfId="0" applyNumberFormat="1" applyFont="1" applyBorder="1" applyAlignment="1" applyProtection="1">
      <alignment horizontal="left" vertical="center"/>
    </xf>
    <xf numFmtId="6" fontId="6" fillId="0" borderId="19" xfId="0" applyNumberFormat="1" applyFont="1" applyBorder="1" applyAlignment="1" applyProtection="1">
      <alignment horizontal="right" vertical="center" wrapText="1"/>
    </xf>
    <xf numFmtId="0" fontId="6" fillId="0" borderId="0" xfId="0" applyFont="1" applyAlignment="1" applyProtection="1">
      <alignment vertical="center" wrapText="1"/>
    </xf>
    <xf numFmtId="0" fontId="6" fillId="0" borderId="0" xfId="0" applyFont="1" applyAlignment="1" applyProtection="1">
      <alignment vertical="center"/>
    </xf>
    <xf numFmtId="0" fontId="6" fillId="0" borderId="0" xfId="0" applyFont="1" applyAlignment="1" applyProtection="1">
      <alignment horizontal="left" vertical="center" wrapText="1"/>
    </xf>
    <xf numFmtId="6" fontId="6" fillId="0" borderId="0" xfId="0" applyNumberFormat="1" applyFont="1" applyAlignment="1" applyProtection="1">
      <alignment vertical="center" wrapText="1"/>
    </xf>
    <xf numFmtId="8" fontId="6" fillId="0" borderId="0" xfId="0" applyNumberFormat="1" applyFont="1" applyAlignment="1" applyProtection="1">
      <alignment vertical="center" wrapText="1"/>
    </xf>
    <xf numFmtId="0" fontId="6" fillId="0" borderId="0" xfId="0" applyFont="1" applyAlignment="1" applyProtection="1">
      <alignment horizontal="center" vertical="center" wrapText="1"/>
    </xf>
    <xf numFmtId="0" fontId="6" fillId="6" borderId="24" xfId="0" applyFont="1" applyFill="1" applyBorder="1" applyAlignment="1" applyProtection="1">
      <alignment horizontal="left" vertical="center" wrapText="1"/>
      <protection locked="0"/>
    </xf>
    <xf numFmtId="0" fontId="6" fillId="6" borderId="13" xfId="0" applyFont="1" applyFill="1" applyBorder="1" applyAlignment="1" applyProtection="1">
      <alignment horizontal="left" vertical="center" wrapText="1"/>
      <protection locked="0"/>
    </xf>
    <xf numFmtId="6" fontId="9" fillId="0" borderId="13" xfId="0" applyNumberFormat="1" applyFont="1" applyBorder="1" applyAlignment="1" applyProtection="1">
      <alignment horizontal="right" vertical="center" wrapText="1"/>
    </xf>
    <xf numFmtId="0" fontId="9" fillId="0" borderId="64" xfId="0" applyFont="1" applyBorder="1" applyAlignment="1" applyProtection="1">
      <alignment horizontal="left" vertical="center" wrapText="1"/>
    </xf>
    <xf numFmtId="0" fontId="9" fillId="5" borderId="11" xfId="0" applyFont="1" applyFill="1" applyBorder="1" applyAlignment="1" applyProtection="1">
      <alignment horizontal="left" vertical="center" wrapText="1"/>
    </xf>
    <xf numFmtId="10" fontId="6" fillId="6" borderId="64" xfId="1" applyNumberFormat="1" applyFont="1" applyFill="1" applyBorder="1" applyAlignment="1" applyProtection="1">
      <alignment vertical="center" wrapText="1"/>
      <protection locked="0"/>
    </xf>
    <xf numFmtId="6" fontId="9" fillId="0" borderId="0" xfId="0" applyNumberFormat="1" applyFont="1" applyBorder="1" applyAlignment="1" applyProtection="1">
      <alignment horizontal="right" vertical="center" wrapText="1"/>
    </xf>
    <xf numFmtId="1" fontId="6" fillId="6" borderId="14" xfId="0" applyNumberFormat="1" applyFont="1" applyFill="1" applyBorder="1" applyAlignment="1" applyProtection="1">
      <alignment vertical="center" wrapText="1"/>
      <protection locked="0"/>
    </xf>
    <xf numFmtId="6" fontId="6" fillId="6" borderId="14" xfId="0" applyNumberFormat="1" applyFont="1" applyFill="1" applyBorder="1" applyAlignment="1" applyProtection="1">
      <alignment vertical="center" wrapText="1"/>
      <protection locked="0"/>
    </xf>
    <xf numFmtId="0" fontId="6" fillId="0" borderId="5" xfId="0" applyFont="1" applyBorder="1" applyAlignment="1" applyProtection="1">
      <alignment horizontal="right" vertical="center" wrapText="1"/>
      <protection locked="0"/>
    </xf>
    <xf numFmtId="0" fontId="5" fillId="0" borderId="0" xfId="0" applyFont="1" applyBorder="1" applyAlignment="1" applyProtection="1">
      <alignment horizontal="left" vertical="center"/>
      <protection locked="0"/>
    </xf>
    <xf numFmtId="0" fontId="8" fillId="0" borderId="0" xfId="0" applyFont="1" applyBorder="1" applyAlignment="1" applyProtection="1">
      <alignment horizontal="right" vertical="center" wrapText="1"/>
    </xf>
    <xf numFmtId="0" fontId="8" fillId="0" borderId="0" xfId="0" applyFont="1" applyBorder="1" applyAlignment="1" applyProtection="1">
      <alignment vertical="center"/>
    </xf>
    <xf numFmtId="9" fontId="6" fillId="6" borderId="13" xfId="1" applyFont="1" applyFill="1" applyBorder="1" applyAlignment="1" applyProtection="1">
      <alignment vertical="center" wrapText="1"/>
      <protection locked="0"/>
    </xf>
    <xf numFmtId="0" fontId="6" fillId="6" borderId="39" xfId="0" applyFont="1" applyFill="1" applyBorder="1" applyAlignment="1" applyProtection="1">
      <alignment horizontal="left" vertical="center" wrapText="1"/>
      <protection locked="0"/>
    </xf>
    <xf numFmtId="0" fontId="6" fillId="6" borderId="38" xfId="0" applyFont="1" applyFill="1" applyBorder="1" applyAlignment="1" applyProtection="1">
      <alignment vertical="center"/>
      <protection locked="0"/>
    </xf>
    <xf numFmtId="166" fontId="6" fillId="6" borderId="39" xfId="2" applyNumberFormat="1" applyFont="1" applyFill="1" applyBorder="1" applyAlignment="1" applyProtection="1">
      <alignment horizontal="right" vertical="center" wrapText="1"/>
      <protection locked="0"/>
    </xf>
    <xf numFmtId="166" fontId="6" fillId="6" borderId="14" xfId="2" applyNumberFormat="1" applyFont="1" applyFill="1" applyBorder="1" applyAlignment="1" applyProtection="1">
      <alignment horizontal="right" vertical="center" wrapText="1"/>
      <protection locked="0"/>
    </xf>
    <xf numFmtId="0" fontId="6" fillId="6" borderId="39" xfId="0" applyFont="1" applyFill="1" applyBorder="1" applyAlignment="1" applyProtection="1">
      <alignment vertical="center"/>
      <protection locked="0"/>
    </xf>
    <xf numFmtId="6" fontId="5" fillId="6" borderId="14" xfId="0" applyNumberFormat="1" applyFont="1" applyFill="1" applyBorder="1" applyAlignment="1" applyProtection="1">
      <alignment vertical="center" wrapText="1"/>
      <protection locked="0"/>
    </xf>
    <xf numFmtId="167" fontId="9" fillId="4" borderId="15" xfId="0" applyNumberFormat="1" applyFont="1" applyFill="1" applyBorder="1" applyAlignment="1" applyProtection="1">
      <alignment horizontal="center" vertical="center" wrapText="1"/>
    </xf>
    <xf numFmtId="167" fontId="6" fillId="0" borderId="0" xfId="0" applyNumberFormat="1" applyFont="1" applyAlignment="1" applyProtection="1">
      <alignment horizontal="left" vertical="center" wrapText="1"/>
      <protection locked="0"/>
    </xf>
    <xf numFmtId="167" fontId="6" fillId="3" borderId="2" xfId="0" applyNumberFormat="1" applyFont="1" applyFill="1" applyBorder="1" applyAlignment="1" applyProtection="1">
      <alignment vertical="center" wrapText="1"/>
    </xf>
    <xf numFmtId="167" fontId="9" fillId="0" borderId="35" xfId="0" applyNumberFormat="1" applyFont="1" applyBorder="1" applyAlignment="1" applyProtection="1">
      <alignment horizontal="right" vertical="center" wrapText="1"/>
    </xf>
    <xf numFmtId="0" fontId="2" fillId="0" borderId="0" xfId="0" applyFont="1" applyAlignment="1">
      <alignment horizontal="center"/>
    </xf>
    <xf numFmtId="0" fontId="2" fillId="0" borderId="0" xfId="0" quotePrefix="1" applyFont="1" applyAlignment="1">
      <alignment horizontal="center"/>
    </xf>
  </cellXfs>
  <cellStyles count="3">
    <cellStyle name="Currency" xfId="2" builtinId="4"/>
    <cellStyle name="Normal" xfId="0" builtinId="0"/>
    <cellStyle name="Percent" xfId="1" builtinId="5"/>
  </cellStyles>
  <dxfs count="140">
    <dxf>
      <font>
        <b/>
        <strike val="0"/>
        <outline val="0"/>
        <shadow val="0"/>
        <u val="none"/>
        <vertAlign val="baseline"/>
        <sz val="18"/>
        <color auto="1"/>
      </font>
      <numFmt numFmtId="166" formatCode="_(&quot;$&quot;* #,##0_);_(&quot;$&quot;* \(#,##0\);_(&quot;$&quot;* &quot;-&quot;??_);_(@_)"/>
      <alignment horizontal="right" vertical="center" textRotation="0" indent="0" justifyLastLine="0" shrinkToFit="0" readingOrder="0"/>
    </dxf>
    <dxf>
      <font>
        <strike val="0"/>
        <outline val="0"/>
        <shadow val="0"/>
        <u val="none"/>
        <vertAlign val="baseline"/>
        <sz val="18"/>
        <color auto="1"/>
      </font>
    </dxf>
    <dxf>
      <font>
        <strike val="0"/>
        <outline val="0"/>
        <shadow val="0"/>
        <u val="none"/>
        <vertAlign val="baseline"/>
        <sz val="18"/>
        <color auto="1"/>
      </font>
    </dxf>
    <dxf>
      <font>
        <strike val="0"/>
        <outline val="0"/>
        <shadow val="0"/>
        <u val="none"/>
        <vertAlign val="baseline"/>
        <sz val="18"/>
        <color auto="1"/>
      </font>
    </dxf>
    <dxf>
      <font>
        <strike val="0"/>
        <outline val="0"/>
        <shadow val="0"/>
        <u val="none"/>
        <vertAlign val="baseline"/>
        <sz val="18"/>
        <color auto="1"/>
      </font>
    </dxf>
    <dxf>
      <border outline="0">
        <left style="medium">
          <color indexed="64"/>
        </left>
        <right style="medium">
          <color indexed="64"/>
        </right>
        <top style="thin">
          <color indexed="64"/>
        </top>
        <bottom style="medium">
          <color indexed="64"/>
        </bottom>
      </border>
    </dxf>
    <dxf>
      <font>
        <strike val="0"/>
        <outline val="0"/>
        <shadow val="0"/>
        <u val="none"/>
        <vertAlign val="baseline"/>
        <sz val="18"/>
        <color auto="1"/>
        <family val="2"/>
      </font>
    </dxf>
    <dxf>
      <border>
        <bottom style="medium">
          <color indexed="64"/>
        </bottom>
      </border>
    </dxf>
    <dxf>
      <font>
        <b/>
        <i val="0"/>
        <strike val="0"/>
        <condense val="0"/>
        <extend val="0"/>
        <outline val="0"/>
        <shadow val="0"/>
        <u val="none"/>
        <vertAlign val="baseline"/>
        <sz val="18"/>
        <color auto="1"/>
        <name val="Calibri"/>
        <family val="2"/>
        <scheme val="minor"/>
      </font>
      <alignment horizontal="left" vertical="center" textRotation="0" wrapText="1" indent="0" justifyLastLine="0" shrinkToFit="0" readingOrder="0"/>
      <border diagonalUp="0" diagonalDown="0" outline="0">
        <left style="thin">
          <color indexed="64"/>
        </left>
        <right style="thin">
          <color indexed="64"/>
        </right>
        <top/>
        <bottom/>
      </border>
      <protection locked="1" hidden="0"/>
    </dxf>
    <dxf>
      <font>
        <b/>
        <i val="0"/>
        <strike val="0"/>
        <condense val="0"/>
        <extend val="0"/>
        <outline val="0"/>
        <shadow val="0"/>
        <u val="none"/>
        <vertAlign val="baseline"/>
        <sz val="18"/>
        <color auto="1"/>
        <name val="Calibri"/>
        <family val="2"/>
        <scheme val="minor"/>
      </font>
      <numFmt numFmtId="10" formatCode="&quot;$&quot;#,##0_);[Red]\(&quot;$&quot;#,##0\)"/>
      <alignment horizontal="right" vertical="center" textRotation="0" wrapText="1" indent="0" justifyLastLine="0" shrinkToFit="0" readingOrder="0"/>
      <border diagonalUp="0" diagonalDown="0" outline="0">
        <left style="thin">
          <color indexed="64"/>
        </left>
        <right/>
        <top style="thin">
          <color indexed="64"/>
        </top>
        <bottom style="thin">
          <color indexed="64"/>
        </bottom>
      </border>
      <protection locked="1" hidden="0"/>
    </dxf>
    <dxf>
      <font>
        <b val="0"/>
        <i val="0"/>
        <strike val="0"/>
        <condense val="0"/>
        <extend val="0"/>
        <outline val="0"/>
        <shadow val="0"/>
        <u val="none"/>
        <vertAlign val="baseline"/>
        <sz val="18"/>
        <color auto="1"/>
        <name val="Calibri"/>
        <family val="2"/>
        <scheme val="minor"/>
      </font>
      <numFmt numFmtId="166" formatCode="_(&quot;$&quot;* #,##0_);_(&quot;$&quot;* \(#,##0\);_(&quot;$&quot;* &quot;-&quot;??_);_(@_)"/>
      <fill>
        <patternFill patternType="none">
          <fgColor indexed="64"/>
          <bgColor indexed="65"/>
        </patternFill>
      </fill>
      <alignment horizontal="right" vertical="center" textRotation="0" wrapText="1" indent="0" justifyLastLine="0" shrinkToFit="0" readingOrder="0"/>
      <border diagonalUp="0" diagonalDown="0" outline="0">
        <left style="thin">
          <color indexed="64"/>
        </left>
        <right/>
        <top style="thin">
          <color indexed="64"/>
        </top>
        <bottom/>
      </border>
      <protection locked="0" hidden="0"/>
    </dxf>
    <dxf>
      <font>
        <b val="0"/>
        <i val="0"/>
        <strike val="0"/>
        <condense val="0"/>
        <extend val="0"/>
        <outline val="0"/>
        <shadow val="0"/>
        <u val="none"/>
        <vertAlign val="baseline"/>
        <sz val="18"/>
        <color auto="1"/>
        <name val="Calibri"/>
        <family val="2"/>
        <scheme val="minor"/>
      </font>
      <numFmt numFmtId="1" formatCode="0"/>
      <alignment horizontal="right" vertical="center" textRotation="0" wrapText="1" indent="0" justifyLastLine="0" shrinkToFit="0" readingOrder="0"/>
      <border diagonalUp="0" diagonalDown="0" outline="0">
        <left style="thin">
          <color indexed="64"/>
        </left>
        <right style="thin">
          <color indexed="64"/>
        </right>
        <top style="thin">
          <color indexed="64"/>
        </top>
        <bottom/>
      </border>
      <protection locked="0" hidden="0"/>
    </dxf>
    <dxf>
      <font>
        <b val="0"/>
        <i val="0"/>
        <strike val="0"/>
        <condense val="0"/>
        <extend val="0"/>
        <outline val="0"/>
        <shadow val="0"/>
        <u val="none"/>
        <vertAlign val="baseline"/>
        <sz val="18"/>
        <color auto="1"/>
        <name val="Calibri"/>
        <family val="2"/>
        <scheme val="minor"/>
      </font>
      <alignment horizontal="general" vertical="center" textRotation="0" wrapText="0" indent="0" justifyLastLine="0" shrinkToFit="0" readingOrder="0"/>
      <border diagonalUp="0" diagonalDown="0" outline="0">
        <left style="thin">
          <color indexed="64"/>
        </left>
        <right/>
        <top style="thin">
          <color indexed="64"/>
        </top>
        <bottom style="thin">
          <color indexed="64"/>
        </bottom>
      </border>
      <protection locked="0" hidden="0"/>
    </dxf>
    <dxf>
      <font>
        <b val="0"/>
        <i val="0"/>
        <strike val="0"/>
        <condense val="0"/>
        <extend val="0"/>
        <outline val="0"/>
        <shadow val="0"/>
        <u val="none"/>
        <vertAlign val="baseline"/>
        <sz val="18"/>
        <color auto="1"/>
        <name val="Calibri"/>
        <family val="2"/>
        <scheme val="minor"/>
      </font>
      <fill>
        <patternFill patternType="none">
          <fgColor indexed="64"/>
          <bgColor indexed="65"/>
        </patternFill>
      </fill>
      <alignment horizontal="left" vertical="center" textRotation="0" wrapText="1" indent="0" justifyLastLine="0" shrinkToFit="0" readingOrder="0"/>
      <border diagonalUp="0" diagonalDown="0" outline="0">
        <left/>
        <right/>
        <top style="thin">
          <color indexed="64"/>
        </top>
        <bottom style="thin">
          <color indexed="64"/>
        </bottom>
      </border>
      <protection locked="0" hidden="0"/>
    </dxf>
    <dxf>
      <border outline="0">
        <top style="thin">
          <color indexed="64"/>
        </top>
      </border>
    </dxf>
    <dxf>
      <border outline="0">
        <left style="medium">
          <color indexed="64"/>
        </left>
        <right style="medium">
          <color indexed="64"/>
        </right>
        <top style="medium">
          <color indexed="64"/>
        </top>
      </border>
    </dxf>
    <dxf>
      <font>
        <strike val="0"/>
        <outline val="0"/>
        <shadow val="0"/>
        <u val="none"/>
        <vertAlign val="baseline"/>
        <sz val="18"/>
        <color auto="1"/>
        <family val="2"/>
      </font>
    </dxf>
    <dxf>
      <border>
        <bottom style="medium">
          <color indexed="64"/>
        </bottom>
      </border>
    </dxf>
    <dxf>
      <font>
        <b/>
        <i val="0"/>
        <strike val="0"/>
        <condense val="0"/>
        <extend val="0"/>
        <outline val="0"/>
        <shadow val="0"/>
        <u val="none"/>
        <vertAlign val="baseline"/>
        <sz val="18"/>
        <color auto="1"/>
        <name val="Calibri"/>
        <family val="2"/>
        <scheme val="minor"/>
      </font>
      <alignment horizontal="left" vertical="center" textRotation="0" wrapText="1" indent="0" justifyLastLine="0" shrinkToFit="0" readingOrder="0"/>
      <protection locked="1" hidden="0"/>
    </dxf>
    <dxf>
      <font>
        <b/>
        <i val="0"/>
        <strike val="0"/>
        <condense val="0"/>
        <extend val="0"/>
        <outline val="0"/>
        <shadow val="0"/>
        <u val="none"/>
        <vertAlign val="baseline"/>
        <sz val="18"/>
        <color auto="1"/>
        <name val="Calibri"/>
        <family val="2"/>
        <scheme val="minor"/>
      </font>
      <numFmt numFmtId="10" formatCode="&quot;$&quot;#,##0_);[Red]\(&quot;$&quot;#,##0\)"/>
      <alignment horizontal="right" vertical="center" textRotation="0" wrapText="1" indent="0" justifyLastLine="0" shrinkToFit="0" readingOrder="0"/>
      <border diagonalUp="0" diagonalDown="0" outline="0">
        <left style="thin">
          <color indexed="64"/>
        </left>
        <right/>
        <top style="thin">
          <color indexed="64"/>
        </top>
        <bottom style="thin">
          <color indexed="64"/>
        </bottom>
      </border>
      <protection locked="1" hidden="0"/>
    </dxf>
    <dxf>
      <font>
        <b val="0"/>
        <i val="0"/>
        <strike val="0"/>
        <condense val="0"/>
        <extend val="0"/>
        <outline val="0"/>
        <shadow val="0"/>
        <u val="none"/>
        <vertAlign val="baseline"/>
        <sz val="18"/>
        <color auto="1"/>
        <name val="Calibri"/>
        <family val="2"/>
        <scheme val="minor"/>
      </font>
      <numFmt numFmtId="10" formatCode="&quot;$&quot;#,##0_);[Red]\(&quot;$&quot;#,##0\)"/>
      <alignment horizontal="general" vertical="center" textRotation="0" wrapText="1" indent="0" justifyLastLine="0" shrinkToFit="0" readingOrder="0"/>
      <border diagonalUp="0" diagonalDown="0" outline="0">
        <left style="thin">
          <color indexed="64"/>
        </left>
        <right/>
        <top style="thin">
          <color indexed="64"/>
        </top>
        <bottom style="thin">
          <color indexed="64"/>
        </bottom>
      </border>
      <protection locked="0" hidden="0"/>
    </dxf>
    <dxf>
      <font>
        <b val="0"/>
        <i val="0"/>
        <strike val="0"/>
        <condense val="0"/>
        <extend val="0"/>
        <outline val="0"/>
        <shadow val="0"/>
        <u val="none"/>
        <vertAlign val="baseline"/>
        <sz val="18"/>
        <color auto="1"/>
        <name val="Calibri"/>
        <family val="2"/>
        <scheme val="minor"/>
      </font>
      <fill>
        <patternFill patternType="none">
          <fgColor indexed="64"/>
          <bgColor indexed="65"/>
        </patternFill>
      </fill>
      <alignment horizontal="right"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8"/>
        <color auto="1"/>
        <name val="Calibri"/>
        <family val="2"/>
        <scheme val="minor"/>
      </font>
      <numFmt numFmtId="1" formatCode="0"/>
      <fill>
        <patternFill patternType="none">
          <fgColor indexed="64"/>
          <bgColor indexed="65"/>
        </patternFill>
      </fill>
      <alignment horizontal="general" vertical="center" textRotation="0" wrapText="1" indent="0" justifyLastLine="0" shrinkToFit="0" readingOrder="0"/>
      <border diagonalUp="0" diagonalDown="0" outline="0">
        <left style="thin">
          <color indexed="64"/>
        </left>
        <right/>
        <top style="thin">
          <color indexed="64"/>
        </top>
        <bottom style="thin">
          <color indexed="64"/>
        </bottom>
      </border>
      <protection locked="0" hidden="0"/>
    </dxf>
    <dxf>
      <font>
        <b val="0"/>
        <i val="0"/>
        <strike val="0"/>
        <condense val="0"/>
        <extend val="0"/>
        <outline val="0"/>
        <shadow val="0"/>
        <u val="none"/>
        <vertAlign val="baseline"/>
        <sz val="18"/>
        <color auto="1"/>
        <name val="Calibri"/>
        <family val="2"/>
        <scheme val="minor"/>
      </font>
      <fill>
        <patternFill patternType="none">
          <fgColor indexed="64"/>
          <bgColor indexed="65"/>
        </patternFill>
      </fill>
      <alignment horizontal="left" vertical="center" textRotation="0" wrapText="1" indent="0" justifyLastLine="0" shrinkToFit="0" readingOrder="0"/>
      <border diagonalUp="0" diagonalDown="0" outline="0">
        <left/>
        <right style="thin">
          <color indexed="64"/>
        </right>
        <top style="thin">
          <color indexed="64"/>
        </top>
        <bottom style="thin">
          <color indexed="64"/>
        </bottom>
      </border>
      <protection locked="0" hidden="0"/>
    </dxf>
    <dxf>
      <border outline="0">
        <left style="medium">
          <color indexed="64"/>
        </left>
        <right style="medium">
          <color indexed="64"/>
        </right>
        <top style="medium">
          <color indexed="64"/>
        </top>
        <bottom style="medium">
          <color indexed="64"/>
        </bottom>
      </border>
    </dxf>
    <dxf>
      <font>
        <strike val="0"/>
        <outline val="0"/>
        <shadow val="0"/>
        <u val="none"/>
        <vertAlign val="baseline"/>
        <sz val="18"/>
        <color auto="1"/>
        <family val="2"/>
      </font>
    </dxf>
    <dxf>
      <border>
        <bottom style="medium">
          <color indexed="64"/>
        </bottom>
      </border>
    </dxf>
    <dxf>
      <font>
        <b/>
        <i val="0"/>
        <strike val="0"/>
        <condense val="0"/>
        <extend val="0"/>
        <outline val="0"/>
        <shadow val="0"/>
        <u val="none"/>
        <vertAlign val="baseline"/>
        <sz val="18"/>
        <color auto="1"/>
        <name val="Calibri"/>
        <family val="2"/>
        <scheme val="minor"/>
      </font>
      <alignment horizontal="general" vertical="center" textRotation="0" wrapText="1" indent="0" justifyLastLine="0" shrinkToFit="0" readingOrder="0"/>
      <protection locked="1" hidden="0"/>
    </dxf>
    <dxf>
      <font>
        <b/>
        <i val="0"/>
        <strike val="0"/>
        <condense val="0"/>
        <extend val="0"/>
        <outline val="0"/>
        <shadow val="0"/>
        <u val="none"/>
        <vertAlign val="baseline"/>
        <sz val="18"/>
        <color auto="1"/>
        <name val="Calibri"/>
        <family val="2"/>
        <scheme val="minor"/>
      </font>
      <numFmt numFmtId="10" formatCode="&quot;$&quot;#,##0_);[Red]\(&quot;$&quot;#,##0\)"/>
      <alignment horizontal="right" vertical="center" textRotation="0" wrapText="1" indent="0" justifyLastLine="0" shrinkToFit="0" readingOrder="0"/>
      <border diagonalUp="0" diagonalDown="0" outline="0">
        <left style="thin">
          <color indexed="64"/>
        </left>
        <right/>
        <top style="thin">
          <color indexed="64"/>
        </top>
        <bottom style="thin">
          <color indexed="64"/>
        </bottom>
      </border>
      <protection locked="1" hidden="0"/>
    </dxf>
    <dxf>
      <font>
        <b val="0"/>
        <i val="0"/>
        <strike val="0"/>
        <condense val="0"/>
        <extend val="0"/>
        <outline val="0"/>
        <shadow val="0"/>
        <u val="none"/>
        <vertAlign val="baseline"/>
        <sz val="18"/>
        <color auto="1"/>
        <name val="Calibri"/>
        <family val="2"/>
        <scheme val="minor"/>
      </font>
      <numFmt numFmtId="166" formatCode="_(&quot;$&quot;* #,##0_);_(&quot;$&quot;* \(#,##0\);_(&quot;$&quot;* &quot;-&quot;??_);_(@_)"/>
      <fill>
        <patternFill patternType="none">
          <fgColor indexed="64"/>
          <bgColor indexed="65"/>
        </patternFill>
      </fill>
      <alignment horizontal="right" vertical="center" textRotation="0" wrapText="1" indent="0" justifyLastLine="0" shrinkToFit="0" readingOrder="0"/>
      <border diagonalUp="0" diagonalDown="0" outline="0">
        <left/>
        <right/>
        <top style="thin">
          <color indexed="64"/>
        </top>
        <bottom/>
      </border>
      <protection locked="0" hidden="0"/>
    </dxf>
    <dxf>
      <font>
        <b val="0"/>
        <i val="0"/>
        <strike val="0"/>
        <condense val="0"/>
        <extend val="0"/>
        <outline val="0"/>
        <shadow val="0"/>
        <u val="none"/>
        <vertAlign val="baseline"/>
        <sz val="18"/>
        <color auto="1"/>
        <name val="Calibri"/>
        <family val="2"/>
        <scheme val="minor"/>
      </font>
      <numFmt numFmtId="1" formatCode="0"/>
      <alignment horizontal="right" vertical="center" textRotation="0" wrapText="1" indent="0" justifyLastLine="0" shrinkToFit="0" readingOrder="0"/>
      <border diagonalUp="0" diagonalDown="0" outline="0">
        <left style="thin">
          <color indexed="64"/>
        </left>
        <right style="thin">
          <color indexed="64"/>
        </right>
        <top style="thin">
          <color indexed="64"/>
        </top>
        <bottom/>
      </border>
      <protection locked="0" hidden="0"/>
    </dxf>
    <dxf>
      <font>
        <b val="0"/>
        <i val="0"/>
        <strike val="0"/>
        <condense val="0"/>
        <extend val="0"/>
        <outline val="0"/>
        <shadow val="0"/>
        <u val="none"/>
        <vertAlign val="baseline"/>
        <sz val="18"/>
        <color auto="1"/>
        <name val="Calibri"/>
        <family val="2"/>
        <scheme val="minor"/>
      </font>
      <alignment horizontal="general" vertical="center" textRotation="0" wrapText="0" indent="0" justifyLastLine="0" shrinkToFit="0" readingOrder="0"/>
      <border diagonalUp="0" diagonalDown="0" outline="0">
        <left style="thin">
          <color indexed="64"/>
        </left>
        <right/>
        <top style="thin">
          <color indexed="64"/>
        </top>
        <bottom style="thin">
          <color indexed="64"/>
        </bottom>
      </border>
      <protection locked="0" hidden="0"/>
    </dxf>
    <dxf>
      <font>
        <b val="0"/>
        <i val="0"/>
        <strike val="0"/>
        <condense val="0"/>
        <extend val="0"/>
        <outline val="0"/>
        <shadow val="0"/>
        <u val="none"/>
        <vertAlign val="baseline"/>
        <sz val="18"/>
        <color auto="1"/>
        <name val="Calibri"/>
        <family val="2"/>
        <scheme val="minor"/>
      </font>
      <alignment horizontal="left" vertical="center" textRotation="0" wrapText="1" indent="0" justifyLastLine="0" shrinkToFit="0" readingOrder="0"/>
      <border diagonalUp="0" diagonalDown="0" outline="0">
        <left/>
        <right/>
        <top style="thin">
          <color indexed="64"/>
        </top>
        <bottom style="thin">
          <color indexed="64"/>
        </bottom>
      </border>
      <protection locked="0" hidden="0"/>
    </dxf>
    <dxf>
      <border outline="0">
        <left style="medium">
          <color indexed="64"/>
        </left>
        <right style="medium">
          <color indexed="64"/>
        </right>
        <top style="medium">
          <color indexed="64"/>
        </top>
        <bottom style="medium">
          <color indexed="64"/>
        </bottom>
      </border>
    </dxf>
    <dxf>
      <font>
        <strike val="0"/>
        <outline val="0"/>
        <shadow val="0"/>
        <u val="none"/>
        <vertAlign val="baseline"/>
        <sz val="18"/>
        <color auto="1"/>
      </font>
    </dxf>
    <dxf>
      <border>
        <bottom style="medium">
          <color indexed="64"/>
        </bottom>
      </border>
    </dxf>
    <dxf>
      <font>
        <strike val="0"/>
        <outline val="0"/>
        <shadow val="0"/>
        <u val="none"/>
        <vertAlign val="baseline"/>
        <sz val="18"/>
        <color auto="1"/>
      </font>
    </dxf>
    <dxf>
      <font>
        <b/>
        <i val="0"/>
        <strike val="0"/>
        <condense val="0"/>
        <extend val="0"/>
        <outline val="0"/>
        <shadow val="0"/>
        <u val="none"/>
        <vertAlign val="baseline"/>
        <sz val="18"/>
        <color auto="1"/>
        <name val="Calibri"/>
        <family val="2"/>
        <scheme val="minor"/>
      </font>
      <numFmt numFmtId="10" formatCode="&quot;$&quot;#,##0_);[Red]\(&quot;$&quot;#,##0\)"/>
      <alignment horizontal="right" vertical="center" textRotation="0" wrapText="1" indent="0" justifyLastLine="0" shrinkToFit="0" readingOrder="0"/>
      <border diagonalUp="0" diagonalDown="0" outline="0">
        <left style="thin">
          <color indexed="64"/>
        </left>
        <right/>
        <top style="thin">
          <color indexed="64"/>
        </top>
        <bottom style="medium">
          <color indexed="64"/>
        </bottom>
      </border>
      <protection locked="1" hidden="0"/>
    </dxf>
    <dxf>
      <font>
        <strike val="0"/>
        <outline val="0"/>
        <shadow val="0"/>
        <u val="none"/>
        <vertAlign val="baseline"/>
        <sz val="18"/>
        <color auto="1"/>
      </font>
    </dxf>
    <dxf>
      <font>
        <b val="0"/>
        <i val="0"/>
        <strike val="0"/>
        <condense val="0"/>
        <extend val="0"/>
        <outline val="0"/>
        <shadow val="0"/>
        <u val="none"/>
        <vertAlign val="baseline"/>
        <sz val="18"/>
        <color auto="1"/>
        <name val="Calibri"/>
        <family val="2"/>
        <scheme val="minor"/>
      </font>
      <numFmt numFmtId="1" formatCode="0"/>
      <alignment horizontal="right" vertical="center" textRotation="0" wrapText="1" indent="0" justifyLastLine="0" shrinkToFit="0" readingOrder="0"/>
      <border diagonalUp="0" diagonalDown="0" outline="0">
        <left style="thin">
          <color indexed="64"/>
        </left>
        <right style="thin">
          <color indexed="64"/>
        </right>
        <top style="thin">
          <color indexed="64"/>
        </top>
        <bottom/>
      </border>
      <protection locked="0" hidden="0"/>
    </dxf>
    <dxf>
      <font>
        <b val="0"/>
        <i val="0"/>
        <strike val="0"/>
        <condense val="0"/>
        <extend val="0"/>
        <outline val="0"/>
        <shadow val="0"/>
        <u val="none"/>
        <vertAlign val="baseline"/>
        <sz val="18"/>
        <color auto="1"/>
        <name val="Calibri"/>
        <family val="2"/>
        <scheme val="minor"/>
      </font>
      <alignment horizontal="general" vertical="center" textRotation="0" wrapText="0" indent="0" justifyLastLine="0" shrinkToFit="0" readingOrder="0"/>
      <border diagonalUp="0" diagonalDown="0" outline="0">
        <left/>
        <right/>
        <top style="thin">
          <color indexed="64"/>
        </top>
        <bottom/>
      </border>
      <protection locked="0" hidden="0"/>
    </dxf>
    <dxf>
      <border outline="0">
        <left style="medium">
          <color indexed="64"/>
        </left>
        <right style="medium">
          <color indexed="64"/>
        </right>
        <top style="medium">
          <color rgb="FF000000"/>
        </top>
        <bottom style="medium">
          <color indexed="64"/>
        </bottom>
      </border>
    </dxf>
    <dxf>
      <font>
        <strike val="0"/>
        <outline val="0"/>
        <shadow val="0"/>
        <u val="none"/>
        <vertAlign val="baseline"/>
        <sz val="18"/>
        <color auto="1"/>
        <family val="2"/>
      </font>
    </dxf>
    <dxf>
      <border>
        <bottom style="medium">
          <color indexed="64"/>
        </bottom>
      </border>
    </dxf>
    <dxf>
      <font>
        <b/>
        <i val="0"/>
        <strike val="0"/>
        <condense val="0"/>
        <extend val="0"/>
        <outline val="0"/>
        <shadow val="0"/>
        <u val="none"/>
        <vertAlign val="baseline"/>
        <sz val="18"/>
        <color auto="1"/>
        <name val="Calibri"/>
        <family val="2"/>
        <scheme val="minor"/>
      </font>
      <alignment horizontal="left" vertical="center" textRotation="0" wrapText="1" indent="0" justifyLastLine="0" shrinkToFit="0" readingOrder="0"/>
      <border diagonalUp="0" diagonalDown="0" outline="0">
        <left style="thin">
          <color indexed="64"/>
        </left>
        <right style="thin">
          <color indexed="64"/>
        </right>
        <top/>
        <bottom/>
      </border>
      <protection locked="1" hidden="0"/>
    </dxf>
    <dxf>
      <font>
        <b/>
        <i val="0"/>
        <strike val="0"/>
        <condense val="0"/>
        <extend val="0"/>
        <outline val="0"/>
        <shadow val="0"/>
        <u val="none"/>
        <vertAlign val="baseline"/>
        <sz val="18"/>
        <color auto="1"/>
        <name val="Calibri"/>
        <family val="2"/>
        <scheme val="minor"/>
      </font>
      <numFmt numFmtId="10" formatCode="&quot;$&quot;#,##0_);[Red]\(&quot;$&quot;#,##0\)"/>
      <alignment horizontal="right" vertical="center" textRotation="0" wrapText="1" indent="0" justifyLastLine="0" shrinkToFit="0" readingOrder="0"/>
      <border diagonalUp="0" diagonalDown="0" outline="0">
        <left style="thin">
          <color indexed="64"/>
        </left>
        <right/>
        <top style="thin">
          <color indexed="64"/>
        </top>
        <bottom style="medium">
          <color indexed="64"/>
        </bottom>
      </border>
      <protection locked="1" hidden="0"/>
    </dxf>
    <dxf>
      <font>
        <b val="0"/>
        <i val="0"/>
        <strike val="0"/>
        <condense val="0"/>
        <extend val="0"/>
        <outline val="0"/>
        <shadow val="0"/>
        <u val="none"/>
        <vertAlign val="baseline"/>
        <sz val="18"/>
        <color auto="1"/>
        <name val="Calibri"/>
        <family val="2"/>
        <scheme val="minor"/>
      </font>
      <numFmt numFmtId="1" formatCode="0"/>
      <fill>
        <patternFill patternType="solid">
          <fgColor indexed="64"/>
          <bgColor rgb="FFFFFF00"/>
        </patternFill>
      </fill>
      <alignment horizontal="right" vertical="center" textRotation="0" wrapText="1" indent="0" justifyLastLine="0" shrinkToFit="0" readingOrder="0"/>
      <border diagonalUp="0" diagonalDown="0" outline="0">
        <left style="thin">
          <color indexed="64"/>
        </left>
        <right/>
        <top style="thin">
          <color indexed="64"/>
        </top>
        <bottom/>
      </border>
      <protection locked="0" hidden="0"/>
    </dxf>
    <dxf>
      <font>
        <b val="0"/>
        <i val="0"/>
        <strike val="0"/>
        <condense val="0"/>
        <extend val="0"/>
        <outline val="0"/>
        <shadow val="0"/>
        <u val="none"/>
        <vertAlign val="baseline"/>
        <sz val="18"/>
        <color auto="1"/>
        <name val="Calibri"/>
        <family val="2"/>
        <scheme val="minor"/>
      </font>
      <numFmt numFmtId="1" formatCode="0"/>
      <fill>
        <patternFill patternType="solid">
          <fgColor indexed="64"/>
          <bgColor rgb="FFFFFF00"/>
        </patternFill>
      </fill>
      <alignment horizontal="right" vertical="center" textRotation="0" wrapText="1" indent="0" justifyLastLine="0" shrinkToFit="0" readingOrder="0"/>
      <border diagonalUp="0" diagonalDown="0" outline="0">
        <left style="thin">
          <color indexed="64"/>
        </left>
        <right style="thin">
          <color indexed="64"/>
        </right>
        <top style="thin">
          <color indexed="64"/>
        </top>
        <bottom/>
      </border>
      <protection locked="0" hidden="0"/>
    </dxf>
    <dxf>
      <font>
        <b val="0"/>
        <i val="0"/>
        <strike val="0"/>
        <condense val="0"/>
        <extend val="0"/>
        <outline val="0"/>
        <shadow val="0"/>
        <u val="none"/>
        <vertAlign val="baseline"/>
        <sz val="18"/>
        <color auto="1"/>
        <name val="Calibri"/>
        <family val="2"/>
        <scheme val="minor"/>
      </font>
      <numFmt numFmtId="166" formatCode="_(&quot;$&quot;* #,##0_);_(&quot;$&quot;* \(#,##0\);_(&quot;$&quot;* &quot;-&quot;??_);_(@_)"/>
      <fill>
        <patternFill patternType="solid">
          <fgColor indexed="64"/>
          <bgColor rgb="FFFFFF00"/>
        </patternFill>
      </fill>
      <alignment horizontal="right" vertical="center" textRotation="0" wrapText="1" indent="0" justifyLastLine="0" shrinkToFit="0" readingOrder="0"/>
      <border diagonalUp="0" diagonalDown="0" outline="0">
        <left style="thin">
          <color indexed="64"/>
        </left>
        <right style="thin">
          <color indexed="64"/>
        </right>
        <top style="thin">
          <color indexed="64"/>
        </top>
        <bottom/>
      </border>
      <protection locked="0" hidden="0"/>
    </dxf>
    <dxf>
      <font>
        <strike val="0"/>
        <outline val="0"/>
        <shadow val="0"/>
        <u val="none"/>
        <vertAlign val="baseline"/>
        <sz val="18"/>
        <color auto="1"/>
      </font>
    </dxf>
    <dxf>
      <font>
        <strike val="0"/>
        <outline val="0"/>
        <shadow val="0"/>
        <u val="none"/>
        <vertAlign val="baseline"/>
        <sz val="18"/>
        <color auto="1"/>
      </font>
    </dxf>
    <dxf>
      <border outline="0">
        <left style="medium">
          <color indexed="64"/>
        </left>
        <right style="medium">
          <color indexed="64"/>
        </right>
        <top style="medium">
          <color indexed="64"/>
        </top>
        <bottom style="medium">
          <color indexed="64"/>
        </bottom>
      </border>
    </dxf>
    <dxf>
      <font>
        <strike val="0"/>
        <outline val="0"/>
        <shadow val="0"/>
        <u val="none"/>
        <vertAlign val="baseline"/>
        <sz val="18"/>
        <color auto="1"/>
        <family val="2"/>
      </font>
    </dxf>
    <dxf>
      <font>
        <b/>
        <i val="0"/>
        <strike val="0"/>
        <condense val="0"/>
        <extend val="0"/>
        <outline val="0"/>
        <shadow val="0"/>
        <u val="none"/>
        <vertAlign val="baseline"/>
        <sz val="18"/>
        <color auto="1"/>
        <name val="Calibri"/>
        <family val="2"/>
        <scheme val="minor"/>
      </font>
      <alignment horizontal="left" vertical="center" textRotation="0" wrapText="1" indent="0" justifyLastLine="0" shrinkToFit="0" readingOrder="0"/>
      <border diagonalUp="0" diagonalDown="0" outline="0">
        <left style="thin">
          <color indexed="64"/>
        </left>
        <right style="thin">
          <color indexed="64"/>
        </right>
        <top/>
        <bottom/>
      </border>
      <protection locked="1" hidden="0"/>
    </dxf>
    <dxf>
      <font>
        <b/>
        <i val="0"/>
        <strike val="0"/>
        <condense val="0"/>
        <extend val="0"/>
        <outline val="0"/>
        <shadow val="0"/>
        <u val="none"/>
        <vertAlign val="baseline"/>
        <sz val="18"/>
        <color auto="1"/>
        <name val="Calibri"/>
        <family val="2"/>
        <scheme val="minor"/>
      </font>
      <numFmt numFmtId="10" formatCode="&quot;$&quot;#,##0_);[Red]\(&quot;$&quot;#,##0\)"/>
      <alignment horizontal="right" vertical="center" textRotation="0" wrapText="1" indent="0" justifyLastLine="0" shrinkToFit="0" readingOrder="0"/>
      <border diagonalUp="0" diagonalDown="0" outline="0">
        <left/>
        <right/>
        <top style="thin">
          <color indexed="64"/>
        </top>
        <bottom style="thin">
          <color indexed="64"/>
        </bottom>
      </border>
      <protection locked="0" hidden="0"/>
    </dxf>
    <dxf>
      <font>
        <b val="0"/>
        <i val="0"/>
        <strike val="0"/>
        <condense val="0"/>
        <extend val="0"/>
        <outline val="0"/>
        <shadow val="0"/>
        <u val="none"/>
        <vertAlign val="baseline"/>
        <sz val="18"/>
        <color auto="1"/>
        <name val="Calibri"/>
        <family val="2"/>
        <scheme val="minor"/>
      </font>
      <alignment horizontal="general" vertical="center" textRotation="0" wrapText="1" indent="0" justifyLastLine="0" shrinkToFit="0" readingOrder="0"/>
      <border diagonalUp="0" diagonalDown="0" outline="0">
        <left style="thin">
          <color indexed="64"/>
        </left>
        <right/>
        <top style="thin">
          <color indexed="64"/>
        </top>
        <bottom style="thin">
          <color indexed="64"/>
        </bottom>
      </border>
      <protection locked="0" hidden="0"/>
    </dxf>
    <dxf>
      <font>
        <b val="0"/>
        <i val="0"/>
        <strike val="0"/>
        <condense val="0"/>
        <extend val="0"/>
        <outline val="0"/>
        <shadow val="0"/>
        <u val="none"/>
        <vertAlign val="baseline"/>
        <sz val="18"/>
        <color auto="1"/>
        <name val="Calibri"/>
        <family val="2"/>
        <scheme val="minor"/>
      </font>
      <numFmt numFmtId="10" formatCode="&quot;$&quot;#,##0_);[Red]\(&quot;$&quot;#,##0\)"/>
      <alignment horizontal="right"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b val="0"/>
        <i val="0"/>
        <strike val="0"/>
        <condense val="0"/>
        <extend val="0"/>
        <outline val="0"/>
        <shadow val="0"/>
        <u val="none"/>
        <vertAlign val="baseline"/>
        <sz val="18"/>
        <color auto="1"/>
        <name val="Calibri"/>
        <family val="2"/>
        <scheme val="minor"/>
      </font>
      <alignment horizontal="left" vertical="center" textRotation="0" wrapText="1" indent="0" justifyLastLine="0" shrinkToFit="0" readingOrder="0"/>
      <border diagonalUp="0" diagonalDown="0" outline="0">
        <left style="thin">
          <color indexed="64"/>
        </left>
        <right style="thin">
          <color indexed="64"/>
        </right>
        <top style="thin">
          <color indexed="64"/>
        </top>
        <bottom/>
      </border>
      <protection locked="1" hidden="0"/>
    </dxf>
    <dxf>
      <font>
        <b val="0"/>
        <i val="0"/>
        <strike val="0"/>
        <condense val="0"/>
        <extend val="0"/>
        <outline val="0"/>
        <shadow val="0"/>
        <u val="none"/>
        <vertAlign val="baseline"/>
        <sz val="18"/>
        <color auto="1"/>
        <name val="Calibri"/>
        <family val="2"/>
        <scheme val="minor"/>
      </font>
      <alignment horizontal="left" vertical="center" textRotation="0" wrapText="1" indent="0" justifyLastLine="0" shrinkToFit="0" readingOrder="0"/>
      <border diagonalUp="0" diagonalDown="0" outline="0">
        <left/>
        <right style="thin">
          <color indexed="64"/>
        </right>
        <top style="thin">
          <color indexed="64"/>
        </top>
        <bottom style="thin">
          <color indexed="64"/>
        </bottom>
      </border>
      <protection locked="1" hidden="0"/>
    </dxf>
    <dxf>
      <border outline="0">
        <left style="medium">
          <color indexed="64"/>
        </left>
        <right style="medium">
          <color indexed="64"/>
        </right>
        <top style="medium">
          <color rgb="FF000000"/>
        </top>
        <bottom style="medium">
          <color indexed="64"/>
        </bottom>
      </border>
    </dxf>
    <dxf>
      <font>
        <strike val="0"/>
        <outline val="0"/>
        <shadow val="0"/>
        <u val="none"/>
        <vertAlign val="baseline"/>
        <sz val="18"/>
        <color auto="1"/>
        <family val="2"/>
      </font>
    </dxf>
    <dxf>
      <border>
        <bottom style="medium">
          <color indexed="64"/>
        </bottom>
      </border>
    </dxf>
    <dxf>
      <font>
        <b/>
        <i val="0"/>
        <strike val="0"/>
        <condense val="0"/>
        <extend val="0"/>
        <outline val="0"/>
        <shadow val="0"/>
        <u val="none"/>
        <vertAlign val="baseline"/>
        <sz val="18"/>
        <color auto="1"/>
        <name val="Calibri"/>
        <family val="2"/>
        <scheme val="minor"/>
      </font>
      <alignment horizontal="center" vertical="center" textRotation="0" wrapText="1" indent="0" justifyLastLine="0" shrinkToFit="0" readingOrder="0"/>
      <border diagonalUp="0" diagonalDown="0" outline="0">
        <left style="thin">
          <color indexed="64"/>
        </left>
        <right style="thin">
          <color indexed="64"/>
        </right>
        <top/>
        <bottom/>
      </border>
      <protection locked="1" hidden="0"/>
    </dxf>
    <dxf>
      <font>
        <b/>
        <i val="0"/>
        <strike val="0"/>
        <condense val="0"/>
        <extend val="0"/>
        <outline val="0"/>
        <shadow val="0"/>
        <u val="none"/>
        <vertAlign val="baseline"/>
        <sz val="18"/>
        <color auto="1"/>
        <name val="Calibri"/>
        <family val="2"/>
        <scheme val="minor"/>
      </font>
      <numFmt numFmtId="10" formatCode="&quot;$&quot;#,##0_);[Red]\(&quot;$&quot;#,##0\)"/>
      <alignment horizontal="right" vertical="center" textRotation="0" wrapText="1" indent="0" justifyLastLine="0" shrinkToFit="0" readingOrder="0"/>
      <border diagonalUp="0" diagonalDown="0" outline="0">
        <left style="thin">
          <color indexed="64"/>
        </left>
        <right style="medium">
          <color indexed="64"/>
        </right>
        <top/>
        <bottom style="thin">
          <color indexed="64"/>
        </bottom>
      </border>
      <protection locked="1" hidden="0"/>
    </dxf>
    <dxf>
      <font>
        <b val="0"/>
        <i val="0"/>
        <strike val="0"/>
        <condense val="0"/>
        <extend val="0"/>
        <outline val="0"/>
        <shadow val="0"/>
        <u val="none"/>
        <vertAlign val="baseline"/>
        <sz val="18"/>
        <color auto="1"/>
        <name val="Calibri"/>
        <family val="2"/>
        <scheme val="minor"/>
      </font>
      <alignment horizontal="right" vertical="center" textRotation="0" wrapText="1" indent="0" justifyLastLine="0" shrinkToFit="0" readingOrder="0"/>
      <border diagonalUp="0" diagonalDown="0" outline="0">
        <left style="thin">
          <color indexed="64"/>
        </left>
        <right/>
        <top style="thin">
          <color indexed="64"/>
        </top>
        <bottom style="thin">
          <color indexed="64"/>
        </bottom>
      </border>
      <protection locked="0" hidden="0"/>
    </dxf>
    <dxf>
      <font>
        <b val="0"/>
        <i val="0"/>
        <strike val="0"/>
        <condense val="0"/>
        <extend val="0"/>
        <outline val="0"/>
        <shadow val="0"/>
        <u val="none"/>
        <vertAlign val="baseline"/>
        <sz val="18"/>
        <color auto="1"/>
        <name val="Calibri"/>
        <family val="2"/>
        <scheme val="minor"/>
      </font>
      <numFmt numFmtId="167" formatCode="_([$$-409]* #,##0_);_([$$-409]* \(#,##0\);_([$$-409]* &quot;-&quot;??_);_(@_)"/>
      <fill>
        <patternFill patternType="solid">
          <fgColor indexed="64"/>
          <bgColor theme="0"/>
        </patternFill>
      </fill>
      <alignment horizontal="right" vertical="center" textRotation="0" wrapText="1" indent="0" justifyLastLine="0" shrinkToFit="0" readingOrder="0"/>
      <border diagonalUp="0" diagonalDown="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8"/>
        <color auto="1"/>
        <name val="Calibri"/>
        <family val="2"/>
        <scheme val="minor"/>
      </font>
      <alignment horizontal="right"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8"/>
        <color auto="1"/>
        <name val="Calibri"/>
        <family val="2"/>
        <scheme val="minor"/>
      </font>
      <numFmt numFmtId="166" formatCode="_(&quot;$&quot;* #,##0_);_(&quot;$&quot;* \(#,##0\);_(&quot;$&quot;* &quot;-&quot;??_);_(@_)"/>
      <alignment horizontal="right"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8"/>
        <color auto="1"/>
        <name val="Calibri"/>
        <family val="2"/>
        <scheme val="minor"/>
      </font>
      <alignment horizontal="left"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0" hidden="0"/>
    </dxf>
    <dxf>
      <font>
        <b val="0"/>
        <i val="0"/>
        <strike val="0"/>
        <condense val="0"/>
        <extend val="0"/>
        <outline val="0"/>
        <shadow val="0"/>
        <u val="none"/>
        <vertAlign val="baseline"/>
        <sz val="18"/>
        <color auto="1"/>
        <name val="Calibri"/>
        <family val="2"/>
        <scheme val="minor"/>
      </font>
      <alignment horizontal="left" vertical="center" textRotation="0" wrapText="1" indent="0" justifyLastLine="0" shrinkToFit="0" readingOrder="0"/>
      <border diagonalUp="0" diagonalDown="0" outline="0">
        <left style="medium">
          <color indexed="64"/>
        </left>
        <right style="thin">
          <color indexed="64"/>
        </right>
        <top style="thin">
          <color indexed="64"/>
        </top>
        <bottom style="thin">
          <color indexed="64"/>
        </bottom>
      </border>
      <protection locked="0" hidden="0"/>
    </dxf>
    <dxf>
      <border outline="0">
        <top style="medium">
          <color rgb="FF000000"/>
        </top>
        <bottom style="medium">
          <color indexed="64"/>
        </bottom>
      </border>
    </dxf>
    <dxf>
      <font>
        <strike val="0"/>
        <outline val="0"/>
        <shadow val="0"/>
        <u val="none"/>
        <vertAlign val="baseline"/>
        <sz val="18"/>
        <color auto="1"/>
        <family val="2"/>
      </font>
    </dxf>
    <dxf>
      <border outline="0">
        <bottom style="medium">
          <color rgb="FF000000"/>
        </bottom>
      </border>
    </dxf>
    <dxf>
      <font>
        <b/>
        <i val="0"/>
        <strike val="0"/>
        <condense val="0"/>
        <extend val="0"/>
        <outline val="0"/>
        <shadow val="0"/>
        <u val="none"/>
        <vertAlign val="baseline"/>
        <sz val="18"/>
        <color auto="1"/>
        <name val="Calibri"/>
        <family val="2"/>
        <scheme val="minor"/>
      </font>
      <alignment horizontal="center" vertical="center" textRotation="0" wrapText="1" indent="0" justifyLastLine="0" shrinkToFit="0" readingOrder="0"/>
      <border diagonalUp="0" diagonalDown="0" outline="0">
        <left style="thin">
          <color indexed="64"/>
        </left>
        <right style="thin">
          <color indexed="64"/>
        </right>
        <top/>
        <bottom/>
      </border>
      <protection locked="1" hidden="0"/>
    </dxf>
    <dxf>
      <font>
        <color rgb="FF9C0006"/>
      </font>
      <fill>
        <patternFill patternType="none">
          <bgColor auto="1"/>
        </patternFill>
      </fill>
    </dxf>
    <dxf>
      <font>
        <color rgb="FF006100"/>
      </font>
      <fill>
        <patternFill patternType="none">
          <bgColor auto="1"/>
        </patternFill>
      </fill>
    </dxf>
    <dxf>
      <font>
        <color rgb="FF9C0006"/>
      </font>
      <fill>
        <patternFill patternType="none">
          <bgColor auto="1"/>
        </patternFill>
      </fill>
    </dxf>
    <dxf>
      <font>
        <color rgb="FF006100"/>
      </font>
      <fill>
        <patternFill patternType="none">
          <bgColor auto="1"/>
        </patternFill>
      </fill>
    </dxf>
    <dxf>
      <numFmt numFmtId="34" formatCode="_(&quot;$&quot;* #,##0.00_);_(&quot;$&quot;* \(#,##0.00\);_(&quot;$&quot;* &quot;-&quot;??_);_(@_)"/>
    </dxf>
    <dxf>
      <border outline="0">
        <left style="medium">
          <color rgb="FF000000"/>
        </left>
        <right style="medium">
          <color rgb="FF000000"/>
        </right>
        <top style="thin">
          <color rgb="FF000000"/>
        </top>
        <bottom style="medium">
          <color rgb="FF000000"/>
        </bottom>
      </border>
    </dxf>
    <dxf>
      <border outline="0">
        <bottom style="thin">
          <color rgb="FF000000"/>
        </bottom>
      </border>
    </dxf>
    <dxf>
      <font>
        <b/>
        <i val="0"/>
        <strike val="0"/>
        <condense val="0"/>
        <extend val="0"/>
        <outline val="0"/>
        <shadow val="0"/>
        <u val="none"/>
        <vertAlign val="baseline"/>
        <sz val="18"/>
        <color theme="1"/>
        <name val="Calibri"/>
        <family val="2"/>
        <scheme val="minor"/>
      </font>
      <alignment horizontal="left" vertical="center" textRotation="0" wrapText="1" indent="0" justifyLastLine="0" shrinkToFit="0" readingOrder="0"/>
      <border diagonalUp="0" diagonalDown="0" outline="0">
        <left style="thin">
          <color indexed="64"/>
        </left>
        <right style="thin">
          <color indexed="64"/>
        </right>
        <top/>
        <bottom/>
      </border>
      <protection locked="1" hidden="0"/>
    </dxf>
    <dxf>
      <font>
        <b val="0"/>
        <i val="0"/>
        <strike val="0"/>
        <condense val="0"/>
        <extend val="0"/>
        <outline val="0"/>
        <shadow val="0"/>
        <u val="none"/>
        <vertAlign val="baseline"/>
        <sz val="18"/>
        <color theme="1"/>
        <name val="Calibri"/>
        <family val="2"/>
        <scheme val="minor"/>
      </font>
      <numFmt numFmtId="10" formatCode="&quot;$&quot;#,##0_);[Red]\(&quot;$&quot;#,##0\)"/>
      <alignment horizontal="general" vertical="center" textRotation="0" wrapText="1" indent="0" justifyLastLine="0" shrinkToFit="0" readingOrder="0"/>
      <border diagonalUp="0" diagonalDown="0">
        <left style="thin">
          <color indexed="64"/>
        </left>
        <right/>
        <top style="thin">
          <color indexed="64"/>
        </top>
        <bottom style="thin">
          <color indexed="64"/>
        </bottom>
        <vertical/>
        <horizontal/>
      </border>
      <protection locked="1" hidden="0"/>
    </dxf>
    <dxf>
      <font>
        <b val="0"/>
        <i val="0"/>
        <strike val="0"/>
        <condense val="0"/>
        <extend val="0"/>
        <outline val="0"/>
        <shadow val="0"/>
        <u val="none"/>
        <vertAlign val="baseline"/>
        <sz val="18"/>
        <color auto="1"/>
        <name val="Calibri"/>
        <family val="2"/>
        <scheme val="minor"/>
      </font>
      <numFmt numFmtId="166" formatCode="_(&quot;$&quot;* #,##0_);_(&quot;$&quot;* \(#,##0\);_(&quot;$&quot;* &quot;-&quot;??_);_(@_)"/>
      <fill>
        <patternFill patternType="none">
          <fgColor indexed="64"/>
          <bgColor indexed="65"/>
        </patternFill>
      </fill>
      <alignment horizontal="right"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b val="0"/>
        <i val="0"/>
        <strike val="0"/>
        <condense val="0"/>
        <extend val="0"/>
        <outline val="0"/>
        <shadow val="0"/>
        <u val="none"/>
        <vertAlign val="baseline"/>
        <sz val="18"/>
        <color theme="1"/>
        <name val="Calibri"/>
        <family val="2"/>
        <scheme val="minor"/>
      </font>
      <numFmt numFmtId="1" formatCode="0"/>
      <alignment horizontal="right"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b val="0"/>
        <i val="0"/>
        <strike val="0"/>
        <condense val="0"/>
        <extend val="0"/>
        <outline val="0"/>
        <shadow val="0"/>
        <u val="none"/>
        <vertAlign val="baseline"/>
        <sz val="18"/>
        <color theme="1"/>
        <name val="Calibri"/>
        <family val="2"/>
        <scheme val="minor"/>
      </font>
      <alignment horizontal="general" vertical="center" textRotation="0" wrapText="0" indent="0" justifyLastLine="0" shrinkToFit="0" readingOrder="0"/>
      <border diagonalUp="0" diagonalDown="0">
        <left style="thin">
          <color indexed="64"/>
        </left>
        <right/>
        <top style="thin">
          <color indexed="64"/>
        </top>
        <bottom style="thin">
          <color indexed="64"/>
        </bottom>
        <vertical/>
        <horizontal/>
      </border>
      <protection locked="0" hidden="0"/>
    </dxf>
    <dxf>
      <font>
        <b val="0"/>
        <i val="0"/>
        <strike val="0"/>
        <condense val="0"/>
        <extend val="0"/>
        <outline val="0"/>
        <shadow val="0"/>
        <u val="none"/>
        <vertAlign val="baseline"/>
        <sz val="18"/>
        <color auto="1"/>
        <name val="Calibri"/>
        <family val="2"/>
        <scheme val="minor"/>
      </font>
      <fill>
        <patternFill patternType="none">
          <fgColor indexed="64"/>
          <bgColor indexed="65"/>
        </patternFill>
      </fill>
      <alignment horizontal="left" vertical="center" textRotation="0" wrapText="1" indent="0" justifyLastLine="0" shrinkToFit="0" readingOrder="0"/>
      <border diagonalUp="0" diagonalDown="0">
        <left/>
        <right/>
        <top style="thin">
          <color indexed="64"/>
        </top>
        <bottom style="thin">
          <color indexed="64"/>
        </bottom>
        <vertical/>
        <horizontal/>
      </border>
      <protection locked="0" hidden="0"/>
    </dxf>
    <dxf>
      <border outline="0">
        <top style="thin">
          <color rgb="FF000000"/>
        </top>
      </border>
    </dxf>
    <dxf>
      <border outline="0">
        <left style="medium">
          <color rgb="FF000000"/>
        </left>
        <right style="medium">
          <color rgb="FF000000"/>
        </right>
        <top style="medium">
          <color rgb="FF000000"/>
        </top>
      </border>
    </dxf>
    <dxf>
      <border outline="0">
        <bottom style="thin">
          <color rgb="FF000000"/>
        </bottom>
      </border>
    </dxf>
    <dxf>
      <font>
        <b/>
        <i val="0"/>
        <strike val="0"/>
        <condense val="0"/>
        <extend val="0"/>
        <outline val="0"/>
        <shadow val="0"/>
        <u val="none"/>
        <vertAlign val="baseline"/>
        <sz val="18"/>
        <color theme="1"/>
        <name val="Calibri"/>
        <family val="2"/>
        <scheme val="minor"/>
      </font>
      <alignment horizontal="left" vertical="center" textRotation="0" wrapText="1" indent="0" justifyLastLine="0" shrinkToFit="0" readingOrder="0"/>
      <protection locked="1" hidden="0"/>
    </dxf>
    <dxf>
      <font>
        <b val="0"/>
        <i val="0"/>
        <strike val="0"/>
        <condense val="0"/>
        <extend val="0"/>
        <outline val="0"/>
        <shadow val="0"/>
        <u val="none"/>
        <vertAlign val="baseline"/>
        <sz val="18"/>
        <color theme="1"/>
        <name val="Calibri"/>
        <family val="2"/>
        <scheme val="minor"/>
      </font>
      <numFmt numFmtId="10" formatCode="&quot;$&quot;#,##0_);[Red]\(&quot;$&quot;#,##0\)"/>
      <alignment horizontal="general" vertical="center" textRotation="0" wrapText="1" indent="0" justifyLastLine="0" shrinkToFit="0" readingOrder="0"/>
      <border diagonalUp="0" diagonalDown="0">
        <left style="thin">
          <color indexed="64"/>
        </left>
        <right/>
        <top style="thin">
          <color indexed="64"/>
        </top>
        <bottom style="thin">
          <color indexed="64"/>
        </bottom>
        <vertical/>
        <horizontal/>
      </border>
      <protection locked="1" hidden="0"/>
    </dxf>
    <dxf>
      <font>
        <b val="0"/>
        <i val="0"/>
        <strike val="0"/>
        <condense val="0"/>
        <extend val="0"/>
        <outline val="0"/>
        <shadow val="0"/>
        <u val="none"/>
        <vertAlign val="baseline"/>
        <sz val="18"/>
        <color theme="1"/>
        <name val="Calibri"/>
        <family val="2"/>
        <scheme val="minor"/>
      </font>
      <numFmt numFmtId="10" formatCode="&quot;$&quot;#,##0_);[Red]\(&quot;$&quot;#,##0\)"/>
      <alignment horizontal="general" vertical="center" textRotation="0" wrapText="1" indent="0" justifyLastLine="0" shrinkToFit="0" readingOrder="0"/>
      <border diagonalUp="0" diagonalDown="0">
        <left style="thin">
          <color indexed="64"/>
        </left>
        <right/>
        <top style="thin">
          <color indexed="64"/>
        </top>
        <bottom style="thin">
          <color indexed="64"/>
        </bottom>
        <vertical/>
        <horizontal/>
      </border>
      <protection locked="0" hidden="0"/>
    </dxf>
    <dxf>
      <font>
        <b val="0"/>
        <i val="0"/>
        <strike val="0"/>
        <condense val="0"/>
        <extend val="0"/>
        <outline val="0"/>
        <shadow val="0"/>
        <u val="none"/>
        <vertAlign val="baseline"/>
        <sz val="18"/>
        <color auto="1"/>
        <name val="Calibri"/>
        <family val="2"/>
        <scheme val="minor"/>
      </font>
      <fill>
        <patternFill patternType="none">
          <fgColor indexed="64"/>
          <bgColor indexed="65"/>
        </patternFill>
      </fill>
      <alignment horizontal="right"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8"/>
        <color theme="1"/>
        <name val="Calibri"/>
        <family val="2"/>
        <scheme val="minor"/>
      </font>
      <numFmt numFmtId="1" formatCode="0"/>
      <fill>
        <patternFill patternType="none">
          <fgColor indexed="64"/>
          <bgColor indexed="65"/>
        </patternFill>
      </fill>
      <alignment horizontal="general" vertical="center" textRotation="0" wrapText="1" indent="0" justifyLastLine="0" shrinkToFit="0" readingOrder="0"/>
      <border diagonalUp="0" diagonalDown="0">
        <left style="thin">
          <color indexed="64"/>
        </left>
        <right/>
        <top style="thin">
          <color indexed="64"/>
        </top>
        <bottom style="thin">
          <color indexed="64"/>
        </bottom>
        <vertical/>
        <horizontal/>
      </border>
      <protection locked="0" hidden="0"/>
    </dxf>
    <dxf>
      <font>
        <b val="0"/>
        <i val="0"/>
        <strike val="0"/>
        <condense val="0"/>
        <extend val="0"/>
        <outline val="0"/>
        <shadow val="0"/>
        <u val="none"/>
        <vertAlign val="baseline"/>
        <sz val="18"/>
        <color theme="1"/>
        <name val="Calibri"/>
        <family val="2"/>
        <scheme val="minor"/>
      </font>
      <fill>
        <patternFill patternType="none">
          <fgColor indexed="64"/>
          <bgColor indexed="65"/>
        </patternFill>
      </fill>
      <alignment horizontal="left" vertical="center" textRotation="0" wrapText="1" indent="0" justifyLastLine="0" shrinkToFit="0" readingOrder="0"/>
      <border diagonalUp="0" diagonalDown="0">
        <left/>
        <right style="thin">
          <color indexed="64"/>
        </right>
        <top style="thin">
          <color indexed="64"/>
        </top>
        <bottom style="thin">
          <color indexed="64"/>
        </bottom>
        <vertical/>
        <horizontal/>
      </border>
      <protection locked="0" hidden="0"/>
    </dxf>
    <dxf>
      <border outline="0">
        <left style="medium">
          <color rgb="FF000000"/>
        </left>
        <right style="medium">
          <color rgb="FF000000"/>
        </right>
        <top style="medium">
          <color rgb="FF000000"/>
        </top>
        <bottom style="medium">
          <color rgb="FF000000"/>
        </bottom>
      </border>
    </dxf>
    <dxf>
      <border outline="0">
        <bottom style="medium">
          <color rgb="FF000000"/>
        </bottom>
      </border>
    </dxf>
    <dxf>
      <font>
        <b/>
        <i val="0"/>
        <strike val="0"/>
        <condense val="0"/>
        <extend val="0"/>
        <outline val="0"/>
        <shadow val="0"/>
        <u val="none"/>
        <vertAlign val="baseline"/>
        <sz val="18"/>
        <color theme="1"/>
        <name val="Calibri"/>
        <family val="2"/>
        <scheme val="minor"/>
      </font>
      <alignment horizontal="general" vertical="center" textRotation="0" wrapText="1" indent="0" justifyLastLine="0" shrinkToFit="0" readingOrder="0"/>
      <protection locked="1" hidden="0"/>
    </dxf>
    <dxf>
      <font>
        <b val="0"/>
        <i val="0"/>
        <strike val="0"/>
        <condense val="0"/>
        <extend val="0"/>
        <outline val="0"/>
        <shadow val="0"/>
        <u val="none"/>
        <vertAlign val="baseline"/>
        <sz val="18"/>
        <color theme="1"/>
        <name val="Calibri"/>
        <family val="2"/>
        <scheme val="minor"/>
      </font>
      <numFmt numFmtId="10" formatCode="&quot;$&quot;#,##0_);[Red]\(&quot;$&quot;#,##0\)"/>
      <alignment horizontal="general" vertical="center" textRotation="0" wrapText="1" indent="0" justifyLastLine="0" shrinkToFit="0" readingOrder="0"/>
      <border diagonalUp="0" diagonalDown="0">
        <left style="thin">
          <color indexed="64"/>
        </left>
        <right/>
        <top style="thin">
          <color indexed="64"/>
        </top>
        <bottom style="thin">
          <color indexed="64"/>
        </bottom>
        <vertical/>
        <horizontal/>
      </border>
      <protection locked="1" hidden="0"/>
    </dxf>
    <dxf>
      <font>
        <b val="0"/>
        <i val="0"/>
        <strike val="0"/>
        <condense val="0"/>
        <extend val="0"/>
        <outline val="0"/>
        <shadow val="0"/>
        <u val="none"/>
        <vertAlign val="baseline"/>
        <sz val="18"/>
        <color auto="1"/>
        <name val="Calibri"/>
        <family val="2"/>
        <scheme val="minor"/>
      </font>
      <numFmt numFmtId="166" formatCode="_(&quot;$&quot;* #,##0_);_(&quot;$&quot;* \(#,##0\);_(&quot;$&quot;* &quot;-&quot;??_);_(@_)"/>
      <fill>
        <patternFill patternType="none">
          <fgColor indexed="64"/>
          <bgColor indexed="65"/>
        </patternFill>
      </fill>
      <alignment horizontal="right" vertical="center" textRotation="0" wrapText="1" indent="0" justifyLastLine="0" shrinkToFit="0" readingOrder="0"/>
      <border diagonalUp="0" diagonalDown="0">
        <left/>
        <right/>
        <top style="thin">
          <color indexed="64"/>
        </top>
        <bottom/>
        <vertical/>
        <horizontal/>
      </border>
      <protection locked="0" hidden="0"/>
    </dxf>
    <dxf>
      <font>
        <b val="0"/>
        <i val="0"/>
        <strike val="0"/>
        <condense val="0"/>
        <extend val="0"/>
        <outline val="0"/>
        <shadow val="0"/>
        <u val="none"/>
        <vertAlign val="baseline"/>
        <sz val="18"/>
        <color theme="1"/>
        <name val="Calibri"/>
        <family val="2"/>
        <scheme val="minor"/>
      </font>
      <numFmt numFmtId="1" formatCode="0"/>
      <alignment horizontal="right"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b val="0"/>
        <i val="0"/>
        <strike val="0"/>
        <condense val="0"/>
        <extend val="0"/>
        <outline val="0"/>
        <shadow val="0"/>
        <u val="none"/>
        <vertAlign val="baseline"/>
        <sz val="18"/>
        <color rgb="FFFF0000"/>
        <name val="Calibri"/>
        <family val="2"/>
        <scheme val="minor"/>
      </font>
      <alignment horizontal="general" vertical="center" textRotation="0" wrapText="0" indent="0" justifyLastLine="0" shrinkToFit="0" readingOrder="0"/>
      <border diagonalUp="0" diagonalDown="0">
        <left style="thin">
          <color indexed="64"/>
        </left>
        <right/>
        <top style="thin">
          <color indexed="64"/>
        </top>
        <bottom style="thin">
          <color indexed="64"/>
        </bottom>
        <vertical/>
        <horizontal/>
      </border>
      <protection locked="0" hidden="0"/>
    </dxf>
    <dxf>
      <font>
        <b val="0"/>
        <i val="0"/>
        <strike val="0"/>
        <condense val="0"/>
        <extend val="0"/>
        <outline val="0"/>
        <shadow val="0"/>
        <u val="none"/>
        <vertAlign val="baseline"/>
        <sz val="18"/>
        <color rgb="FFFF0000"/>
        <name val="Calibri"/>
        <family val="2"/>
        <scheme val="minor"/>
      </font>
      <alignment horizontal="left" vertical="center" textRotation="0" wrapText="1" indent="0" justifyLastLine="0" shrinkToFit="0" readingOrder="0"/>
      <border diagonalUp="0" diagonalDown="0">
        <left/>
        <right/>
        <top style="thin">
          <color indexed="64"/>
        </top>
        <bottom style="thin">
          <color indexed="64"/>
        </bottom>
        <vertical/>
        <horizontal/>
      </border>
      <protection locked="0" hidden="0"/>
    </dxf>
    <dxf>
      <border outline="0">
        <left style="medium">
          <color rgb="FF000000"/>
        </left>
        <right style="medium">
          <color rgb="FF000000"/>
        </right>
        <top style="medium">
          <color rgb="FF000000"/>
        </top>
        <bottom style="medium">
          <color rgb="FF000000"/>
        </bottom>
      </border>
    </dxf>
    <dxf>
      <border outline="0">
        <bottom style="medium">
          <color rgb="FF000000"/>
        </bottom>
      </border>
    </dxf>
    <dxf>
      <font>
        <b val="0"/>
        <i val="0"/>
        <strike val="0"/>
        <condense val="0"/>
        <extend val="0"/>
        <outline val="0"/>
        <shadow val="0"/>
        <u val="none"/>
        <vertAlign val="baseline"/>
        <sz val="18"/>
        <color theme="1"/>
        <name val="Calibri"/>
        <family val="2"/>
        <scheme val="minor"/>
      </font>
      <numFmt numFmtId="10" formatCode="&quot;$&quot;#,##0_);[Red]\(&quot;$&quot;#,##0\)"/>
      <alignment horizontal="general" vertical="center" textRotation="0" wrapText="1" indent="0" justifyLastLine="0" shrinkToFit="0" readingOrder="0"/>
      <border diagonalUp="0" diagonalDown="0">
        <left style="thin">
          <color indexed="64"/>
        </left>
        <right/>
        <top style="thin">
          <color indexed="64"/>
        </top>
        <bottom style="medium">
          <color indexed="64"/>
        </bottom>
        <vertical/>
        <horizontal/>
      </border>
      <protection locked="1" hidden="0"/>
    </dxf>
    <dxf>
      <font>
        <b val="0"/>
        <i val="0"/>
        <strike val="0"/>
        <condense val="0"/>
        <extend val="0"/>
        <outline val="0"/>
        <shadow val="0"/>
        <u val="none"/>
        <vertAlign val="baseline"/>
        <sz val="18"/>
        <color theme="1"/>
        <name val="Calibri"/>
        <family val="2"/>
        <scheme val="minor"/>
      </font>
      <numFmt numFmtId="1" formatCode="0"/>
      <alignment horizontal="right"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b val="0"/>
        <i val="0"/>
        <strike val="0"/>
        <condense val="0"/>
        <extend val="0"/>
        <outline val="0"/>
        <shadow val="0"/>
        <u val="none"/>
        <vertAlign val="baseline"/>
        <sz val="18"/>
        <color rgb="FFFF0000"/>
        <name val="Calibri"/>
        <family val="2"/>
        <scheme val="minor"/>
      </font>
      <alignment horizontal="general" vertical="center" textRotation="0" wrapText="0" indent="0" justifyLastLine="0" shrinkToFit="0" readingOrder="0"/>
      <border diagonalUp="0" diagonalDown="0">
        <left/>
        <right/>
        <top style="thin">
          <color indexed="64"/>
        </top>
        <bottom/>
        <vertical/>
        <horizontal/>
      </border>
      <protection locked="0" hidden="0"/>
    </dxf>
    <dxf>
      <border outline="0">
        <left style="medium">
          <color rgb="FF000000"/>
        </left>
        <right style="medium">
          <color rgb="FF000000"/>
        </right>
        <top style="medium">
          <color rgb="FF000000"/>
        </top>
        <bottom style="medium">
          <color rgb="FF000000"/>
        </bottom>
      </border>
    </dxf>
    <dxf>
      <border outline="0">
        <bottom style="medium">
          <color rgb="FF000000"/>
        </bottom>
      </border>
    </dxf>
    <dxf>
      <font>
        <b/>
        <i val="0"/>
        <strike val="0"/>
        <condense val="0"/>
        <extend val="0"/>
        <outline val="0"/>
        <shadow val="0"/>
        <u val="none"/>
        <vertAlign val="baseline"/>
        <sz val="18"/>
        <color theme="1"/>
        <name val="Calibri"/>
        <family val="2"/>
        <scheme val="minor"/>
      </font>
      <alignment horizontal="left" vertical="center" textRotation="0" wrapText="1" indent="0" justifyLastLine="0" shrinkToFit="0" readingOrder="0"/>
      <border diagonalUp="0" diagonalDown="0" outline="0">
        <left style="thin">
          <color indexed="64"/>
        </left>
        <right style="thin">
          <color indexed="64"/>
        </right>
        <top/>
        <bottom/>
      </border>
      <protection locked="1" hidden="0"/>
    </dxf>
    <dxf>
      <font>
        <b val="0"/>
        <i val="0"/>
        <strike val="0"/>
        <condense val="0"/>
        <extend val="0"/>
        <outline val="0"/>
        <shadow val="0"/>
        <u val="none"/>
        <vertAlign val="baseline"/>
        <sz val="18"/>
        <color theme="1"/>
        <name val="Calibri"/>
        <family val="2"/>
        <scheme val="minor"/>
      </font>
      <numFmt numFmtId="10" formatCode="&quot;$&quot;#,##0_);[Red]\(&quot;$&quot;#,##0\)"/>
      <alignment horizontal="general" vertical="center" textRotation="0" wrapText="1" indent="0" justifyLastLine="0" shrinkToFit="0" readingOrder="0"/>
      <border diagonalUp="0" diagonalDown="0">
        <left style="thin">
          <color indexed="64"/>
        </left>
        <right/>
        <top style="thin">
          <color indexed="64"/>
        </top>
        <bottom style="medium">
          <color indexed="64"/>
        </bottom>
        <vertical/>
        <horizontal/>
      </border>
      <protection locked="1" hidden="0"/>
    </dxf>
    <dxf>
      <font>
        <b val="0"/>
        <i val="0"/>
        <strike val="0"/>
        <condense val="0"/>
        <extend val="0"/>
        <outline val="0"/>
        <shadow val="0"/>
        <u val="none"/>
        <vertAlign val="baseline"/>
        <sz val="18"/>
        <color auto="1"/>
        <name val="Calibri"/>
        <family val="2"/>
        <scheme val="minor"/>
      </font>
      <numFmt numFmtId="1" formatCode="0"/>
      <fill>
        <patternFill patternType="solid">
          <fgColor indexed="64"/>
          <bgColor rgb="FFFFFF00"/>
        </patternFill>
      </fill>
      <alignment horizontal="right" vertical="center" textRotation="0" wrapText="1" indent="0" justifyLastLine="0" shrinkToFit="0" readingOrder="0"/>
      <border diagonalUp="0" diagonalDown="0">
        <left style="thin">
          <color indexed="64"/>
        </left>
        <right/>
        <top style="thin">
          <color indexed="64"/>
        </top>
        <bottom/>
        <vertical/>
        <horizontal/>
      </border>
      <protection locked="0" hidden="0"/>
    </dxf>
    <dxf>
      <font>
        <b val="0"/>
        <i val="0"/>
        <strike val="0"/>
        <condense val="0"/>
        <extend val="0"/>
        <outline val="0"/>
        <shadow val="0"/>
        <u val="none"/>
        <vertAlign val="baseline"/>
        <sz val="18"/>
        <color auto="1"/>
        <name val="Calibri"/>
        <family val="2"/>
        <scheme val="minor"/>
      </font>
      <numFmt numFmtId="1" formatCode="0"/>
      <fill>
        <patternFill patternType="solid">
          <fgColor indexed="64"/>
          <bgColor rgb="FFFFFF00"/>
        </patternFill>
      </fill>
      <alignment horizontal="right"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b val="0"/>
        <i val="0"/>
        <strike val="0"/>
        <condense val="0"/>
        <extend val="0"/>
        <outline val="0"/>
        <shadow val="0"/>
        <u val="none"/>
        <vertAlign val="baseline"/>
        <sz val="18"/>
        <color auto="1"/>
        <name val="Calibri"/>
        <family val="2"/>
        <scheme val="minor"/>
      </font>
      <numFmt numFmtId="166" formatCode="_(&quot;$&quot;* #,##0_);_(&quot;$&quot;* \(#,##0\);_(&quot;$&quot;* &quot;-&quot;??_);_(@_)"/>
      <fill>
        <patternFill patternType="solid">
          <fgColor indexed="64"/>
          <bgColor rgb="FFFFFF00"/>
        </patternFill>
      </fill>
      <alignment horizontal="right"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border outline="0">
        <left style="medium">
          <color rgb="FF000000"/>
        </left>
        <right style="medium">
          <color rgb="FF000000"/>
        </right>
        <top style="medium">
          <color rgb="FF000000"/>
        </top>
        <bottom style="medium">
          <color rgb="FF000000"/>
        </bottom>
      </border>
    </dxf>
    <dxf>
      <font>
        <b/>
        <i val="0"/>
        <strike val="0"/>
        <condense val="0"/>
        <extend val="0"/>
        <outline val="0"/>
        <shadow val="0"/>
        <u val="none"/>
        <vertAlign val="baseline"/>
        <sz val="18"/>
        <color theme="1"/>
        <name val="Calibri"/>
        <family val="2"/>
        <scheme val="minor"/>
      </font>
      <alignment horizontal="left" vertical="center" textRotation="0" wrapText="1" indent="0" justifyLastLine="0" shrinkToFit="0" readingOrder="0"/>
      <border diagonalUp="0" diagonalDown="0" outline="0">
        <left style="thin">
          <color indexed="64"/>
        </left>
        <right style="thin">
          <color indexed="64"/>
        </right>
        <top/>
        <bottom/>
      </border>
      <protection locked="1" hidden="0"/>
    </dxf>
    <dxf>
      <font>
        <b val="0"/>
        <i val="0"/>
        <strike val="0"/>
        <condense val="0"/>
        <extend val="0"/>
        <outline val="0"/>
        <shadow val="0"/>
        <u val="none"/>
        <vertAlign val="baseline"/>
        <sz val="18"/>
        <color theme="1"/>
        <name val="Calibri"/>
        <family val="2"/>
        <scheme val="minor"/>
      </font>
      <numFmt numFmtId="10" formatCode="&quot;$&quot;#,##0_);[Red]\(&quot;$&quot;#,##0\)"/>
      <alignment horizontal="general" vertical="center" textRotation="0" wrapText="1" indent="0" justifyLastLine="0" shrinkToFit="0" readingOrder="0"/>
      <border diagonalUp="0" diagonalDown="0">
        <left/>
        <right/>
        <top style="thin">
          <color indexed="64"/>
        </top>
        <bottom style="thin">
          <color indexed="64"/>
        </bottom>
        <vertical/>
        <horizontal/>
      </border>
      <protection locked="1" hidden="0"/>
    </dxf>
    <dxf>
      <font>
        <b val="0"/>
        <i val="0"/>
        <strike val="0"/>
        <condense val="0"/>
        <extend val="0"/>
        <outline val="0"/>
        <shadow val="0"/>
        <u val="none"/>
        <vertAlign val="baseline"/>
        <sz val="18"/>
        <color rgb="FFFF0000"/>
        <name val="Calibri"/>
        <family val="2"/>
        <scheme val="minor"/>
      </font>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8"/>
        <color theme="1"/>
        <name val="Calibri"/>
        <family val="2"/>
        <scheme val="minor"/>
      </font>
      <numFmt numFmtId="10" formatCode="&quot;$&quot;#,##0_);[Red]\(&quot;$&quot;#,##0\)"/>
      <alignment horizontal="right"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1" hidden="0"/>
    </dxf>
    <dxf>
      <font>
        <b val="0"/>
        <i val="0"/>
        <strike val="0"/>
        <condense val="0"/>
        <extend val="0"/>
        <outline val="0"/>
        <shadow val="0"/>
        <u val="none"/>
        <vertAlign val="baseline"/>
        <sz val="18"/>
        <color theme="1"/>
        <name val="Calibri"/>
        <family val="2"/>
        <scheme val="minor"/>
      </font>
      <alignment horizontal="left"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1" hidden="0"/>
    </dxf>
    <dxf>
      <font>
        <b val="0"/>
        <i val="0"/>
        <strike val="0"/>
        <condense val="0"/>
        <extend val="0"/>
        <outline val="0"/>
        <shadow val="0"/>
        <u val="none"/>
        <vertAlign val="baseline"/>
        <sz val="18"/>
        <color theme="1"/>
        <name val="Calibri"/>
        <family val="2"/>
        <scheme val="minor"/>
      </font>
      <alignment horizontal="left" vertical="center" textRotation="0" wrapText="1" indent="0" justifyLastLine="0" shrinkToFit="0" readingOrder="0"/>
      <border diagonalUp="0" diagonalDown="0">
        <left/>
        <right style="thin">
          <color indexed="64"/>
        </right>
        <top style="thin">
          <color indexed="64"/>
        </top>
        <bottom style="thin">
          <color indexed="64"/>
        </bottom>
        <vertical/>
        <horizontal/>
      </border>
      <protection locked="1" hidden="0"/>
    </dxf>
    <dxf>
      <border outline="0">
        <left style="medium">
          <color rgb="FF000000"/>
        </left>
        <right style="medium">
          <color rgb="FF000000"/>
        </right>
        <top style="medium">
          <color rgb="FF000000"/>
        </top>
        <bottom style="medium">
          <color rgb="FF000000"/>
        </bottom>
      </border>
    </dxf>
    <dxf>
      <border outline="0">
        <bottom style="medium">
          <color rgb="FF000000"/>
        </bottom>
      </border>
    </dxf>
    <dxf>
      <font>
        <b/>
        <i val="0"/>
        <strike val="0"/>
        <condense val="0"/>
        <extend val="0"/>
        <outline val="0"/>
        <shadow val="0"/>
        <u val="none"/>
        <vertAlign val="baseline"/>
        <sz val="18"/>
        <color theme="1"/>
        <name val="Calibri"/>
        <family val="2"/>
        <scheme val="minor"/>
      </font>
      <alignment horizontal="center" vertical="center" textRotation="0" wrapText="1" indent="0" justifyLastLine="0" shrinkToFit="0" readingOrder="0"/>
      <border diagonalUp="0" diagonalDown="0" outline="0">
        <left style="thin">
          <color indexed="64"/>
        </left>
        <right style="thin">
          <color indexed="64"/>
        </right>
        <top/>
        <bottom/>
      </border>
      <protection locked="1" hidden="0"/>
    </dxf>
    <dxf>
      <font>
        <b val="0"/>
        <i val="0"/>
        <strike val="0"/>
        <condense val="0"/>
        <extend val="0"/>
        <outline val="0"/>
        <shadow val="0"/>
        <u val="none"/>
        <vertAlign val="baseline"/>
        <sz val="18"/>
        <color theme="1"/>
        <name val="Calibri"/>
        <family val="2"/>
        <scheme val="minor"/>
      </font>
      <numFmt numFmtId="10" formatCode="&quot;$&quot;#,##0_);[Red]\(&quot;$&quot;#,##0\)"/>
      <alignment horizontal="right" vertical="center" textRotation="0" wrapText="1" indent="0" justifyLastLine="0" shrinkToFit="0" readingOrder="0"/>
      <border diagonalUp="0" diagonalDown="0">
        <left style="thin">
          <color indexed="64"/>
        </left>
        <right style="medium">
          <color indexed="64"/>
        </right>
        <top/>
        <bottom style="thin">
          <color indexed="64"/>
        </bottom>
        <vertical/>
        <horizontal/>
      </border>
      <protection locked="1" hidden="0"/>
    </dxf>
    <dxf>
      <font>
        <b val="0"/>
        <i val="0"/>
        <strike val="0"/>
        <condense val="0"/>
        <extend val="0"/>
        <outline val="0"/>
        <shadow val="0"/>
        <u val="none"/>
        <vertAlign val="baseline"/>
        <sz val="18"/>
        <color theme="1"/>
        <name val="Calibri"/>
        <family val="2"/>
        <scheme val="minor"/>
      </font>
      <alignment horizontal="right"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8"/>
        <color theme="1"/>
        <name val="Calibri"/>
        <family val="2"/>
        <scheme val="minor"/>
      </font>
      <numFmt numFmtId="167" formatCode="_([$$-409]* #,##0_);_([$$-409]* \(#,##0\);_([$$-409]* &quot;-&quot;??_);_(@_)"/>
      <fill>
        <patternFill patternType="solid">
          <fgColor indexed="64"/>
          <bgColor theme="0"/>
        </patternFill>
      </fill>
      <alignment horizontal="right"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8"/>
        <color theme="1"/>
        <name val="Calibri"/>
        <family val="2"/>
        <scheme val="minor"/>
      </font>
      <alignment horizontal="right"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8"/>
        <color theme="1"/>
        <name val="Calibri"/>
        <family val="2"/>
        <scheme val="minor"/>
      </font>
      <numFmt numFmtId="166" formatCode="_(&quot;$&quot;* #,##0_);_(&quot;$&quot;* \(#,##0\);_(&quot;$&quot;* &quot;-&quot;??_);_(@_)"/>
      <alignment horizontal="right"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8"/>
        <color theme="1"/>
        <name val="Calibri"/>
        <family val="2"/>
        <scheme val="minor"/>
      </font>
      <alignment horizontal="left"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8"/>
        <color rgb="FFFF0000"/>
        <name val="Calibri"/>
        <family val="2"/>
        <scheme val="minor"/>
      </font>
      <alignment horizontal="left" vertical="center" textRotation="0" wrapText="1" indent="0" justifyLastLine="0" shrinkToFit="0" readingOrder="0"/>
      <border diagonalUp="0" diagonalDown="0">
        <left style="medium">
          <color indexed="64"/>
        </left>
        <right style="thin">
          <color indexed="64"/>
        </right>
        <top style="thin">
          <color indexed="64"/>
        </top>
        <bottom style="thin">
          <color indexed="64"/>
        </bottom>
        <vertical/>
        <horizontal/>
      </border>
      <protection locked="0" hidden="0"/>
    </dxf>
    <dxf>
      <border outline="0">
        <top style="medium">
          <color rgb="FF000000"/>
        </top>
        <bottom style="medium">
          <color rgb="FF000000"/>
        </bottom>
      </border>
    </dxf>
    <dxf>
      <border outline="0">
        <bottom style="medium">
          <color rgb="FF000000"/>
        </bottom>
      </border>
    </dxf>
    <dxf>
      <font>
        <b/>
        <i val="0"/>
        <strike val="0"/>
        <condense val="0"/>
        <extend val="0"/>
        <outline val="0"/>
        <shadow val="0"/>
        <u val="none"/>
        <vertAlign val="baseline"/>
        <sz val="18"/>
        <color theme="1"/>
        <name val="Calibri"/>
        <family val="2"/>
        <scheme val="minor"/>
      </font>
      <alignment horizontal="center" vertical="center" textRotation="0" wrapText="1" indent="0" justifyLastLine="0" shrinkToFit="0" readingOrder="0"/>
      <border diagonalUp="0" diagonalDown="0" outline="0">
        <left style="thin">
          <color indexed="64"/>
        </left>
        <right style="thin">
          <color indexed="64"/>
        </right>
        <top/>
        <bottom/>
      </border>
      <protection locked="1" hidden="0"/>
    </dxf>
    <dxf>
      <font>
        <color rgb="FF9C0006"/>
      </font>
      <fill>
        <patternFill patternType="none">
          <bgColor auto="1"/>
        </patternFill>
      </fill>
    </dxf>
    <dxf>
      <font>
        <color rgb="FF006100"/>
      </font>
      <fill>
        <patternFill patternType="none">
          <bgColor auto="1"/>
        </patternFill>
      </fill>
    </dxf>
    <dxf>
      <font>
        <color rgb="FF9C0006"/>
      </font>
      <fill>
        <patternFill patternType="none">
          <bgColor auto="1"/>
        </patternFill>
      </fill>
    </dxf>
    <dxf>
      <font>
        <color rgb="FF006100"/>
      </font>
      <fill>
        <patternFill patternType="none">
          <bgColor auto="1"/>
        </patternFill>
      </fill>
    </dxf>
  </dxfs>
  <tableStyles count="2" defaultTableStyle="TableStyleMedium2" defaultPivotStyle="PivotStyleLight16">
    <tableStyle name="Table Style 1" pivot="0" count="0" xr9:uid="{0BA8B799-1532-4C9B-B9A0-30539034F333}"/>
    <tableStyle name="Table Style 2" pivot="0" count="0" xr9:uid="{32BF97DB-D7AE-40E1-BFF7-DC5A6F18185B}"/>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11" Type="http://schemas.openxmlformats.org/officeDocument/2006/relationships/customXml" Target="../customXml/item4.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 xr:uid="{9BAF74FE-DFFE-4519-93B6-A9117AC77C47}" name="Table118" displayName="Table118" ref="A16:G27" totalsRowShown="0" headerRowDxfId="135" headerRowBorderDxfId="134" tableBorderDxfId="133">
  <autoFilter ref="A16:G27" xr:uid="{06E65D2C-33E6-4184-9504-C12858541D38}"/>
  <tableColumns count="7">
    <tableColumn id="1" xr3:uid="{79938B1A-AA5B-4C8C-9F5A-8DF0B3A26DE8}" name="Staff Position (Project Role)" dataDxfId="132"/>
    <tableColumn id="2" xr3:uid="{492D2D20-4437-447D-B09E-7D01497FC921}" name="Staff Name (If Known)" dataDxfId="131"/>
    <tableColumn id="3" xr3:uid="{4EAD54DB-EA4B-4512-879D-98A2CA951E2C}" name="Annual Salary" dataDxfId="130" dataCellStyle="Currency"/>
    <tableColumn id="4" xr3:uid="{C715F775-9091-431D-AD39-1822B9B167E5}" name="Percentage of Time" dataDxfId="129" dataCellStyle="Percent"/>
    <tableColumn id="5" xr3:uid="{5A15723F-495D-416C-ABEB-B928AB0DEC1D}" name="Annual Cost " dataDxfId="128">
      <calculatedColumnFormula>ROUND(C17,0)*ROUND(D17,2)</calculatedColumnFormula>
    </tableColumn>
    <tableColumn id="6" xr3:uid="{36CF88D2-BA4F-46C1-9397-A674C99D5975}" name="Period of Performance (Years)" dataDxfId="127"/>
    <tableColumn id="7" xr3:uid="{D7D4D258-73FA-48C9-B996-E652A0C9A27F}" name="3-Year Personnel Cost" dataDxfId="126"/>
  </tableColumns>
  <tableStyleInfo name="Table Style 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 xr:uid="{BDDCAA80-5F27-4F85-828B-B60BA1975AD0}" name="Table219" displayName="Table219" ref="C28:G37" totalsRowShown="0" headerRowDxfId="125" headerRowBorderDxfId="124" tableBorderDxfId="123">
  <autoFilter ref="C28:G37" xr:uid="{9AD86435-6ED3-4D46-9BFE-0B6F20BC3F0E}"/>
  <tableColumns count="5">
    <tableColumn id="1" xr3:uid="{DC5E704B-8E06-42EB-B61D-79A53A85137A}" name="Staff Position " dataDxfId="122"/>
    <tableColumn id="2" xr3:uid="{4BDE3A1D-EC98-4749-B30C-FE984E798BA4}" name="Staff Name" dataDxfId="121"/>
    <tableColumn id="3" xr3:uid="{B4701EE6-B10C-4DA4-B2C5-A077CEA2EA3F}" name="3-Year Personnel Cost " dataDxfId="120"/>
    <tableColumn id="4" xr3:uid="{B6555582-0282-42E5-AF74-E2559E2CCB8A}" name="Fringe Benefit Rate" dataDxfId="119" dataCellStyle="Percent"/>
    <tableColumn id="5" xr3:uid="{7A028EC5-4197-4AE9-AD0E-F267951C825B}" name="3-Year Fringe Cost" dataDxfId="118"/>
  </tableColumns>
  <tableStyleInfo name="Table Style 1"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 xr:uid="{F9EED528-51D5-4E3F-B55F-D58FDF66C92B}" name="Table320" displayName="Table320" ref="B40:G59" totalsRowShown="0" headerRowDxfId="117" tableBorderDxfId="116">
  <autoFilter ref="B40:G59" xr:uid="{3C703B51-01E4-4D65-A2EF-15C2F0A56281}"/>
  <tableColumns count="6">
    <tableColumn id="1" xr3:uid="{9E1EEA1A-4A01-47A7-8F8D-8664CB6ABA72}" name="Trip "/>
    <tableColumn id="2" xr3:uid="{3CFF6887-A6C6-454C-9470-59BAD135D85A}" name="Trip Item "/>
    <tableColumn id="3" xr3:uid="{B918AFDA-5C42-4025-AA5E-2039C7E68185}" name="Estimated Cost" dataDxfId="115" dataCellStyle="Currency"/>
    <tableColumn id="4" xr3:uid="{0D2B54A3-BA4B-4E48-BC2E-19C4DB92B907}" name="Duration" dataDxfId="114"/>
    <tableColumn id="5" xr3:uid="{E0D8AE89-4B28-4F2E-A3CF-855ED986BCDD}" name="# of Travelers" dataDxfId="113" dataCellStyle="Percent"/>
    <tableColumn id="6" xr3:uid="{4D0D32ED-96AF-45B0-B9D9-DCE7B9337329}" name="Total Cost" dataDxfId="112"/>
  </tableColumns>
  <tableStyleInfo name="Table Style 1"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 xr:uid="{D91242E0-26B9-4EF6-A797-523CE2B61101}" name="Table521" displayName="Table521" ref="D62:G71" totalsRowShown="0" headerRowDxfId="111" headerRowBorderDxfId="110" tableBorderDxfId="109">
  <autoFilter ref="D62:G71" xr:uid="{0BB7C3E2-F1C3-481B-8EA1-6B296E5A7FEE}"/>
  <tableColumns count="4">
    <tableColumn id="1" xr3:uid="{DD7A84DB-32C1-46F8-B7DF-94F94FD7FEF4}" name="Item" dataDxfId="108"/>
    <tableColumn id="2" xr3:uid="{70FAB330-83B3-4302-92DE-C8CC1B44CDE7}" name="Quantity" dataDxfId="107"/>
    <tableColumn id="3" xr3:uid="{576CFDAE-5EE8-4D56-82F3-7344BADC3FCD}" name="Price per Unit"/>
    <tableColumn id="4" xr3:uid="{7C6D0804-1BF1-46E0-85E8-E8DB342935CD}" name="Total Cost" dataDxfId="106"/>
  </tableColumns>
  <tableStyleInfo name="Table Style 1"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 xr:uid="{AC6DFB59-510C-48D4-961A-49D8E7BA1E80}" name="Table622" displayName="Table622" ref="C74:G82" totalsRowShown="0" headerRowBorderDxfId="105" tableBorderDxfId="104">
  <autoFilter ref="C74:G82" xr:uid="{306D62FB-4B89-4622-AB56-19D2ADC81C2B}"/>
  <tableColumns count="5">
    <tableColumn id="1" xr3:uid="{009F9E99-2C59-4DB0-B0EB-3AEC3C6F3320}" name="Supply Category" dataDxfId="103"/>
    <tableColumn id="2" xr3:uid="{4E899281-73B7-4D11-81FE-8DF488E97097}" name="Item" dataDxfId="102"/>
    <tableColumn id="3" xr3:uid="{AB2E1E1A-13AF-4FAC-94FF-DA310526023C}" name="Quantity" dataDxfId="101"/>
    <tableColumn id="4" xr3:uid="{2771D2A3-6ACA-4859-AE55-A88580991529}" name="Price per Unit" dataDxfId="100" dataCellStyle="Currency"/>
    <tableColumn id="5" xr3:uid="{2C1D8E3F-6742-4BB3-8F43-010DED8D631A}" name="Total Cost" dataDxfId="99"/>
  </tableColumns>
  <tableStyleInfo name="Table Style 1"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 xr:uid="{FCC2BCDB-EDD1-4464-B493-FE18D024547E}" name="Table723" displayName="Table723" ref="C85:G91" totalsRowShown="0" headerRowDxfId="98" headerRowBorderDxfId="97" tableBorderDxfId="96">
  <autoFilter ref="C85:G91" xr:uid="{92B2502B-CFDE-49DB-919E-CC4138388CB0}"/>
  <tableColumns count="5">
    <tableColumn id="1" xr3:uid="{9E5E0CED-9DE5-4870-8D5D-51236D9FB3E6}" name="Item" dataDxfId="95"/>
    <tableColumn id="2" xr3:uid="{32B87037-2B6C-4AD1-9B92-BB99A11F136D}" name="Hours " dataDxfId="94"/>
    <tableColumn id="3" xr3:uid="{974335B3-2042-4E7D-B234-960018AF5342}" name="Hourly Rate" dataDxfId="93" dataCellStyle="Currency"/>
    <tableColumn id="4" xr3:uid="{4484E60B-750F-4043-B21C-3A4541332CCA}" name="Procurement Method" dataDxfId="92"/>
    <tableColumn id="5" xr3:uid="{B1C1368F-08DC-41F0-BFB4-2D99FCEF1A83}" name="Total Cost" dataDxfId="91"/>
  </tableColumns>
  <tableStyleInfo name="Table Style 1"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 xr:uid="{F81DA82B-3CD5-4D8E-87A6-0FC36C3C8CCD}" name="Table824" displayName="Table824" ref="C94:G101" totalsRowShown="0" headerRowDxfId="90" headerRowBorderDxfId="89" tableBorderDxfId="88" totalsRowBorderDxfId="87">
  <autoFilter ref="C94:G101" xr:uid="{961D29E4-195E-4A1D-9BC3-CDEF37E1800C}"/>
  <tableColumns count="5">
    <tableColumn id="1" xr3:uid="{2714AB79-DF69-4E0D-B0FF-69E65066D1F8}" name="Category" dataDxfId="86"/>
    <tableColumn id="2" xr3:uid="{AD6162B0-947E-43BA-B5B0-B6584E370051}" name="Item" dataDxfId="85"/>
    <tableColumn id="3" xr3:uid="{FB7C798F-476F-49A7-A5BE-80C584AA2631}" name="Quantity" dataDxfId="84"/>
    <tableColumn id="4" xr3:uid="{EB3CA48D-AC4C-4B45-80A9-FF933193F7DD}" name="Price per Unit" dataDxfId="83" dataCellStyle="Currency"/>
    <tableColumn id="5" xr3:uid="{56E0BBB1-EA88-4840-8747-364E871957A9}" name="Total Cost" dataDxfId="82"/>
  </tableColumns>
  <tableStyleInfo name="Table Style 1"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 xr:uid="{BC6AAD10-A1A2-4746-88A3-F4D062687C5F}" name="Table925" displayName="Table925" ref="C104:G106" totalsRowShown="0" headerRowDxfId="81" headerRowBorderDxfId="80" tableBorderDxfId="79">
  <autoFilter ref="C104:G106" xr:uid="{FE653AEE-A4FE-4F0E-A3EA-0B03CCA059EE}"/>
  <tableColumns count="5">
    <tableColumn id="1" xr3:uid="{40B852CC-6C96-4EF2-AD5D-123972F67873}" name="Effective Period"/>
    <tableColumn id="2" xr3:uid="{7137F569-3D39-492D-8500-0CED288FCF7F}" name="IDC Rate"/>
    <tableColumn id="3" xr3:uid="{A1C7F589-4BA9-40DD-9031-E458D2FE19F0}" name="Description of Base*"/>
    <tableColumn id="5" xr3:uid="{43AC3E74-985F-4423-9BD4-365EE9149F11}" name="Base Amount**"/>
    <tableColumn id="6" xr3:uid="{88A7190F-9DB1-4FCA-A10E-23AFB812C529}" name="Total Indirect Costs" dataDxfId="78">
      <calculatedColumnFormula>ROUND(ROUND(Table925[[#This Row],[Base Amount**]],0)*(ROUND(Table925[[#This Row],[IDC Rate]],4)),0)</calculatedColumnFormula>
    </tableColumn>
  </tableColumns>
  <tableStyleInfo name="Table Style 1" showFirstColumn="0" showLastColumn="0" showRowStripes="1"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6E65D2C-33E6-4184-9504-C12858541D38}" name="Table1" displayName="Table1" ref="A17:G30" totalsRowShown="0" headerRowDxfId="73" dataDxfId="71" headerRowBorderDxfId="72" tableBorderDxfId="70">
  <autoFilter ref="A17:G30" xr:uid="{06E65D2C-33E6-4184-9504-C12858541D38}"/>
  <tableColumns count="7">
    <tableColumn id="1" xr3:uid="{CBBA9D89-99AA-48E9-BE11-51F5DBCBFFB7}" name="Staff Position (Project Role)" dataDxfId="69"/>
    <tableColumn id="2" xr3:uid="{1CEEAD7F-6117-4E36-8E16-951648841169}" name="Staff Name (If Known)" dataDxfId="68"/>
    <tableColumn id="3" xr3:uid="{B64EFAA7-A991-4FD4-8F4D-00FC0A3A87BB}" name="Annual Salary" dataDxfId="67" dataCellStyle="Currency"/>
    <tableColumn id="4" xr3:uid="{AAE84E74-173C-4E27-A7EB-D20236022658}" name="Percentage of Time" dataDxfId="66" dataCellStyle="Percent"/>
    <tableColumn id="5" xr3:uid="{D3CF5AAE-EF9E-4A8D-AA89-543C9CC53824}" name="Annual Cost " dataDxfId="65">
      <calculatedColumnFormula>(ROUND(Table1[[#This Row],[Annual Salary]],0)*(ROUND(Table1[[#This Row],[Percentage of Time]],2)))</calculatedColumnFormula>
    </tableColumn>
    <tableColumn id="6" xr3:uid="{AC712331-8159-4CBF-AB3A-917EC22C99CC}" name="Period of Performance (Years)" dataDxfId="64"/>
    <tableColumn id="7" xr3:uid="{2354B917-FBA7-4675-B3E9-21990FEEB9E3}" name="3-Year Personnel Cost" dataDxfId="63"/>
  </tableColumns>
  <tableStyleInfo name="Table Style 1" showFirstColumn="0" showLastColumn="0" showRowStripes="1" showColumnStripes="0"/>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9AD86435-6ED3-4D46-9BFE-0B6F20BC3F0E}" name="Table2" displayName="Table2" ref="C31:G42" totalsRowShown="0" headerRowDxfId="62" dataDxfId="60" headerRowBorderDxfId="61" tableBorderDxfId="59">
  <autoFilter ref="C31:G42" xr:uid="{9AD86435-6ED3-4D46-9BFE-0B6F20BC3F0E}"/>
  <tableColumns count="5">
    <tableColumn id="1" xr3:uid="{ACD25FD2-2155-41BE-B4CB-22924A508555}" name="Staff Position " dataDxfId="58"/>
    <tableColumn id="2" xr3:uid="{27B3363D-7634-418F-B65F-2FB39F7CF63F}" name="Staff Name" dataDxfId="57"/>
    <tableColumn id="3" xr3:uid="{69974395-9926-4A50-A1BC-FBF5A756BA09}" name="3-Year Personnel Cost " dataDxfId="56">
      <calculatedColumnFormula>G18</calculatedColumnFormula>
    </tableColumn>
    <tableColumn id="4" xr3:uid="{062E74A7-79FF-45D7-BAE3-879A6CD77DA6}" name="Fringe Benefit Rate" dataDxfId="55" dataCellStyle="Percent"/>
    <tableColumn id="5" xr3:uid="{D8D1EA04-05D9-4586-A77C-6A0944917888}" name="3-Year Fringe Cost" dataDxfId="54"/>
  </tableColumns>
  <tableStyleInfo name="Table Style 1" showFirstColumn="0" showLastColumn="0" showRowStripes="1" showColumnStripes="0"/>
</table>
</file>

<file path=xl/tables/table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3C703B51-01E4-4D65-A2EF-15C2F0A56281}" name="Table3" displayName="Table3" ref="B45:G76" totalsRowShown="0" headerRowDxfId="53" dataDxfId="52" tableBorderDxfId="51">
  <autoFilter ref="B45:G76" xr:uid="{3C703B51-01E4-4D65-A2EF-15C2F0A56281}"/>
  <tableColumns count="6">
    <tableColumn id="1" xr3:uid="{C59BC267-F441-4DD6-8039-B51D571F4444}" name="Trip " dataDxfId="50"/>
    <tableColumn id="2" xr3:uid="{A50F89CB-CDA9-437A-95C1-3FDF2962E20C}" name="Trip Item " dataDxfId="49"/>
    <tableColumn id="3" xr3:uid="{6A079CE1-8601-42CF-9FD0-1A540EC6E478}" name="Estimated Cost" dataDxfId="48" dataCellStyle="Currency"/>
    <tableColumn id="4" xr3:uid="{FD290EB2-838A-43F1-AEEE-50E5C187C0BB}" name="Duration" dataDxfId="47"/>
    <tableColumn id="5" xr3:uid="{4515467F-2A55-416A-B862-3E0D23B6C686}" name="# of Travelers" dataDxfId="46" dataCellStyle="Percent"/>
    <tableColumn id="6" xr3:uid="{46473FDE-BC9B-4544-8C43-51EDB3C97C9C}" name="Total Travel Cost" dataDxfId="45"/>
  </tableColumns>
  <tableStyleInfo name="Table Style 1" showFirstColumn="0" showLastColumn="0" showRowStripes="1" showColumnStripes="0"/>
</table>
</file>

<file path=xl/tables/table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BB7C3E2-F1C3-481B-8EA1-6B296E5A7FEE}" name="Table5" displayName="Table5" ref="D79:G88" totalsRowShown="0" headerRowDxfId="44" dataDxfId="42" headerRowBorderDxfId="43" tableBorderDxfId="41">
  <autoFilter ref="D79:G88" xr:uid="{0BB7C3E2-F1C3-481B-8EA1-6B296E5A7FEE}"/>
  <tableColumns count="4">
    <tableColumn id="1" xr3:uid="{B7FC8896-ADD2-401A-B98C-78AB7590231E}" name="Item" dataDxfId="40"/>
    <tableColumn id="2" xr3:uid="{27C24DD8-9E94-403D-8A6E-1C1E482D929E}" name="Quantity" dataDxfId="39"/>
    <tableColumn id="3" xr3:uid="{7EDDA29B-146E-41D9-BEE8-0D86E2B74E86}" name="Price per Unit" dataDxfId="38"/>
    <tableColumn id="4" xr3:uid="{4EEE6F4F-C96E-4E03-B860-DBD5729AFB76}" name="Total Equipment Cost" dataDxfId="37"/>
  </tableColumns>
  <tableStyleInfo name="Table Style 1" showFirstColumn="0" showLastColumn="0" showRowStripes="1" showColumnStripes="0"/>
</table>
</file>

<file path=xl/tables/table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306D62FB-4B89-4622-AB56-19D2ADC81C2B}" name="Table6" displayName="Table6" ref="C91:G99" totalsRowShown="0" headerRowDxfId="36" dataDxfId="34" headerRowBorderDxfId="35" tableBorderDxfId="33">
  <autoFilter ref="C91:G99" xr:uid="{306D62FB-4B89-4622-AB56-19D2ADC81C2B}"/>
  <tableColumns count="5">
    <tableColumn id="1" xr3:uid="{503DA3EC-B2FF-41C5-BBA0-C047BFF6FA87}" name="Supply Category" dataDxfId="32"/>
    <tableColumn id="2" xr3:uid="{86AB3470-90E6-43BB-8547-ED393B40B16B}" name="Item" dataDxfId="31"/>
    <tableColumn id="3" xr3:uid="{16A334DF-3228-4D7B-9F0A-52AA7D5AD9E2}" name="Quantity" dataDxfId="30"/>
    <tableColumn id="4" xr3:uid="{0E11DBB0-DD36-4526-B778-BCC83F7EC01B}" name="Price per Unit" dataDxfId="29" dataCellStyle="Currency"/>
    <tableColumn id="5" xr3:uid="{83E67633-ED1D-4350-82E6-33B80D713C50}" name="Total Supplies Cost" dataDxfId="28"/>
  </tableColumns>
  <tableStyleInfo name="Table Style 1" showFirstColumn="0" showLastColumn="0" showRowStripes="1" showColumnStripes="0"/>
</table>
</file>

<file path=xl/tables/table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92B2502B-CFDE-49DB-919E-CC4138388CB0}" name="Table7" displayName="Table7" ref="C102:G108" totalsRowShown="0" headerRowDxfId="27" dataDxfId="25" headerRowBorderDxfId="26" tableBorderDxfId="24">
  <autoFilter ref="C102:G108" xr:uid="{92B2502B-CFDE-49DB-919E-CC4138388CB0}"/>
  <tableColumns count="5">
    <tableColumn id="1" xr3:uid="{B05FBA96-8AA7-4BE1-A153-7B899F7F731E}" name="Item" dataDxfId="23"/>
    <tableColumn id="2" xr3:uid="{BC88EDFA-7C92-4C1A-B4F1-C1082B02E036}" name="Hours " dataDxfId="22"/>
    <tableColumn id="3" xr3:uid="{80D01F1B-8881-4E03-82D7-573BD241F387}" name="Hourly Rate" dataDxfId="21" dataCellStyle="Currency"/>
    <tableColumn id="4" xr3:uid="{9F478D05-90ED-4AC8-AAE1-E2B8B8B8AC5F}" name="Procurement Method" dataDxfId="20"/>
    <tableColumn id="5" xr3:uid="{630FDBF0-03E1-4ED2-A696-9E9888197212}" name="Total Contractual Cost" dataDxfId="19"/>
  </tableColumns>
  <tableStyleInfo name="Table Style 1" showFirstColumn="0" showLastColumn="0" showRowStripes="1" showColumnStripes="0"/>
</table>
</file>

<file path=xl/tables/table1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961D29E4-195E-4A1D-9BC3-CDEF37E1800C}" name="Table8" displayName="Table8" ref="C111:G118" totalsRowShown="0" headerRowDxfId="18" dataDxfId="16" headerRowBorderDxfId="17" tableBorderDxfId="15" totalsRowBorderDxfId="14">
  <autoFilter ref="C111:G118" xr:uid="{961D29E4-195E-4A1D-9BC3-CDEF37E1800C}"/>
  <tableColumns count="5">
    <tableColumn id="1" xr3:uid="{BE99DF69-54FC-4B91-BE2B-F3DC5C00A742}" name="Category" dataDxfId="13"/>
    <tableColumn id="2" xr3:uid="{C3D559AA-5A69-453F-95B6-A47E2D9DCF16}" name="Item" dataDxfId="12"/>
    <tableColumn id="3" xr3:uid="{D20C29BA-003D-4EAD-B3F6-8F5F6B057EB9}" name="Quantity" dataDxfId="11"/>
    <tableColumn id="4" xr3:uid="{3F9AA7EC-D42A-4310-A48C-F5E1F436BC41}" name="Price per Unit" dataDxfId="10" dataCellStyle="Currency"/>
    <tableColumn id="5" xr3:uid="{6954BCD2-51A4-4BCD-84C0-26308988DEAE}" name="Total Other Cost" dataDxfId="9"/>
  </tableColumns>
  <tableStyleInfo name="Table Style 1" showFirstColumn="0" showLastColumn="0" showRowStripes="1" showColumnStripes="0"/>
</table>
</file>

<file path=xl/tables/table1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FE653AEE-A4FE-4F0E-A3EA-0B03CCA059EE}" name="Table9" displayName="Table9" ref="C121:G123" totalsRowShown="0" headerRowDxfId="8" dataDxfId="6" headerRowBorderDxfId="7" tableBorderDxfId="5">
  <autoFilter ref="C121:G123" xr:uid="{FE653AEE-A4FE-4F0E-A3EA-0B03CCA059EE}"/>
  <tableColumns count="5">
    <tableColumn id="1" xr3:uid="{0604DDFB-ABF5-419A-BBE1-121E4854B699}" name="Effective Period" dataDxfId="4"/>
    <tableColumn id="2" xr3:uid="{E0B0C37E-B46E-44F9-88C4-008F3DA4D5D6}" name="IDC Rate" dataDxfId="3"/>
    <tableColumn id="3" xr3:uid="{E49697DF-E7ED-4BC4-87C4-F9BD4C7E472F}" name="Description of Base*" dataDxfId="2"/>
    <tableColumn id="5" xr3:uid="{C7B0E57F-238D-417A-828E-08AF85C1BC62}" name="Base Amount**" dataDxfId="1"/>
    <tableColumn id="6" xr3:uid="{40F2A0E1-9A40-4071-ADD7-C548C609B7A7}" name="Total Indirect Costs" dataDxfId="0">
      <calculatedColumnFormula>ROUND(ROUND(Table9[[#This Row],[Base Amount**]],0)*(ROUND(Table9[[#This Row],[IDC Rate]],4)),0)</calculatedColumnFormula>
    </tableColumn>
  </tableColumns>
  <tableStyleInfo name="Table Style 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table" Target="../tables/table7.xml"/><Relationship Id="rId3" Type="http://schemas.openxmlformats.org/officeDocument/2006/relationships/table" Target="../tables/table2.xml"/><Relationship Id="rId7" Type="http://schemas.openxmlformats.org/officeDocument/2006/relationships/table" Target="../tables/table6.xml"/><Relationship Id="rId2" Type="http://schemas.openxmlformats.org/officeDocument/2006/relationships/table" Target="../tables/table1.xml"/><Relationship Id="rId1" Type="http://schemas.openxmlformats.org/officeDocument/2006/relationships/printerSettings" Target="../printerSettings/printerSettings1.bin"/><Relationship Id="rId6" Type="http://schemas.openxmlformats.org/officeDocument/2006/relationships/table" Target="../tables/table5.xml"/><Relationship Id="rId5" Type="http://schemas.openxmlformats.org/officeDocument/2006/relationships/table" Target="../tables/table4.xml"/><Relationship Id="rId4" Type="http://schemas.openxmlformats.org/officeDocument/2006/relationships/table" Target="../tables/table3.xml"/><Relationship Id="rId9" Type="http://schemas.openxmlformats.org/officeDocument/2006/relationships/table" Target="../tables/table8.xml"/></Relationships>
</file>

<file path=xl/worksheets/_rels/sheet2.xml.rels><?xml version="1.0" encoding="UTF-8" standalone="yes"?>
<Relationships xmlns="http://schemas.openxmlformats.org/package/2006/relationships"><Relationship Id="rId8" Type="http://schemas.openxmlformats.org/officeDocument/2006/relationships/table" Target="../tables/table15.xml"/><Relationship Id="rId3" Type="http://schemas.openxmlformats.org/officeDocument/2006/relationships/table" Target="../tables/table10.xml"/><Relationship Id="rId7" Type="http://schemas.openxmlformats.org/officeDocument/2006/relationships/table" Target="../tables/table14.xml"/><Relationship Id="rId2" Type="http://schemas.openxmlformats.org/officeDocument/2006/relationships/table" Target="../tables/table9.xml"/><Relationship Id="rId1" Type="http://schemas.openxmlformats.org/officeDocument/2006/relationships/printerSettings" Target="../printerSettings/printerSettings2.bin"/><Relationship Id="rId6" Type="http://schemas.openxmlformats.org/officeDocument/2006/relationships/table" Target="../tables/table13.xml"/><Relationship Id="rId5" Type="http://schemas.openxmlformats.org/officeDocument/2006/relationships/table" Target="../tables/table12.xml"/><Relationship Id="rId4" Type="http://schemas.openxmlformats.org/officeDocument/2006/relationships/table" Target="../tables/table11.xml"/><Relationship Id="rId9" Type="http://schemas.openxmlformats.org/officeDocument/2006/relationships/table" Target="../tables/table16.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7350EA-2D76-4984-A97C-CE62019B9539}">
  <dimension ref="A1:H129"/>
  <sheetViews>
    <sheetView showZeros="0" zoomScale="38" zoomScaleNormal="95" workbookViewId="0">
      <selection activeCell="C91" sqref="C91"/>
    </sheetView>
  </sheetViews>
  <sheetFormatPr defaultColWidth="9.26953125" defaultRowHeight="23.5" x14ac:dyDescent="0.35"/>
  <cols>
    <col min="1" max="1" width="40.26953125" style="35" customWidth="1"/>
    <col min="2" max="2" width="21.7265625" style="35" customWidth="1"/>
    <col min="3" max="3" width="42.26953125" style="36" customWidth="1"/>
    <col min="4" max="4" width="62.6328125" style="36" customWidth="1"/>
    <col min="5" max="5" width="87" style="36" customWidth="1"/>
    <col min="6" max="6" width="50" style="36" customWidth="1"/>
    <col min="7" max="7" width="66.453125" style="8" customWidth="1"/>
    <col min="8" max="8" width="11.26953125" style="8" bestFit="1" customWidth="1"/>
    <col min="9" max="9" width="12.1796875" style="8" bestFit="1" customWidth="1"/>
    <col min="10" max="16384" width="9.26953125" style="8"/>
  </cols>
  <sheetData>
    <row r="1" spans="1:8" s="199" customFormat="1" ht="23.15" customHeight="1" x14ac:dyDescent="0.35">
      <c r="A1" s="195" t="s">
        <v>137</v>
      </c>
      <c r="B1" s="196"/>
      <c r="C1" s="197"/>
      <c r="D1" s="197"/>
      <c r="E1" s="197"/>
      <c r="F1" s="197"/>
      <c r="G1" s="198"/>
      <c r="H1" s="316"/>
    </row>
    <row r="2" spans="1:8" s="204" customFormat="1" ht="23.15" customHeight="1" x14ac:dyDescent="0.35">
      <c r="A2" s="200" t="s">
        <v>121</v>
      </c>
      <c r="B2" s="201"/>
      <c r="C2" s="202"/>
      <c r="D2" s="202"/>
      <c r="E2" s="202"/>
      <c r="F2" s="202"/>
      <c r="G2" s="203"/>
      <c r="H2" s="317"/>
    </row>
    <row r="3" spans="1:8" s="199" customFormat="1" x14ac:dyDescent="0.35">
      <c r="A3" s="205" t="s">
        <v>116</v>
      </c>
      <c r="B3" s="206"/>
      <c r="C3" s="202"/>
      <c r="D3" s="202"/>
      <c r="E3" s="202"/>
      <c r="F3" s="202"/>
      <c r="G3" s="207"/>
      <c r="H3" s="316"/>
    </row>
    <row r="4" spans="1:8" s="199" customFormat="1" x14ac:dyDescent="0.35">
      <c r="A4" s="205"/>
      <c r="B4" s="206"/>
      <c r="C4" s="202"/>
      <c r="D4" s="202"/>
      <c r="E4" s="202"/>
      <c r="F4" s="202"/>
      <c r="G4" s="207"/>
      <c r="H4" s="316"/>
    </row>
    <row r="5" spans="1:8" s="199" customFormat="1" x14ac:dyDescent="0.35">
      <c r="A5" s="205" t="s">
        <v>119</v>
      </c>
      <c r="B5" s="206"/>
      <c r="C5" s="202"/>
      <c r="D5" s="202"/>
      <c r="E5" s="202"/>
      <c r="F5" s="202"/>
      <c r="G5" s="331"/>
      <c r="H5" s="316"/>
    </row>
    <row r="6" spans="1:8" s="199" customFormat="1" x14ac:dyDescent="0.35">
      <c r="A6" s="205" t="s">
        <v>139</v>
      </c>
      <c r="B6" s="206"/>
      <c r="C6" s="202"/>
      <c r="D6" s="202"/>
      <c r="E6" s="202"/>
      <c r="F6" s="202"/>
      <c r="G6" s="331"/>
      <c r="H6" s="316"/>
    </row>
    <row r="7" spans="1:8" s="199" customFormat="1" x14ac:dyDescent="0.35">
      <c r="A7" s="205"/>
      <c r="B7" s="206"/>
      <c r="C7" s="202"/>
      <c r="D7" s="202"/>
      <c r="E7" s="202"/>
      <c r="F7" s="202"/>
      <c r="G7" s="207"/>
      <c r="H7" s="316"/>
    </row>
    <row r="8" spans="1:8" s="199" customFormat="1" x14ac:dyDescent="0.35">
      <c r="A8" s="205" t="s">
        <v>138</v>
      </c>
      <c r="B8" s="206"/>
      <c r="C8" s="202"/>
      <c r="D8" s="202"/>
      <c r="E8" s="202"/>
      <c r="F8" s="202"/>
      <c r="G8" s="207"/>
      <c r="H8" s="316"/>
    </row>
    <row r="9" spans="1:8" s="199" customFormat="1" x14ac:dyDescent="0.35">
      <c r="A9" s="208" t="s">
        <v>136</v>
      </c>
      <c r="B9" s="206"/>
      <c r="C9" s="202"/>
      <c r="D9" s="202"/>
      <c r="E9" s="202"/>
      <c r="F9" s="202"/>
      <c r="G9" s="207"/>
      <c r="H9" s="316"/>
    </row>
    <row r="10" spans="1:8" s="199" customFormat="1" x14ac:dyDescent="0.35">
      <c r="A10" s="208" t="s">
        <v>122</v>
      </c>
      <c r="B10" s="206"/>
      <c r="C10" s="202"/>
      <c r="D10" s="202"/>
      <c r="E10" s="202"/>
      <c r="F10" s="202"/>
      <c r="G10" s="207"/>
      <c r="H10" s="316"/>
    </row>
    <row r="11" spans="1:8" s="199" customFormat="1" x14ac:dyDescent="0.35">
      <c r="A11" s="209" t="s">
        <v>135</v>
      </c>
      <c r="B11" s="206"/>
      <c r="C11" s="202"/>
      <c r="D11" s="202"/>
      <c r="E11" s="202"/>
      <c r="F11" s="202"/>
      <c r="G11" s="207"/>
      <c r="H11" s="316"/>
    </row>
    <row r="12" spans="1:8" s="199" customFormat="1" x14ac:dyDescent="0.35">
      <c r="A12" s="210"/>
      <c r="B12" s="210"/>
      <c r="C12" s="211"/>
      <c r="D12" s="211"/>
      <c r="E12" s="211"/>
      <c r="F12" s="211"/>
      <c r="H12" s="316"/>
    </row>
    <row r="13" spans="1:8" s="199" customFormat="1" ht="24" thickBot="1" x14ac:dyDescent="0.4">
      <c r="A13" s="212" t="s">
        <v>100</v>
      </c>
      <c r="B13" s="213"/>
      <c r="C13" s="214"/>
      <c r="D13" s="214"/>
      <c r="E13" s="214"/>
      <c r="F13" s="214"/>
      <c r="G13" s="215"/>
      <c r="H13" s="316"/>
    </row>
    <row r="14" spans="1:8" ht="24" thickBot="1" x14ac:dyDescent="0.4">
      <c r="A14" s="60"/>
      <c r="B14" s="159"/>
      <c r="C14" s="158"/>
      <c r="D14" s="158"/>
      <c r="E14" s="158"/>
      <c r="F14" s="158"/>
      <c r="G14" s="185"/>
    </row>
    <row r="15" spans="1:8" ht="24" thickBot="1" x14ac:dyDescent="0.4">
      <c r="A15" s="166" t="s">
        <v>0</v>
      </c>
      <c r="B15" s="9"/>
      <c r="C15" s="9"/>
      <c r="D15" s="9"/>
      <c r="E15" s="9"/>
      <c r="F15" s="9"/>
      <c r="G15" s="10"/>
    </row>
    <row r="16" spans="1:8" ht="47.5" thickBot="1" x14ac:dyDescent="0.4">
      <c r="A16" s="75" t="s">
        <v>96</v>
      </c>
      <c r="B16" s="76" t="s">
        <v>1</v>
      </c>
      <c r="C16" s="76" t="s">
        <v>2</v>
      </c>
      <c r="D16" s="76" t="s">
        <v>3</v>
      </c>
      <c r="E16" s="76" t="s">
        <v>4</v>
      </c>
      <c r="F16" s="76" t="s">
        <v>5</v>
      </c>
      <c r="G16" s="77" t="s">
        <v>6</v>
      </c>
    </row>
    <row r="17" spans="1:7" x14ac:dyDescent="0.35">
      <c r="A17" s="40" t="s">
        <v>7</v>
      </c>
      <c r="B17" s="41" t="s">
        <v>102</v>
      </c>
      <c r="C17" s="11">
        <v>78123</v>
      </c>
      <c r="D17" s="51">
        <v>0.1</v>
      </c>
      <c r="E17" s="178">
        <f t="shared" ref="E17:E27" si="0">ROUND(C17,0)*ROUND(D17,2)</f>
        <v>7812.3</v>
      </c>
      <c r="F17" s="42">
        <v>3</v>
      </c>
      <c r="G17" s="136">
        <f>ROUND(Table118[[#This Row],[Annual Cost ]]*Table118[[#This Row],[Period of Performance (Years)]],0)</f>
        <v>23437</v>
      </c>
    </row>
    <row r="18" spans="1:7" x14ac:dyDescent="0.35">
      <c r="A18" s="43" t="s">
        <v>8</v>
      </c>
      <c r="B18" s="44" t="s">
        <v>103</v>
      </c>
      <c r="C18" s="6">
        <v>64322.400000000001</v>
      </c>
      <c r="D18" s="52">
        <v>0.15</v>
      </c>
      <c r="E18" s="178">
        <f t="shared" si="0"/>
        <v>9648.2999999999993</v>
      </c>
      <c r="F18" s="12">
        <v>3</v>
      </c>
      <c r="G18" s="136">
        <f>ROUND(Table118[[#This Row],[Annual Cost ]]*Table118[[#This Row],[Period of Performance (Years)]],0)</f>
        <v>28945</v>
      </c>
    </row>
    <row r="19" spans="1:7" x14ac:dyDescent="0.35">
      <c r="A19" s="43" t="s">
        <v>9</v>
      </c>
      <c r="B19" s="44" t="s">
        <v>104</v>
      </c>
      <c r="C19" s="6">
        <v>53991.9</v>
      </c>
      <c r="D19" s="52">
        <v>0.15</v>
      </c>
      <c r="E19" s="178">
        <f t="shared" si="0"/>
        <v>8098.7999999999993</v>
      </c>
      <c r="F19" s="12">
        <v>3</v>
      </c>
      <c r="G19" s="136">
        <f>ROUND(Table118[[#This Row],[Annual Cost ]]*Table118[[#This Row],[Period of Performance (Years)]],0)</f>
        <v>24296</v>
      </c>
    </row>
    <row r="20" spans="1:7" x14ac:dyDescent="0.35">
      <c r="A20" s="43" t="s">
        <v>9</v>
      </c>
      <c r="B20" s="44" t="s">
        <v>105</v>
      </c>
      <c r="C20" s="6">
        <v>49982</v>
      </c>
      <c r="D20" s="52">
        <v>0.1</v>
      </c>
      <c r="E20" s="178">
        <f t="shared" si="0"/>
        <v>4998.2000000000007</v>
      </c>
      <c r="F20" s="12">
        <v>3</v>
      </c>
      <c r="G20" s="136">
        <f>ROUND(Table118[[#This Row],[Annual Cost ]]*Table118[[#This Row],[Period of Performance (Years)]],0)</f>
        <v>14995</v>
      </c>
    </row>
    <row r="21" spans="1:7" hidden="1" x14ac:dyDescent="0.35">
      <c r="A21" s="13"/>
      <c r="B21" s="14"/>
      <c r="C21" s="45"/>
      <c r="D21" s="53"/>
      <c r="E21" s="178">
        <f t="shared" si="0"/>
        <v>0</v>
      </c>
      <c r="F21" s="133">
        <v>3</v>
      </c>
      <c r="G21" s="136">
        <f>ROUND(Table118[[#This Row],[Annual Cost ]]*Table118[[#This Row],[Period of Performance (Years)]],0)</f>
        <v>0</v>
      </c>
    </row>
    <row r="22" spans="1:7" hidden="1" x14ac:dyDescent="0.35">
      <c r="A22" s="13"/>
      <c r="B22" s="14"/>
      <c r="C22" s="45"/>
      <c r="D22" s="53"/>
      <c r="E22" s="178">
        <f t="shared" si="0"/>
        <v>0</v>
      </c>
      <c r="F22" s="133">
        <v>3</v>
      </c>
      <c r="G22" s="136">
        <f>ROUND(Table118[[#This Row],[Annual Cost ]]*Table118[[#This Row],[Period of Performance (Years)]],0)</f>
        <v>0</v>
      </c>
    </row>
    <row r="23" spans="1:7" hidden="1" x14ac:dyDescent="0.35">
      <c r="A23" s="13"/>
      <c r="B23" s="14"/>
      <c r="C23" s="45"/>
      <c r="D23" s="53"/>
      <c r="E23" s="178">
        <f t="shared" si="0"/>
        <v>0</v>
      </c>
      <c r="F23" s="133">
        <v>3</v>
      </c>
      <c r="G23" s="136">
        <f>ROUND(Table118[[#This Row],[Annual Cost ]]*Table118[[#This Row],[Period of Performance (Years)]],0)</f>
        <v>0</v>
      </c>
    </row>
    <row r="24" spans="1:7" hidden="1" x14ac:dyDescent="0.35">
      <c r="A24" s="13"/>
      <c r="B24" s="14"/>
      <c r="C24" s="45"/>
      <c r="D24" s="53"/>
      <c r="E24" s="178">
        <f t="shared" si="0"/>
        <v>0</v>
      </c>
      <c r="F24" s="133">
        <v>3</v>
      </c>
      <c r="G24" s="136">
        <f>ROUND(Table118[[#This Row],[Annual Cost ]]*Table118[[#This Row],[Period of Performance (Years)]],0)</f>
        <v>0</v>
      </c>
    </row>
    <row r="25" spans="1:7" x14ac:dyDescent="0.35">
      <c r="A25" s="78" t="s">
        <v>10</v>
      </c>
      <c r="B25" s="79"/>
      <c r="C25" s="79"/>
      <c r="D25" s="79"/>
      <c r="E25" s="142">
        <f t="shared" si="0"/>
        <v>0</v>
      </c>
      <c r="F25" s="80"/>
      <c r="G25" s="81">
        <f>ROUND(SUM(G17:G24),0)</f>
        <v>91673</v>
      </c>
    </row>
    <row r="26" spans="1:7" s="35" customFormat="1" ht="24" thickBot="1" x14ac:dyDescent="0.4">
      <c r="E26" s="179">
        <f t="shared" si="0"/>
        <v>0</v>
      </c>
    </row>
    <row r="27" spans="1:7" ht="24" thickBot="1" x14ac:dyDescent="0.4">
      <c r="A27" s="166" t="s">
        <v>11</v>
      </c>
      <c r="B27" s="9"/>
      <c r="C27" s="9"/>
      <c r="D27" s="9"/>
      <c r="E27" s="9">
        <f t="shared" si="0"/>
        <v>0</v>
      </c>
      <c r="F27" s="9"/>
      <c r="G27" s="10"/>
    </row>
    <row r="28" spans="1:7" ht="24" thickBot="1" x14ac:dyDescent="0.4">
      <c r="C28" s="86" t="s">
        <v>12</v>
      </c>
      <c r="D28" s="76" t="s">
        <v>13</v>
      </c>
      <c r="E28" s="76" t="s">
        <v>14</v>
      </c>
      <c r="F28" s="76" t="s">
        <v>15</v>
      </c>
      <c r="G28" s="87" t="s">
        <v>16</v>
      </c>
    </row>
    <row r="29" spans="1:7" ht="24" thickBot="1" x14ac:dyDescent="0.4">
      <c r="C29" s="82" t="str">
        <f t="shared" ref="C29:D36" si="1">A17</f>
        <v>Project Manager</v>
      </c>
      <c r="D29" s="18" t="str">
        <f t="shared" si="1"/>
        <v>Neal XXXX</v>
      </c>
      <c r="E29" s="135">
        <f t="shared" ref="E29:E36" si="2">G17</f>
        <v>23437</v>
      </c>
      <c r="F29" s="171">
        <v>0.22</v>
      </c>
      <c r="G29" s="85">
        <f>ROUND(Table219[[#This Row],[3-Year Personnel Cost ]]*Table219[[#This Row],[Fringe Benefit Rate]],0)</f>
        <v>5156</v>
      </c>
    </row>
    <row r="30" spans="1:7" ht="24" thickBot="1" x14ac:dyDescent="0.4">
      <c r="C30" s="83" t="str">
        <f t="shared" si="1"/>
        <v>IT Specialist</v>
      </c>
      <c r="D30" s="19" t="str">
        <f t="shared" si="1"/>
        <v>Diana XXXX</v>
      </c>
      <c r="E30" s="134">
        <f t="shared" si="2"/>
        <v>28945</v>
      </c>
      <c r="F30" s="172">
        <v>0.128</v>
      </c>
      <c r="G30" s="85">
        <f>ROUND(Table219[[#This Row],[3-Year Personnel Cost ]]*Table219[[#This Row],[Fringe Benefit Rate]],0)</f>
        <v>3705</v>
      </c>
    </row>
    <row r="31" spans="1:7" ht="24" thickBot="1" x14ac:dyDescent="0.4">
      <c r="C31" s="83" t="str">
        <f t="shared" si="1"/>
        <v>Environmental Specialist</v>
      </c>
      <c r="D31" s="19" t="str">
        <f t="shared" si="1"/>
        <v>Karen XXXX</v>
      </c>
      <c r="E31" s="134">
        <f t="shared" si="2"/>
        <v>24296</v>
      </c>
      <c r="F31" s="172">
        <v>0.25219999999999998</v>
      </c>
      <c r="G31" s="85">
        <f>ROUND(Table219[[#This Row],[3-Year Personnel Cost ]]*Table219[[#This Row],[Fringe Benefit Rate]],0)</f>
        <v>6127</v>
      </c>
    </row>
    <row r="32" spans="1:7" x14ac:dyDescent="0.35">
      <c r="C32" s="84" t="str">
        <f t="shared" si="1"/>
        <v>Environmental Specialist</v>
      </c>
      <c r="D32" s="20" t="str">
        <f t="shared" si="1"/>
        <v>Carlos XXXX</v>
      </c>
      <c r="E32" s="134">
        <f t="shared" si="2"/>
        <v>14995</v>
      </c>
      <c r="F32" s="172">
        <v>0.17150000000000001</v>
      </c>
      <c r="G32" s="85">
        <f>ROUND(Table219[[#This Row],[3-Year Personnel Cost ]]*Table219[[#This Row],[Fringe Benefit Rate]],0)</f>
        <v>2572</v>
      </c>
    </row>
    <row r="33" spans="1:8" ht="24" hidden="1" thickBot="1" x14ac:dyDescent="0.4">
      <c r="C33" s="84">
        <f t="shared" si="1"/>
        <v>0</v>
      </c>
      <c r="D33" s="20">
        <f t="shared" si="1"/>
        <v>0</v>
      </c>
      <c r="E33" s="134">
        <f t="shared" si="2"/>
        <v>0</v>
      </c>
      <c r="F33" s="173"/>
      <c r="G33" s="85">
        <f>ROUND(Table219[[#This Row],[3-Year Personnel Cost ]]*Table219[[#This Row],[Fringe Benefit Rate]],0)</f>
        <v>0</v>
      </c>
    </row>
    <row r="34" spans="1:8" ht="24" hidden="1" thickBot="1" x14ac:dyDescent="0.4">
      <c r="C34" s="84">
        <f t="shared" si="1"/>
        <v>0</v>
      </c>
      <c r="D34" s="20">
        <f t="shared" si="1"/>
        <v>0</v>
      </c>
      <c r="E34" s="134">
        <f t="shared" si="2"/>
        <v>0</v>
      </c>
      <c r="F34" s="173"/>
      <c r="G34" s="85">
        <f>ROUND(Table219[[#This Row],[3-Year Personnel Cost ]]*Table219[[#This Row],[Fringe Benefit Rate]],0)</f>
        <v>0</v>
      </c>
    </row>
    <row r="35" spans="1:8" ht="24" hidden="1" thickBot="1" x14ac:dyDescent="0.4">
      <c r="C35" s="84">
        <f t="shared" si="1"/>
        <v>0</v>
      </c>
      <c r="D35" s="20">
        <f t="shared" si="1"/>
        <v>0</v>
      </c>
      <c r="E35" s="134">
        <f t="shared" si="2"/>
        <v>0</v>
      </c>
      <c r="F35" s="173"/>
      <c r="G35" s="85">
        <f>ROUND(Table219[[#This Row],[3-Year Personnel Cost ]]*Table219[[#This Row],[Fringe Benefit Rate]],0)</f>
        <v>0</v>
      </c>
    </row>
    <row r="36" spans="1:8" hidden="1" x14ac:dyDescent="0.35">
      <c r="C36" s="84">
        <f t="shared" si="1"/>
        <v>0</v>
      </c>
      <c r="D36" s="73">
        <f t="shared" si="1"/>
        <v>0</v>
      </c>
      <c r="E36" s="134">
        <f t="shared" si="2"/>
        <v>0</v>
      </c>
      <c r="F36" s="173"/>
      <c r="G36" s="85">
        <f>ROUND(Table219[[#This Row],[3-Year Personnel Cost ]]*Table219[[#This Row],[Fringe Benefit Rate]],0)</f>
        <v>0</v>
      </c>
      <c r="H36" s="21"/>
    </row>
    <row r="37" spans="1:8" x14ac:dyDescent="0.35">
      <c r="A37" s="15"/>
      <c r="B37" s="16"/>
      <c r="C37" s="88" t="s">
        <v>17</v>
      </c>
      <c r="D37" s="89"/>
      <c r="E37" s="89"/>
      <c r="F37" s="90"/>
      <c r="G37" s="80">
        <f>SUM(G29:G36)</f>
        <v>17560</v>
      </c>
    </row>
    <row r="38" spans="1:8" s="16" customFormat="1" ht="24" thickBot="1" x14ac:dyDescent="0.4"/>
    <row r="39" spans="1:8" ht="26.15" customHeight="1" thickBot="1" x14ac:dyDescent="0.4">
      <c r="A39" s="145" t="s">
        <v>18</v>
      </c>
      <c r="B39" s="145"/>
      <c r="C39" s="146"/>
      <c r="D39" s="146"/>
      <c r="E39" s="146"/>
      <c r="F39" s="146"/>
      <c r="G39" s="147"/>
    </row>
    <row r="40" spans="1:8" ht="24" thickBot="1" x14ac:dyDescent="0.4">
      <c r="B40" s="138" t="s">
        <v>19</v>
      </c>
      <c r="C40" s="93" t="s">
        <v>20</v>
      </c>
      <c r="D40" s="5" t="s">
        <v>21</v>
      </c>
      <c r="E40" s="5" t="s">
        <v>22</v>
      </c>
      <c r="F40" s="5" t="s">
        <v>23</v>
      </c>
      <c r="G40" s="94" t="s">
        <v>24</v>
      </c>
    </row>
    <row r="41" spans="1:8" x14ac:dyDescent="0.35">
      <c r="B41" s="91"/>
      <c r="C41" s="22" t="s">
        <v>25</v>
      </c>
      <c r="D41" s="23">
        <v>550</v>
      </c>
      <c r="E41" s="170" t="s">
        <v>26</v>
      </c>
      <c r="F41" s="63">
        <v>2</v>
      </c>
      <c r="G41" s="174">
        <f>(ROUND(Table320[[#This Row],[Estimated Cost]],0)*Table320[[#This Row],['# of Travelers]])</f>
        <v>1100</v>
      </c>
    </row>
    <row r="42" spans="1:8" x14ac:dyDescent="0.35">
      <c r="B42" s="91"/>
      <c r="C42" s="22" t="s">
        <v>27</v>
      </c>
      <c r="D42" s="25">
        <v>190</v>
      </c>
      <c r="E42" s="30">
        <v>3</v>
      </c>
      <c r="F42" s="30">
        <v>2</v>
      </c>
      <c r="G42" s="174">
        <f>(ROUND(Table320[[#This Row],[Estimated Cost]],0)*Table320[[#This Row],['# of Travelers]]*Table320[[#This Row],[Duration]])</f>
        <v>1140</v>
      </c>
    </row>
    <row r="43" spans="1:8" x14ac:dyDescent="0.35">
      <c r="B43" s="92">
        <v>1</v>
      </c>
      <c r="C43" s="24" t="s">
        <v>28</v>
      </c>
      <c r="D43" s="25">
        <v>60</v>
      </c>
      <c r="E43" s="30">
        <v>4</v>
      </c>
      <c r="F43" s="64">
        <v>2</v>
      </c>
      <c r="G43" s="174">
        <f>(ROUND(Table320[[#This Row],[Estimated Cost]],0)*Table320[[#This Row],['# of Travelers]]*Table320[[#This Row],[Duration]])</f>
        <v>480</v>
      </c>
    </row>
    <row r="44" spans="1:8" x14ac:dyDescent="0.35">
      <c r="B44" s="91"/>
      <c r="C44" s="24" t="s">
        <v>29</v>
      </c>
      <c r="D44" s="25">
        <v>40</v>
      </c>
      <c r="E44" s="30">
        <v>4</v>
      </c>
      <c r="F44" s="64">
        <v>2</v>
      </c>
      <c r="G44" s="174">
        <f>(ROUND(Table320[[#This Row],[Estimated Cost]],0)*Table320[[#This Row],['# of Travelers]]*Table320[[#This Row],[Duration]])</f>
        <v>320</v>
      </c>
    </row>
    <row r="45" spans="1:8" ht="24" thickBot="1" x14ac:dyDescent="0.4">
      <c r="B45" s="91"/>
      <c r="C45" s="66" t="s">
        <v>71</v>
      </c>
      <c r="D45" s="49"/>
      <c r="E45" s="50"/>
      <c r="F45" s="65"/>
      <c r="G45" s="174">
        <f>(ROUND(Table320[[#This Row],[Estimated Cost]],0)*Table320[[#This Row],['# of Travelers]]*Table320[[#This Row],[Duration]])</f>
        <v>0</v>
      </c>
    </row>
    <row r="46" spans="1:8" ht="24" thickBot="1" x14ac:dyDescent="0.4">
      <c r="B46" s="62" t="s">
        <v>30</v>
      </c>
      <c r="C46" s="62"/>
      <c r="D46" s="55"/>
      <c r="E46" s="55"/>
      <c r="F46" s="56"/>
      <c r="G46" s="55">
        <f>SUM(G41:G45)</f>
        <v>3040</v>
      </c>
    </row>
    <row r="47" spans="1:8" hidden="1" x14ac:dyDescent="0.35">
      <c r="B47" s="91"/>
      <c r="C47" s="26" t="s">
        <v>25</v>
      </c>
      <c r="D47" s="11">
        <v>0</v>
      </c>
      <c r="E47" s="170" t="s">
        <v>26</v>
      </c>
      <c r="F47" s="63"/>
      <c r="G47" s="174">
        <f>(ROUND(Table320[[#This Row],[Estimated Cost]],0)*Table320[[#This Row],['# of Travelers]])</f>
        <v>0</v>
      </c>
    </row>
    <row r="48" spans="1:8" hidden="1" x14ac:dyDescent="0.35">
      <c r="B48" s="91"/>
      <c r="C48" s="22" t="s">
        <v>27</v>
      </c>
      <c r="D48" s="6">
        <v>0</v>
      </c>
      <c r="E48" s="30"/>
      <c r="F48" s="30"/>
      <c r="G48" s="174">
        <f>(ROUND(Table320[[#This Row],[Estimated Cost]],0)*Table320[[#This Row],['# of Travelers]])</f>
        <v>0</v>
      </c>
    </row>
    <row r="49" spans="1:8" hidden="1" x14ac:dyDescent="0.35">
      <c r="B49" s="92">
        <v>2</v>
      </c>
      <c r="C49" s="24" t="s">
        <v>28</v>
      </c>
      <c r="D49" s="6">
        <v>0</v>
      </c>
      <c r="E49" s="30"/>
      <c r="F49" s="64"/>
      <c r="G49" s="174">
        <f>(ROUND(Table320[[#This Row],[Estimated Cost]],0)*Table320[[#This Row],['# of Travelers]])</f>
        <v>0</v>
      </c>
      <c r="H49" s="28"/>
    </row>
    <row r="50" spans="1:8" hidden="1" x14ac:dyDescent="0.35">
      <c r="B50" s="91"/>
      <c r="C50" s="27" t="s">
        <v>29</v>
      </c>
      <c r="D50" s="6">
        <v>0</v>
      </c>
      <c r="E50" s="30"/>
      <c r="F50" s="64"/>
      <c r="G50" s="174">
        <f>(ROUND(Table320[[#This Row],[Estimated Cost]],0)*Table320[[#This Row],['# of Travelers]])</f>
        <v>0</v>
      </c>
      <c r="H50" s="28"/>
    </row>
    <row r="51" spans="1:8" ht="24" hidden="1" thickBot="1" x14ac:dyDescent="0.4">
      <c r="B51" s="91"/>
      <c r="C51" s="66" t="s">
        <v>71</v>
      </c>
      <c r="D51" s="49">
        <v>0</v>
      </c>
      <c r="E51" s="50"/>
      <c r="F51" s="65"/>
      <c r="G51" s="174">
        <f>(ROUND(Table320[[#This Row],[Estimated Cost]],0)*Table320[[#This Row],['# of Travelers]])</f>
        <v>0</v>
      </c>
    </row>
    <row r="52" spans="1:8" ht="24" hidden="1" thickBot="1" x14ac:dyDescent="0.4">
      <c r="B52" s="62" t="s">
        <v>31</v>
      </c>
      <c r="C52" s="62"/>
      <c r="D52" s="55"/>
      <c r="E52" s="55"/>
      <c r="F52" s="56"/>
      <c r="G52" s="55">
        <f>SUM(G47:G51)</f>
        <v>0</v>
      </c>
    </row>
    <row r="53" spans="1:8" hidden="1" x14ac:dyDescent="0.35">
      <c r="B53" s="91"/>
      <c r="C53" s="26" t="s">
        <v>25</v>
      </c>
      <c r="D53" s="11">
        <v>0</v>
      </c>
      <c r="E53" s="170" t="s">
        <v>26</v>
      </c>
      <c r="F53" s="63"/>
      <c r="G53" s="174">
        <f>(ROUND(Table320[[#This Row],[Estimated Cost]],0)*Table320[[#This Row],['# of Travelers]])</f>
        <v>0</v>
      </c>
    </row>
    <row r="54" spans="1:8" hidden="1" x14ac:dyDescent="0.35">
      <c r="B54" s="91"/>
      <c r="C54" s="22" t="s">
        <v>27</v>
      </c>
      <c r="D54" s="6">
        <v>0</v>
      </c>
      <c r="E54" s="48"/>
      <c r="F54" s="30"/>
      <c r="G54" s="174">
        <f>(ROUND(Table320[[#This Row],[Estimated Cost]],0)*Table320[[#This Row],['# of Travelers]])</f>
        <v>0</v>
      </c>
    </row>
    <row r="55" spans="1:8" hidden="1" x14ac:dyDescent="0.35">
      <c r="B55" s="92">
        <v>3</v>
      </c>
      <c r="C55" s="24" t="s">
        <v>28</v>
      </c>
      <c r="D55" s="6">
        <v>0</v>
      </c>
      <c r="E55" s="30"/>
      <c r="F55" s="64"/>
      <c r="G55" s="174">
        <f>(ROUND(Table320[[#This Row],[Estimated Cost]],0)*Table320[[#This Row],['# of Travelers]])</f>
        <v>0</v>
      </c>
    </row>
    <row r="56" spans="1:8" hidden="1" x14ac:dyDescent="0.35">
      <c r="B56" s="91"/>
      <c r="C56" s="27" t="s">
        <v>29</v>
      </c>
      <c r="D56" s="6">
        <v>0</v>
      </c>
      <c r="E56" s="30"/>
      <c r="F56" s="64"/>
      <c r="G56" s="174">
        <f>(ROUND(Table320[[#This Row],[Estimated Cost]],0)*Table320[[#This Row],['# of Travelers]])</f>
        <v>0</v>
      </c>
    </row>
    <row r="57" spans="1:8" ht="24" hidden="1" thickBot="1" x14ac:dyDescent="0.4">
      <c r="B57" s="91"/>
      <c r="C57" s="66" t="s">
        <v>71</v>
      </c>
      <c r="D57" s="49">
        <v>0</v>
      </c>
      <c r="E57" s="50"/>
      <c r="F57" s="65"/>
      <c r="G57" s="174">
        <f>(ROUND(Table320[[#This Row],[Estimated Cost]],0)*Table320[[#This Row],['# of Travelers]])</f>
        <v>0</v>
      </c>
    </row>
    <row r="58" spans="1:8" ht="24" hidden="1" thickBot="1" x14ac:dyDescent="0.4">
      <c r="B58" s="62" t="s">
        <v>32</v>
      </c>
      <c r="C58" s="62"/>
      <c r="D58" s="55"/>
      <c r="E58" s="55"/>
      <c r="F58" s="55"/>
      <c r="G58" s="55">
        <f>SUM(G53:G57)</f>
        <v>0</v>
      </c>
    </row>
    <row r="59" spans="1:8" ht="47" x14ac:dyDescent="0.35">
      <c r="B59" s="88" t="s">
        <v>33</v>
      </c>
      <c r="C59" s="95"/>
      <c r="D59" s="95"/>
      <c r="E59" s="95"/>
      <c r="F59" s="95"/>
      <c r="G59" s="96">
        <f>G46+G52+G58</f>
        <v>3040</v>
      </c>
    </row>
    <row r="60" spans="1:8" s="35" customFormat="1" ht="24" thickBot="1" x14ac:dyDescent="0.4"/>
    <row r="61" spans="1:8" ht="24" thickBot="1" x14ac:dyDescent="0.4">
      <c r="A61" s="148" t="s">
        <v>101</v>
      </c>
      <c r="B61" s="129"/>
      <c r="C61" s="129"/>
      <c r="D61" s="129"/>
      <c r="E61" s="129"/>
      <c r="F61" s="129"/>
      <c r="G61" s="130"/>
    </row>
    <row r="62" spans="1:8" ht="26.15" customHeight="1" thickBot="1" x14ac:dyDescent="0.4">
      <c r="D62" s="101" t="s">
        <v>34</v>
      </c>
      <c r="E62" s="102" t="s">
        <v>35</v>
      </c>
      <c r="F62" s="102" t="s">
        <v>36</v>
      </c>
      <c r="G62" s="103" t="s">
        <v>24</v>
      </c>
    </row>
    <row r="63" spans="1:8" ht="23.15" customHeight="1" thickBot="1" x14ac:dyDescent="0.4">
      <c r="D63" s="97" t="s">
        <v>37</v>
      </c>
      <c r="E63" s="29">
        <v>2</v>
      </c>
      <c r="F63" s="11">
        <v>5000</v>
      </c>
      <c r="G63" s="175">
        <f>(ROUND(Table521[[#This Row],[Quantity]],0)*ROUND(Table521[[#This Row],[Price per Unit]],2))</f>
        <v>10000</v>
      </c>
    </row>
    <row r="64" spans="1:8" ht="23.65" customHeight="1" thickBot="1" x14ac:dyDescent="0.4">
      <c r="D64" s="98" t="s">
        <v>38</v>
      </c>
      <c r="E64" s="30">
        <v>1</v>
      </c>
      <c r="F64" s="6">
        <v>6135</v>
      </c>
      <c r="G64" s="175">
        <f>(ROUND(Table521[[#This Row],[Quantity]],0)*ROUND(Table521[[#This Row],[Price per Unit]],2))</f>
        <v>6135</v>
      </c>
    </row>
    <row r="65" spans="1:7" ht="24" hidden="1" thickBot="1" x14ac:dyDescent="0.4">
      <c r="D65" s="98"/>
      <c r="E65" s="30"/>
      <c r="F65" s="6">
        <v>0</v>
      </c>
      <c r="G65" s="175">
        <f>(ROUND(Table521[[#This Row],[Quantity]],0)*ROUND(Table521[[#This Row],[Price per Unit]],2))</f>
        <v>0</v>
      </c>
    </row>
    <row r="66" spans="1:7" ht="24" hidden="1" thickBot="1" x14ac:dyDescent="0.4">
      <c r="D66" s="99"/>
      <c r="E66" s="31"/>
      <c r="F66" s="7">
        <v>0</v>
      </c>
      <c r="G66" s="175">
        <f>(ROUND(Table521[[#This Row],[Quantity]],0)*ROUND(Table521[[#This Row],[Price per Unit]],2))</f>
        <v>0</v>
      </c>
    </row>
    <row r="67" spans="1:7" ht="24" hidden="1" thickBot="1" x14ac:dyDescent="0.4">
      <c r="D67" s="99"/>
      <c r="E67" s="31"/>
      <c r="F67" s="67">
        <v>0</v>
      </c>
      <c r="G67" s="175">
        <f>(ROUND(Table521[[#This Row],[Quantity]],0)*ROUND(Table521[[#This Row],[Price per Unit]],2))</f>
        <v>0</v>
      </c>
    </row>
    <row r="68" spans="1:7" ht="24" hidden="1" thickBot="1" x14ac:dyDescent="0.4">
      <c r="D68" s="99"/>
      <c r="E68" s="31"/>
      <c r="F68" s="67">
        <v>0</v>
      </c>
      <c r="G68" s="175">
        <f>(ROUND(Table521[[#This Row],[Quantity]],0)*ROUND(Table521[[#This Row],[Price per Unit]],2))</f>
        <v>0</v>
      </c>
    </row>
    <row r="69" spans="1:7" ht="24" hidden="1" thickBot="1" x14ac:dyDescent="0.4">
      <c r="D69" s="99"/>
      <c r="E69" s="31"/>
      <c r="F69" s="7">
        <v>0</v>
      </c>
      <c r="G69" s="175">
        <f>(ROUND(Table521[[#This Row],[Quantity]],0)*ROUND(Table521[[#This Row],[Price per Unit]],2))</f>
        <v>0</v>
      </c>
    </row>
    <row r="70" spans="1:7" ht="24" hidden="1" thickBot="1" x14ac:dyDescent="0.4">
      <c r="D70" s="100"/>
      <c r="E70" s="54"/>
      <c r="F70" s="47">
        <v>0</v>
      </c>
      <c r="G70" s="175">
        <f>(ROUND(Table521[[#This Row],[Quantity]],0)*ROUND(Table521[[#This Row],[Price per Unit]],2))</f>
        <v>0</v>
      </c>
    </row>
    <row r="71" spans="1:7" x14ac:dyDescent="0.35">
      <c r="D71" s="104" t="s">
        <v>39</v>
      </c>
      <c r="E71" s="105"/>
      <c r="F71" s="105"/>
      <c r="G71" s="180">
        <f>ROUND(SUM(G63:G70),0)</f>
        <v>16135</v>
      </c>
    </row>
    <row r="72" spans="1:7" s="35" customFormat="1" ht="24" thickBot="1" x14ac:dyDescent="0.4"/>
    <row r="73" spans="1:7" ht="24" thickBot="1" x14ac:dyDescent="0.4">
      <c r="A73" s="68" t="s">
        <v>40</v>
      </c>
      <c r="B73" s="149" t="s">
        <v>95</v>
      </c>
      <c r="C73" s="131"/>
      <c r="D73" s="131"/>
      <c r="E73" s="131"/>
      <c r="F73" s="131"/>
      <c r="G73" s="132"/>
    </row>
    <row r="74" spans="1:7" ht="26.15" customHeight="1" thickBot="1" x14ac:dyDescent="0.4">
      <c r="C74" s="139" t="s">
        <v>41</v>
      </c>
      <c r="D74" s="111" t="s">
        <v>34</v>
      </c>
      <c r="E74" s="5" t="s">
        <v>35</v>
      </c>
      <c r="F74" s="139" t="s">
        <v>36</v>
      </c>
      <c r="G74" s="111" t="s">
        <v>24</v>
      </c>
    </row>
    <row r="75" spans="1:7" ht="24" thickBot="1" x14ac:dyDescent="0.4">
      <c r="C75" s="70" t="s">
        <v>42</v>
      </c>
      <c r="D75" s="108" t="s">
        <v>43</v>
      </c>
      <c r="E75" s="29">
        <v>2</v>
      </c>
      <c r="F75" s="143">
        <v>723</v>
      </c>
      <c r="G75" s="176">
        <f>(ROUND(Table622[[#This Row],[Quantity]],0)*ROUND(Table622[[#This Row],[Price per Unit]],2))</f>
        <v>1446</v>
      </c>
    </row>
    <row r="76" spans="1:7" x14ac:dyDescent="0.35">
      <c r="C76" s="69" t="s">
        <v>44</v>
      </c>
      <c r="D76" s="109" t="s">
        <v>45</v>
      </c>
      <c r="E76" s="30">
        <v>8</v>
      </c>
      <c r="F76" s="144">
        <v>672</v>
      </c>
      <c r="G76" s="176">
        <f>(ROUND(Table622[[#This Row],[Quantity]],0)*ROUND(Table622[[#This Row],[Price per Unit]],2))</f>
        <v>5376</v>
      </c>
    </row>
    <row r="77" spans="1:7" ht="24" hidden="1" thickBot="1" x14ac:dyDescent="0.4">
      <c r="C77" s="69"/>
      <c r="D77" s="109"/>
      <c r="E77" s="30"/>
      <c r="F77" s="144">
        <v>0</v>
      </c>
      <c r="G77" s="176">
        <f>(ROUND(Table622[[#This Row],[Quantity]],0)*ROUND(Table622[[#This Row],[Price per Unit]],2))</f>
        <v>0</v>
      </c>
    </row>
    <row r="78" spans="1:7" ht="24" hidden="1" thickBot="1" x14ac:dyDescent="0.4">
      <c r="C78" s="137"/>
      <c r="D78" s="110"/>
      <c r="E78" s="31"/>
      <c r="F78" s="106">
        <v>0</v>
      </c>
      <c r="G78" s="176">
        <f>(ROUND(Table622[[#This Row],[Quantity]],0)*ROUND(Table622[[#This Row],[Price per Unit]],2))</f>
        <v>0</v>
      </c>
    </row>
    <row r="79" spans="1:7" ht="24" hidden="1" thickBot="1" x14ac:dyDescent="0.4">
      <c r="C79" s="137"/>
      <c r="D79" s="110"/>
      <c r="E79" s="31"/>
      <c r="F79" s="106">
        <v>0</v>
      </c>
      <c r="G79" s="176">
        <f>(ROUND(Table622[[#This Row],[Quantity]],0)*ROUND(Table622[[#This Row],[Price per Unit]],2))</f>
        <v>0</v>
      </c>
    </row>
    <row r="80" spans="1:7" ht="24" hidden="1" thickBot="1" x14ac:dyDescent="0.4">
      <c r="C80" s="137"/>
      <c r="D80" s="110"/>
      <c r="E80" s="31"/>
      <c r="F80" s="106">
        <v>0</v>
      </c>
      <c r="G80" s="176">
        <f>(ROUND(Table622[[#This Row],[Quantity]],0)*ROUND(Table622[[#This Row],[Price per Unit]],2))</f>
        <v>0</v>
      </c>
    </row>
    <row r="81" spans="1:7" hidden="1" x14ac:dyDescent="0.35">
      <c r="C81" s="137"/>
      <c r="D81" s="110"/>
      <c r="E81" s="54"/>
      <c r="F81" s="107">
        <v>0</v>
      </c>
      <c r="G81" s="176">
        <f>(ROUND(Table622[[#This Row],[Quantity]],0)*ROUND(Table622[[#This Row],[Price per Unit]],2))</f>
        <v>0</v>
      </c>
    </row>
    <row r="82" spans="1:7" x14ac:dyDescent="0.35">
      <c r="C82" s="112" t="s">
        <v>46</v>
      </c>
      <c r="D82" s="113"/>
      <c r="E82" s="89"/>
      <c r="F82" s="79"/>
      <c r="G82" s="181">
        <f>ROUND(SUM(G75:G81),0)</f>
        <v>6822</v>
      </c>
    </row>
    <row r="83" spans="1:7" ht="24" thickBot="1" x14ac:dyDescent="0.4">
      <c r="C83" s="15"/>
      <c r="D83" s="16"/>
      <c r="E83" s="17"/>
      <c r="F83" s="17"/>
      <c r="G83" s="17"/>
    </row>
    <row r="84" spans="1:7" ht="24" thickBot="1" x14ac:dyDescent="0.4">
      <c r="A84" s="160" t="s">
        <v>47</v>
      </c>
      <c r="B84" s="128" t="s">
        <v>141</v>
      </c>
      <c r="C84" s="128"/>
      <c r="D84" s="128"/>
      <c r="E84" s="128"/>
      <c r="F84" s="128"/>
      <c r="G84" s="61"/>
    </row>
    <row r="85" spans="1:7" ht="26.15" customHeight="1" thickBot="1" x14ac:dyDescent="0.4">
      <c r="C85" s="139" t="s">
        <v>34</v>
      </c>
      <c r="D85" s="111" t="s">
        <v>93</v>
      </c>
      <c r="E85" s="5" t="s">
        <v>48</v>
      </c>
      <c r="F85" s="111" t="s">
        <v>97</v>
      </c>
      <c r="G85" s="111" t="s">
        <v>24</v>
      </c>
    </row>
    <row r="86" spans="1:7" x14ac:dyDescent="0.35">
      <c r="C86" s="141" t="s">
        <v>49</v>
      </c>
      <c r="D86" s="115">
        <v>110</v>
      </c>
      <c r="E86" s="6">
        <v>107</v>
      </c>
      <c r="F86" s="59" t="s">
        <v>120</v>
      </c>
      <c r="G86" s="177">
        <f>(ROUND(Table723[[#This Row],[Hours ]],1)*ROUND(Table723[[#This Row],[Hourly Rate]],2))</f>
        <v>11770</v>
      </c>
    </row>
    <row r="87" spans="1:7" ht="20.75" customHeight="1" x14ac:dyDescent="0.35">
      <c r="C87" s="141" t="s">
        <v>94</v>
      </c>
      <c r="D87" s="329">
        <v>50</v>
      </c>
      <c r="E87" s="6">
        <v>75</v>
      </c>
      <c r="F87" s="341" t="s">
        <v>107</v>
      </c>
      <c r="G87" s="177">
        <f>(ROUND(Table723[[#This Row],[Hours ]],1)*ROUND(Table723[[#This Row],[Hourly Rate]],2))</f>
        <v>3750</v>
      </c>
    </row>
    <row r="88" spans="1:7" hidden="1" x14ac:dyDescent="0.35">
      <c r="C88" s="116">
        <f>C78</f>
        <v>0</v>
      </c>
      <c r="D88" s="114"/>
      <c r="E88" s="7"/>
      <c r="F88" s="58"/>
      <c r="G88" s="177">
        <f>(ROUND(Table723[[#This Row],[Hours ]],1)*ROUND(Table723[[#This Row],[Hourly Rate]],2))</f>
        <v>0</v>
      </c>
    </row>
    <row r="89" spans="1:7" hidden="1" x14ac:dyDescent="0.35">
      <c r="C89" s="116">
        <f>C79</f>
        <v>0</v>
      </c>
      <c r="D89" s="114"/>
      <c r="E89" s="7"/>
      <c r="F89" s="58"/>
      <c r="G89" s="177">
        <f>(ROUND(Table723[[#This Row],[Hours ]],1)*ROUND(Table723[[#This Row],[Hourly Rate]],2))</f>
        <v>0</v>
      </c>
    </row>
    <row r="90" spans="1:7" hidden="1" x14ac:dyDescent="0.35">
      <c r="C90" s="116">
        <f>C80</f>
        <v>0</v>
      </c>
      <c r="D90" s="114"/>
      <c r="E90" s="7"/>
      <c r="F90" s="58"/>
      <c r="G90" s="177">
        <f>(ROUND(Table723[[#This Row],[Hours ]],1)*ROUND(Table723[[#This Row],[Hourly Rate]],2))</f>
        <v>0</v>
      </c>
    </row>
    <row r="91" spans="1:7" x14ac:dyDescent="0.35">
      <c r="C91" s="88" t="s">
        <v>50</v>
      </c>
      <c r="D91" s="117"/>
      <c r="E91" s="118"/>
      <c r="F91" s="119"/>
      <c r="G91" s="182">
        <f>ROUND(SUM(G86:G90),0)</f>
        <v>15520</v>
      </c>
    </row>
    <row r="92" spans="1:7" s="35" customFormat="1" ht="24" thickBot="1" x14ac:dyDescent="0.4"/>
    <row r="93" spans="1:7" ht="24" thickBot="1" x14ac:dyDescent="0.4">
      <c r="A93" s="160" t="s">
        <v>51</v>
      </c>
      <c r="B93" s="163"/>
      <c r="C93" s="164"/>
      <c r="D93" s="164"/>
      <c r="E93" s="164"/>
      <c r="F93" s="164"/>
      <c r="G93" s="165"/>
    </row>
    <row r="94" spans="1:7" ht="26.15" customHeight="1" x14ac:dyDescent="0.35">
      <c r="C94" s="121" t="s">
        <v>52</v>
      </c>
      <c r="D94" s="161" t="s">
        <v>34</v>
      </c>
      <c r="E94" s="71" t="s">
        <v>35</v>
      </c>
      <c r="F94" s="72" t="s">
        <v>36</v>
      </c>
      <c r="G94" s="162" t="s">
        <v>24</v>
      </c>
    </row>
    <row r="95" spans="1:7" s="33" customFormat="1" x14ac:dyDescent="0.35">
      <c r="C95" s="140" t="s">
        <v>53</v>
      </c>
      <c r="D95" s="109" t="s">
        <v>54</v>
      </c>
      <c r="E95" s="30">
        <v>6</v>
      </c>
      <c r="F95" s="6">
        <v>16</v>
      </c>
      <c r="G95" s="46">
        <f>E95*ROUND(F95,2)</f>
        <v>96</v>
      </c>
    </row>
    <row r="96" spans="1:7" x14ac:dyDescent="0.35">
      <c r="C96" s="140" t="s">
        <v>55</v>
      </c>
      <c r="D96" s="109" t="s">
        <v>56</v>
      </c>
      <c r="E96" s="30">
        <v>10</v>
      </c>
      <c r="F96" s="6">
        <v>250</v>
      </c>
      <c r="G96" s="46">
        <f t="shared" ref="G96:G100" si="3">E96*ROUND(F96,2)</f>
        <v>2500</v>
      </c>
    </row>
    <row r="97" spans="1:7" ht="24" thickBot="1" x14ac:dyDescent="0.4">
      <c r="C97" s="140" t="s">
        <v>57</v>
      </c>
      <c r="D97" s="109" t="s">
        <v>109</v>
      </c>
      <c r="E97" s="30">
        <v>1</v>
      </c>
      <c r="F97" s="6">
        <v>9000</v>
      </c>
      <c r="G97" s="46">
        <f t="shared" si="3"/>
        <v>9000</v>
      </c>
    </row>
    <row r="98" spans="1:7" hidden="1" x14ac:dyDescent="0.35">
      <c r="C98" s="122">
        <f t="shared" ref="C98:C99" si="4">C88</f>
        <v>0</v>
      </c>
      <c r="D98" s="120"/>
      <c r="E98" s="31"/>
      <c r="F98" s="7">
        <v>0</v>
      </c>
      <c r="G98" s="46">
        <f t="shared" si="3"/>
        <v>0</v>
      </c>
    </row>
    <row r="99" spans="1:7" hidden="1" x14ac:dyDescent="0.35">
      <c r="C99" s="122">
        <f t="shared" si="4"/>
        <v>0</v>
      </c>
      <c r="D99" s="120"/>
      <c r="E99" s="31"/>
      <c r="F99" s="7">
        <v>0</v>
      </c>
      <c r="G99" s="46">
        <f t="shared" si="3"/>
        <v>0</v>
      </c>
    </row>
    <row r="100" spans="1:7" ht="24" hidden="1" thickBot="1" x14ac:dyDescent="0.4">
      <c r="C100" s="152"/>
      <c r="D100" s="153"/>
      <c r="E100" s="54"/>
      <c r="F100" s="47">
        <v>0</v>
      </c>
      <c r="G100" s="46">
        <f t="shared" si="3"/>
        <v>0</v>
      </c>
    </row>
    <row r="101" spans="1:7" ht="24" thickBot="1" x14ac:dyDescent="0.4">
      <c r="C101" s="154" t="s">
        <v>58</v>
      </c>
      <c r="D101" s="155"/>
      <c r="E101" s="156"/>
      <c r="F101" s="156"/>
      <c r="G101" s="157">
        <f>ROUND(SUM(G95:G100),0)</f>
        <v>11596</v>
      </c>
    </row>
    <row r="102" spans="1:7" s="35" customFormat="1" ht="24" thickBot="1" x14ac:dyDescent="0.4"/>
    <row r="103" spans="1:7" ht="24" thickBot="1" x14ac:dyDescent="0.4">
      <c r="A103" s="166" t="s">
        <v>106</v>
      </c>
      <c r="B103" s="150" t="s">
        <v>98</v>
      </c>
      <c r="C103" s="146"/>
      <c r="D103" s="146"/>
      <c r="E103" s="146"/>
      <c r="F103" s="146"/>
      <c r="G103" s="147"/>
    </row>
    <row r="104" spans="1:7" x14ac:dyDescent="0.35">
      <c r="A104" s="32"/>
      <c r="B104" s="32"/>
      <c r="C104" s="121" t="s">
        <v>59</v>
      </c>
      <c r="D104" s="71" t="s">
        <v>60</v>
      </c>
      <c r="E104" s="72" t="s">
        <v>61</v>
      </c>
      <c r="F104" s="71" t="s">
        <v>62</v>
      </c>
      <c r="G104" s="124" t="s">
        <v>63</v>
      </c>
    </row>
    <row r="105" spans="1:7" ht="26.15" customHeight="1" x14ac:dyDescent="0.35">
      <c r="A105" s="16"/>
      <c r="B105" s="16"/>
      <c r="C105" s="123" t="s">
        <v>111</v>
      </c>
      <c r="D105" s="34">
        <v>0.11600000000000001</v>
      </c>
      <c r="E105" s="74" t="s">
        <v>110</v>
      </c>
      <c r="F105" s="6">
        <v>147816</v>
      </c>
      <c r="G105" s="184">
        <f>ROUND(ROUND(Table925[[#This Row],[Base Amount**]],0)*(ROUND(Table925[[#This Row],[IDC Rate]],4)),0)</f>
        <v>17147</v>
      </c>
    </row>
    <row r="106" spans="1:7" x14ac:dyDescent="0.35">
      <c r="A106" s="16"/>
      <c r="B106" s="16"/>
      <c r="C106" s="187" t="s">
        <v>117</v>
      </c>
      <c r="D106" s="125"/>
      <c r="E106" s="126"/>
      <c r="F106" s="127" t="s">
        <v>108</v>
      </c>
      <c r="G106" s="183"/>
    </row>
    <row r="107" spans="1:7" hidden="1" x14ac:dyDescent="0.35">
      <c r="A107" s="16"/>
      <c r="B107" s="16"/>
      <c r="C107" s="332"/>
      <c r="D107" s="17"/>
      <c r="E107" s="333"/>
      <c r="F107" s="334"/>
      <c r="G107" s="183"/>
    </row>
    <row r="108" spans="1:7" hidden="1" x14ac:dyDescent="0.35">
      <c r="A108" s="16"/>
      <c r="B108" s="16"/>
      <c r="C108" s="332"/>
      <c r="D108" s="17"/>
      <c r="E108" s="333"/>
      <c r="F108" s="334"/>
      <c r="G108" s="183"/>
    </row>
    <row r="109" spans="1:7" hidden="1" x14ac:dyDescent="0.35">
      <c r="A109" s="16"/>
      <c r="B109" s="16"/>
      <c r="C109" s="332"/>
      <c r="D109" s="17"/>
      <c r="E109" s="333"/>
      <c r="F109" s="334"/>
      <c r="G109" s="183"/>
    </row>
    <row r="110" spans="1:7" hidden="1" x14ac:dyDescent="0.35">
      <c r="A110" s="16"/>
      <c r="B110" s="16"/>
      <c r="C110" s="332"/>
      <c r="D110" s="17"/>
      <c r="E110" s="333"/>
      <c r="F110" s="334"/>
      <c r="G110" s="183"/>
    </row>
    <row r="111" spans="1:7" hidden="1" x14ac:dyDescent="0.35">
      <c r="A111" s="16"/>
      <c r="B111" s="16"/>
      <c r="C111" s="332"/>
      <c r="D111" s="17"/>
      <c r="E111" s="333"/>
      <c r="F111" s="334"/>
      <c r="G111" s="183"/>
    </row>
    <row r="112" spans="1:7" hidden="1" x14ac:dyDescent="0.35">
      <c r="A112" s="16"/>
      <c r="B112" s="16"/>
      <c r="C112" s="332"/>
      <c r="D112" s="17"/>
      <c r="E112" s="333"/>
      <c r="F112" s="334"/>
      <c r="G112" s="183"/>
    </row>
    <row r="113" spans="1:7" hidden="1" x14ac:dyDescent="0.35">
      <c r="A113" s="16"/>
      <c r="B113" s="16"/>
      <c r="C113" s="332"/>
      <c r="D113" s="17"/>
      <c r="E113" s="333"/>
      <c r="F113" s="334"/>
      <c r="G113" s="183"/>
    </row>
    <row r="114" spans="1:7" hidden="1" x14ac:dyDescent="0.35">
      <c r="A114" s="16"/>
      <c r="B114" s="16"/>
      <c r="C114" s="332"/>
      <c r="D114" s="17"/>
      <c r="E114" s="333"/>
      <c r="F114" s="334"/>
      <c r="G114" s="183"/>
    </row>
    <row r="115" spans="1:7" hidden="1" x14ac:dyDescent="0.35">
      <c r="A115" s="16"/>
      <c r="B115" s="16"/>
      <c r="C115" s="332"/>
      <c r="D115" s="17"/>
      <c r="E115" s="333"/>
      <c r="F115" s="334"/>
      <c r="G115" s="183"/>
    </row>
    <row r="116" spans="1:7" hidden="1" x14ac:dyDescent="0.35">
      <c r="A116" s="16"/>
      <c r="B116" s="16"/>
      <c r="C116" s="332"/>
      <c r="D116" s="17"/>
      <c r="E116" s="333"/>
      <c r="F116" s="334"/>
      <c r="G116" s="183"/>
    </row>
    <row r="117" spans="1:7" hidden="1" x14ac:dyDescent="0.35">
      <c r="A117" s="16"/>
      <c r="B117" s="16"/>
      <c r="C117" s="332"/>
      <c r="D117" s="17"/>
      <c r="E117" s="333"/>
      <c r="F117" s="334"/>
      <c r="G117" s="183"/>
    </row>
    <row r="118" spans="1:7" hidden="1" x14ac:dyDescent="0.35">
      <c r="A118" s="16"/>
      <c r="B118" s="16"/>
      <c r="C118" s="332"/>
      <c r="D118" s="17"/>
      <c r="E118" s="333"/>
      <c r="F118" s="334"/>
      <c r="G118" s="183"/>
    </row>
    <row r="119" spans="1:7" hidden="1" x14ac:dyDescent="0.35">
      <c r="A119" s="16"/>
      <c r="B119" s="16"/>
      <c r="C119" s="332"/>
      <c r="D119" s="17"/>
      <c r="E119" s="333"/>
      <c r="F119" s="334"/>
      <c r="G119" s="183"/>
    </row>
    <row r="120" spans="1:7" hidden="1" x14ac:dyDescent="0.35">
      <c r="A120" s="16"/>
      <c r="B120" s="16"/>
      <c r="C120" s="332"/>
      <c r="D120" s="17"/>
      <c r="E120" s="333"/>
      <c r="F120" s="334"/>
      <c r="G120" s="183"/>
    </row>
    <row r="121" spans="1:7" hidden="1" x14ac:dyDescent="0.35">
      <c r="A121" s="16"/>
      <c r="B121" s="16"/>
      <c r="C121" s="332"/>
      <c r="D121" s="17"/>
      <c r="E121" s="333"/>
      <c r="F121" s="334"/>
      <c r="G121" s="183"/>
    </row>
    <row r="122" spans="1:7" hidden="1" x14ac:dyDescent="0.35">
      <c r="A122" s="16"/>
      <c r="B122" s="16"/>
      <c r="C122" s="332"/>
      <c r="D122" s="17"/>
      <c r="E122" s="333"/>
      <c r="F122" s="334"/>
      <c r="G122" s="183"/>
    </row>
    <row r="123" spans="1:7" hidden="1" x14ac:dyDescent="0.35">
      <c r="A123" s="16"/>
      <c r="B123" s="16"/>
      <c r="C123" s="332"/>
      <c r="D123" s="17"/>
      <c r="E123" s="333"/>
      <c r="F123" s="334"/>
      <c r="G123" s="183"/>
    </row>
    <row r="124" spans="1:7" hidden="1" x14ac:dyDescent="0.35">
      <c r="A124" s="16"/>
      <c r="B124" s="16"/>
      <c r="C124" s="332"/>
      <c r="D124" s="17"/>
      <c r="E124" s="333"/>
      <c r="F124" s="334"/>
      <c r="G124" s="183"/>
    </row>
    <row r="125" spans="1:7" hidden="1" x14ac:dyDescent="0.35">
      <c r="A125" s="16"/>
      <c r="B125" s="16"/>
      <c r="C125" s="332"/>
      <c r="D125" s="17"/>
      <c r="E125" s="333"/>
      <c r="F125" s="334"/>
      <c r="G125" s="183"/>
    </row>
    <row r="126" spans="1:7" ht="24" thickBot="1" x14ac:dyDescent="0.4">
      <c r="A126" s="16"/>
      <c r="B126" s="57"/>
      <c r="D126" s="17"/>
    </row>
    <row r="127" spans="1:7" x14ac:dyDescent="0.35">
      <c r="A127" s="16"/>
      <c r="B127" s="16"/>
      <c r="D127" s="17"/>
      <c r="F127" s="37" t="s">
        <v>64</v>
      </c>
      <c r="G127" s="167">
        <f>SUM(G105,G101,G91,G82,G71,G59,G37,G25)</f>
        <v>179493</v>
      </c>
    </row>
    <row r="128" spans="1:7" ht="75" customHeight="1" x14ac:dyDescent="0.35">
      <c r="A128" s="16"/>
      <c r="B128" s="16"/>
      <c r="D128" s="17"/>
      <c r="F128" s="38" t="s">
        <v>65</v>
      </c>
      <c r="G128" s="168">
        <f>VLOOKUP(F128,'Data Vali'!A15:B19,2,FALSE)</f>
        <v>300000</v>
      </c>
    </row>
    <row r="129" spans="1:7" ht="47.5" thickBot="1" x14ac:dyDescent="0.4">
      <c r="A129" s="16"/>
      <c r="B129" s="151"/>
      <c r="F129" s="39" t="s">
        <v>99</v>
      </c>
      <c r="G129" s="169">
        <f>G128-G127</f>
        <v>120507</v>
      </c>
    </row>
  </sheetData>
  <sheetProtection algorithmName="SHA-512" hashValue="YHRAg8tN+nRHpjQbYphhnIKTYTJ1g2YMr/IuSRvVOZLSojBnNZm8f195fy7wnrJUz5n57Hq6rOqpGzL2qXr47A==" saltValue="rOMxqpzKmUkT7LBlZmlZ3A==" spinCount="100000" sheet="1" objects="1" scenarios="1" selectLockedCells="1" selectUnlockedCells="1"/>
  <conditionalFormatting sqref="G129">
    <cfRule type="cellIs" dxfId="139" priority="3" operator="greaterThan">
      <formula>0</formula>
    </cfRule>
    <cfRule type="cellIs" dxfId="138" priority="4" operator="lessThan">
      <formula>0</formula>
    </cfRule>
  </conditionalFormatting>
  <conditionalFormatting sqref="F129">
    <cfRule type="cellIs" dxfId="137" priority="1" operator="greaterThan">
      <formula>0</formula>
    </cfRule>
    <cfRule type="cellIs" dxfId="136" priority="2" operator="lessThan">
      <formula>0</formula>
    </cfRule>
  </conditionalFormatting>
  <pageMargins left="0.7" right="0.7" top="0.75" bottom="0.75" header="0.3" footer="0.3"/>
  <pageSetup orientation="portrait" horizontalDpi="1200" verticalDpi="1200" r:id="rId1"/>
  <tableParts count="8">
    <tablePart r:id="rId2"/>
    <tablePart r:id="rId3"/>
    <tablePart r:id="rId4"/>
    <tablePart r:id="rId5"/>
    <tablePart r:id="rId6"/>
    <tablePart r:id="rId7"/>
    <tablePart r:id="rId8"/>
    <tablePart r:id="rId9"/>
  </tableParts>
  <extLst>
    <ext xmlns:x14="http://schemas.microsoft.com/office/spreadsheetml/2009/9/main" uri="{CCE6A557-97BC-4b89-ADB6-D9C93CAAB3DF}">
      <x14:dataValidations xmlns:xm="http://schemas.microsoft.com/office/excel/2006/main" count="5">
        <x14:dataValidation type="list" allowBlank="1" showInputMessage="1" showErrorMessage="1" xr:uid="{FFCBF59C-7854-4B87-AE92-2D52B1383CD3}">
          <x14:formula1>
            <xm:f>'Data Vali'!$A$2:$A$6</xm:f>
          </x14:formula1>
          <xm:sqref>F86:F90</xm:sqref>
        </x14:dataValidation>
        <x14:dataValidation type="list" showInputMessage="1" showErrorMessage="1" xr:uid="{11F09203-F49F-4B5E-B204-C33AB460A9F3}">
          <x14:formula1>
            <xm:f>'Data Vali'!$C$2:$C$10</xm:f>
          </x14:formula1>
          <xm:sqref>C95:C100</xm:sqref>
        </x14:dataValidation>
        <x14:dataValidation type="list" showInputMessage="1" showErrorMessage="1" xr:uid="{CC4D18DA-C9A6-4626-BEB5-671C85ECCC24}">
          <x14:formula1>
            <xm:f>'Data Vali'!$F$9:$F$12</xm:f>
          </x14:formula1>
          <xm:sqref>C86:C90</xm:sqref>
        </x14:dataValidation>
        <x14:dataValidation type="list" showInputMessage="1" showErrorMessage="1" xr:uid="{001F2DBF-7644-4B95-9FE1-30DDAD12C6FC}">
          <x14:formula1>
            <xm:f>'Data Vali'!$F$2:$F$7</xm:f>
          </x14:formula1>
          <xm:sqref>C75:C81</xm:sqref>
        </x14:dataValidation>
        <x14:dataValidation type="list" showInputMessage="1" showErrorMessage="1" xr:uid="{A8B8A240-CC9B-45D6-8538-AFB22F86DC0B}">
          <x14:formula1>
            <xm:f>'Data Vali'!$A$15:$A$19</xm:f>
          </x14:formula1>
          <xm:sqref>B127:C127 F128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0E81A1-F9E0-43F8-8B1F-3E7E102C0E90}">
  <dimension ref="A1:M127"/>
  <sheetViews>
    <sheetView showZeros="0" tabSelected="1" zoomScale="51" zoomScaleNormal="68" workbookViewId="0"/>
  </sheetViews>
  <sheetFormatPr defaultColWidth="9.26953125" defaultRowHeight="23.5" x14ac:dyDescent="0.35"/>
  <cols>
    <col min="1" max="1" width="81.26953125" style="210" bestFit="1" customWidth="1"/>
    <col min="2" max="2" width="66.6328125" style="210" customWidth="1"/>
    <col min="3" max="3" width="33.36328125" style="211" customWidth="1"/>
    <col min="4" max="4" width="42.54296875" style="211" customWidth="1"/>
    <col min="5" max="5" width="33.26953125" style="211" customWidth="1"/>
    <col min="6" max="6" width="45.81640625" style="211" customWidth="1"/>
    <col min="7" max="7" width="68.6328125" style="219" customWidth="1"/>
    <col min="8" max="8" width="11.26953125" style="316" bestFit="1" customWidth="1"/>
    <col min="9" max="9" width="12.1796875" style="199" bestFit="1" customWidth="1"/>
    <col min="10" max="16384" width="9.26953125" style="199"/>
  </cols>
  <sheetData>
    <row r="1" spans="1:8" ht="23.15" customHeight="1" x14ac:dyDescent="0.35">
      <c r="A1" s="195" t="s">
        <v>143</v>
      </c>
      <c r="B1" s="196"/>
      <c r="C1" s="197"/>
      <c r="D1" s="197"/>
      <c r="E1" s="197"/>
      <c r="F1" s="197"/>
      <c r="G1" s="198"/>
    </row>
    <row r="2" spans="1:8" s="204" customFormat="1" ht="23.15" customHeight="1" x14ac:dyDescent="0.35">
      <c r="A2" s="200" t="s">
        <v>121</v>
      </c>
      <c r="B2" s="201"/>
      <c r="C2" s="202"/>
      <c r="D2" s="202"/>
      <c r="E2" s="202"/>
      <c r="F2" s="202"/>
      <c r="G2" s="203"/>
      <c r="H2" s="317"/>
    </row>
    <row r="3" spans="1:8" x14ac:dyDescent="0.35">
      <c r="A3" s="205" t="s">
        <v>116</v>
      </c>
      <c r="B3" s="206"/>
      <c r="C3" s="202"/>
      <c r="D3" s="202"/>
      <c r="E3" s="202"/>
      <c r="F3" s="202"/>
      <c r="G3" s="207"/>
    </row>
    <row r="4" spans="1:8" x14ac:dyDescent="0.35">
      <c r="A4" s="205"/>
      <c r="B4" s="206"/>
      <c r="C4" s="202"/>
      <c r="D4" s="202"/>
      <c r="E4" s="202"/>
      <c r="F4" s="202"/>
      <c r="G4" s="207"/>
    </row>
    <row r="5" spans="1:8" x14ac:dyDescent="0.35">
      <c r="A5" s="205" t="s">
        <v>119</v>
      </c>
      <c r="B5" s="206"/>
      <c r="C5" s="202"/>
      <c r="D5" s="202"/>
      <c r="E5" s="202"/>
      <c r="F5" s="202"/>
      <c r="G5" s="331"/>
    </row>
    <row r="6" spans="1:8" x14ac:dyDescent="0.35">
      <c r="A6" s="205" t="s">
        <v>139</v>
      </c>
      <c r="B6" s="206"/>
      <c r="C6" s="202"/>
      <c r="D6" s="202"/>
      <c r="E6" s="202"/>
      <c r="F6" s="202"/>
      <c r="G6" s="331"/>
    </row>
    <row r="7" spans="1:8" x14ac:dyDescent="0.35">
      <c r="A7" s="205"/>
      <c r="B7" s="206"/>
      <c r="C7" s="202"/>
      <c r="D7" s="202"/>
      <c r="E7" s="202"/>
      <c r="F7" s="202"/>
      <c r="G7" s="207"/>
    </row>
    <row r="8" spans="1:8" x14ac:dyDescent="0.35">
      <c r="A8" s="205" t="s">
        <v>138</v>
      </c>
      <c r="B8" s="206"/>
      <c r="C8" s="202"/>
      <c r="D8" s="202"/>
      <c r="E8" s="202"/>
      <c r="F8" s="202"/>
      <c r="G8" s="207"/>
    </row>
    <row r="9" spans="1:8" x14ac:dyDescent="0.35">
      <c r="A9" s="208" t="s">
        <v>136</v>
      </c>
      <c r="B9" s="206"/>
      <c r="C9" s="202"/>
      <c r="D9" s="202"/>
      <c r="E9" s="202"/>
      <c r="F9" s="202"/>
      <c r="G9" s="207"/>
    </row>
    <row r="10" spans="1:8" x14ac:dyDescent="0.35">
      <c r="A10" s="208" t="s">
        <v>122</v>
      </c>
      <c r="B10" s="206"/>
      <c r="C10" s="202"/>
      <c r="D10" s="202"/>
      <c r="E10" s="202"/>
      <c r="F10" s="202"/>
      <c r="G10" s="207"/>
    </row>
    <row r="11" spans="1:8" x14ac:dyDescent="0.35">
      <c r="A11" s="209" t="s">
        <v>135</v>
      </c>
      <c r="B11" s="206"/>
      <c r="C11" s="202"/>
      <c r="D11" s="202"/>
      <c r="E11" s="202"/>
      <c r="F11" s="202"/>
      <c r="G11" s="207"/>
    </row>
    <row r="12" spans="1:8" x14ac:dyDescent="0.35">
      <c r="G12" s="207"/>
    </row>
    <row r="13" spans="1:8" ht="24" thickBot="1" x14ac:dyDescent="0.4">
      <c r="A13" s="212" t="s">
        <v>142</v>
      </c>
      <c r="B13" s="213"/>
      <c r="C13" s="214"/>
      <c r="D13" s="214"/>
      <c r="E13" s="214"/>
      <c r="F13" s="214"/>
      <c r="G13" s="215"/>
    </row>
    <row r="14" spans="1:8" x14ac:dyDescent="0.35">
      <c r="A14" s="216"/>
      <c r="B14" s="206"/>
      <c r="C14" s="202"/>
      <c r="D14" s="202"/>
      <c r="E14" s="202"/>
      <c r="F14" s="202"/>
      <c r="G14" s="217"/>
    </row>
    <row r="15" spans="1:8" ht="24" thickBot="1" x14ac:dyDescent="0.4">
      <c r="A15" s="218"/>
    </row>
    <row r="16" spans="1:8" ht="24" thickBot="1" x14ac:dyDescent="0.4">
      <c r="A16" s="220" t="s">
        <v>0</v>
      </c>
      <c r="B16" s="221"/>
      <c r="C16" s="221"/>
      <c r="D16" s="221"/>
      <c r="E16" s="221"/>
      <c r="F16" s="221"/>
      <c r="G16" s="222"/>
    </row>
    <row r="17" spans="1:13" ht="24" thickBot="1" x14ac:dyDescent="0.4">
      <c r="A17" s="223" t="s">
        <v>123</v>
      </c>
      <c r="B17" s="224" t="s">
        <v>124</v>
      </c>
      <c r="C17" s="225" t="s">
        <v>2</v>
      </c>
      <c r="D17" s="225" t="s">
        <v>3</v>
      </c>
      <c r="E17" s="225" t="s">
        <v>4</v>
      </c>
      <c r="F17" s="226" t="s">
        <v>5</v>
      </c>
      <c r="G17" s="226" t="s">
        <v>6</v>
      </c>
    </row>
    <row r="18" spans="1:13" x14ac:dyDescent="0.35">
      <c r="A18" s="40" t="s">
        <v>66</v>
      </c>
      <c r="B18" s="41" t="s">
        <v>67</v>
      </c>
      <c r="C18" s="11">
        <v>0</v>
      </c>
      <c r="D18" s="227">
        <v>0</v>
      </c>
      <c r="E18" s="228">
        <f>(ROUND(Table1[[#This Row],[Annual Salary]],0)*(ROUND(Table1[[#This Row],[Percentage of Time]],2)))</f>
        <v>0</v>
      </c>
      <c r="F18" s="42">
        <v>3</v>
      </c>
      <c r="G18" s="345">
        <f>(ROUND(Table1[[#This Row],[Annual Cost ]],0))*Table1[[#This Row],[Period of Performance (Years)]]</f>
        <v>0</v>
      </c>
    </row>
    <row r="19" spans="1:13" x14ac:dyDescent="0.35">
      <c r="A19" s="43" t="s">
        <v>68</v>
      </c>
      <c r="B19" s="44" t="s">
        <v>67</v>
      </c>
      <c r="C19" s="6">
        <v>0</v>
      </c>
      <c r="D19" s="229">
        <v>0</v>
      </c>
      <c r="E19" s="228">
        <f>(ROUND(Table1[[#This Row],[Annual Salary]],0)*(ROUND(Table1[[#This Row],[Percentage of Time]],2)))</f>
        <v>0</v>
      </c>
      <c r="F19" s="12">
        <v>3</v>
      </c>
      <c r="G19" s="345">
        <f>(ROUND(Table1[[#This Row],[Annual Cost ]],0))*Table1[[#This Row],[Period of Performance (Years)]]</f>
        <v>0</v>
      </c>
    </row>
    <row r="20" spans="1:13" x14ac:dyDescent="0.35">
      <c r="A20" s="43" t="s">
        <v>69</v>
      </c>
      <c r="B20" s="44" t="s">
        <v>67</v>
      </c>
      <c r="C20" s="6">
        <v>0</v>
      </c>
      <c r="D20" s="229">
        <v>0</v>
      </c>
      <c r="E20" s="228">
        <f>(ROUND(Table1[[#This Row],[Annual Salary]],0)*(ROUND(Table1[[#This Row],[Percentage of Time]],2)))</f>
        <v>0</v>
      </c>
      <c r="F20" s="12">
        <v>3</v>
      </c>
      <c r="G20" s="345">
        <f>(ROUND(Table1[[#This Row],[Annual Cost ]],0))*Table1[[#This Row],[Period of Performance (Years)]]</f>
        <v>0</v>
      </c>
    </row>
    <row r="21" spans="1:13" x14ac:dyDescent="0.35">
      <c r="A21" s="43" t="s">
        <v>70</v>
      </c>
      <c r="B21" s="44" t="s">
        <v>67</v>
      </c>
      <c r="C21" s="6">
        <v>0</v>
      </c>
      <c r="D21" s="229">
        <v>0</v>
      </c>
      <c r="E21" s="228">
        <f>(ROUND(Table1[[#This Row],[Annual Salary]],0)*(ROUND(Table1[[#This Row],[Percentage of Time]],2)))</f>
        <v>0</v>
      </c>
      <c r="F21" s="12">
        <v>3</v>
      </c>
      <c r="G21" s="345">
        <f>(ROUND(Table1[[#This Row],[Annual Cost ]],0))*Table1[[#This Row],[Period of Performance (Years)]]</f>
        <v>0</v>
      </c>
      <c r="M21" s="210"/>
    </row>
    <row r="22" spans="1:13" x14ac:dyDescent="0.35">
      <c r="A22" s="43" t="s">
        <v>134</v>
      </c>
      <c r="B22" s="44" t="s">
        <v>67</v>
      </c>
      <c r="C22" s="6">
        <v>0</v>
      </c>
      <c r="D22" s="229"/>
      <c r="E22" s="228">
        <f>(ROUND(Table1[[#This Row],[Annual Salary]],0)*(ROUND(Table1[[#This Row],[Percentage of Time]],2)))</f>
        <v>0</v>
      </c>
      <c r="F22" s="12">
        <v>3</v>
      </c>
      <c r="G22" s="345">
        <f>(ROUND(Table1[[#This Row],[Annual Cost ]],0))*Table1[[#This Row],[Period of Performance (Years)]]</f>
        <v>0</v>
      </c>
    </row>
    <row r="23" spans="1:13" ht="22" customHeight="1" x14ac:dyDescent="0.35">
      <c r="A23" s="322"/>
      <c r="B23" s="323"/>
      <c r="C23" s="6"/>
      <c r="D23" s="229">
        <v>0</v>
      </c>
      <c r="E23" s="228">
        <f>(ROUND(Table1[[#This Row],[Annual Salary]],0)*(ROUND(Table1[[#This Row],[Percentage of Time]],2)))</f>
        <v>0</v>
      </c>
      <c r="F23" s="12">
        <v>3</v>
      </c>
      <c r="G23" s="345">
        <f>(ROUND(Table1[[#This Row],[Annual Cost ]],0))*Table1[[#This Row],[Period of Performance (Years)]]</f>
        <v>0</v>
      </c>
    </row>
    <row r="24" spans="1:13" x14ac:dyDescent="0.35">
      <c r="A24" s="322"/>
      <c r="B24" s="323"/>
      <c r="C24" s="6"/>
      <c r="D24" s="229"/>
      <c r="E24" s="228">
        <f>(ROUND(Table1[[#This Row],[Annual Salary]],0)*(ROUND(Table1[[#This Row],[Percentage of Time]],2)))</f>
        <v>0</v>
      </c>
      <c r="F24" s="12">
        <v>3</v>
      </c>
      <c r="G24" s="345">
        <f>(ROUND(Table1[[#This Row],[Annual Cost ]],0))*Table1[[#This Row],[Period of Performance (Years)]]</f>
        <v>0</v>
      </c>
    </row>
    <row r="25" spans="1:13" x14ac:dyDescent="0.35">
      <c r="A25" s="322"/>
      <c r="B25" s="323"/>
      <c r="C25" s="6"/>
      <c r="D25" s="229"/>
      <c r="E25" s="228">
        <f>(ROUND(Table1[[#This Row],[Annual Salary]],0)*(ROUND(Table1[[#This Row],[Percentage of Time]],2)))</f>
        <v>0</v>
      </c>
      <c r="F25" s="12">
        <v>3</v>
      </c>
      <c r="G25" s="345">
        <f>(ROUND(Table1[[#This Row],[Annual Cost ]],0))*Table1[[#This Row],[Period of Performance (Years)]]</f>
        <v>0</v>
      </c>
    </row>
    <row r="26" spans="1:13" x14ac:dyDescent="0.35">
      <c r="A26" s="322"/>
      <c r="B26" s="323"/>
      <c r="C26" s="6"/>
      <c r="D26" s="229"/>
      <c r="E26" s="228">
        <f>(ROUND(Table1[[#This Row],[Annual Salary]],0)*(ROUND(Table1[[#This Row],[Percentage of Time]],2)))</f>
        <v>0</v>
      </c>
      <c r="F26" s="12">
        <v>3</v>
      </c>
      <c r="G26" s="345">
        <f>(ROUND(Table1[[#This Row],[Annual Cost ]],0))*Table1[[#This Row],[Period of Performance (Years)]]</f>
        <v>0</v>
      </c>
    </row>
    <row r="27" spans="1:13" x14ac:dyDescent="0.35">
      <c r="A27" s="322"/>
      <c r="B27" s="323"/>
      <c r="C27" s="6"/>
      <c r="D27" s="229"/>
      <c r="E27" s="228">
        <f>(ROUND(Table1[[#This Row],[Annual Salary]],0)*(ROUND(Table1[[#This Row],[Percentage of Time]],2)))</f>
        <v>0</v>
      </c>
      <c r="F27" s="12">
        <v>3</v>
      </c>
      <c r="G27" s="345">
        <f>(ROUND(Table1[[#This Row],[Annual Cost ]],0))*Table1[[#This Row],[Period of Performance (Years)]]</f>
        <v>0</v>
      </c>
    </row>
    <row r="28" spans="1:13" x14ac:dyDescent="0.35">
      <c r="A28" s="230" t="s">
        <v>10</v>
      </c>
      <c r="B28" s="231"/>
      <c r="C28" s="231"/>
      <c r="D28" s="231"/>
      <c r="E28" s="342"/>
      <c r="F28" s="232"/>
      <c r="G28" s="233">
        <f>SUM(G18:G27)</f>
        <v>0</v>
      </c>
    </row>
    <row r="29" spans="1:13" s="210" customFormat="1" ht="24" thickBot="1" x14ac:dyDescent="0.4">
      <c r="E29" s="343"/>
      <c r="G29" s="219"/>
      <c r="H29" s="318"/>
    </row>
    <row r="30" spans="1:13" ht="24" thickBot="1" x14ac:dyDescent="0.4">
      <c r="A30" s="220" t="s">
        <v>11</v>
      </c>
      <c r="B30" s="221"/>
      <c r="C30" s="221"/>
      <c r="D30" s="221"/>
      <c r="E30" s="344"/>
      <c r="F30" s="221"/>
      <c r="G30" s="222"/>
    </row>
    <row r="31" spans="1:13" ht="24" thickBot="1" x14ac:dyDescent="0.4">
      <c r="C31" s="234" t="s">
        <v>12</v>
      </c>
      <c r="D31" s="225" t="s">
        <v>13</v>
      </c>
      <c r="E31" s="225" t="s">
        <v>14</v>
      </c>
      <c r="F31" s="325" t="s">
        <v>15</v>
      </c>
      <c r="G31" s="326" t="s">
        <v>16</v>
      </c>
    </row>
    <row r="32" spans="1:13" x14ac:dyDescent="0.35">
      <c r="C32" s="82" t="str">
        <f t="shared" ref="C32:D36" si="0">A18</f>
        <v>Title 1</v>
      </c>
      <c r="D32" s="18" t="str">
        <f t="shared" si="0"/>
        <v>Full Name</v>
      </c>
      <c r="E32" s="315">
        <f t="shared" ref="E32:E41" si="1">G18</f>
        <v>0</v>
      </c>
      <c r="F32" s="172">
        <v>0</v>
      </c>
      <c r="G32" s="324">
        <f>ROUND(Table2[[#This Row],[3-Year Personnel Cost ]],0)*Table2[[#This Row],[Fringe Benefit Rate]]</f>
        <v>0</v>
      </c>
    </row>
    <row r="33" spans="1:8" x14ac:dyDescent="0.35">
      <c r="C33" s="83" t="str">
        <f t="shared" si="0"/>
        <v>Title 2</v>
      </c>
      <c r="D33" s="19" t="str">
        <f t="shared" si="0"/>
        <v>Full Name</v>
      </c>
      <c r="E33" s="315">
        <f t="shared" si="1"/>
        <v>0</v>
      </c>
      <c r="F33" s="172"/>
      <c r="G33" s="324">
        <f>ROUND(Table2[[#This Row],[3-Year Personnel Cost ]],0)*Table2[[#This Row],[Fringe Benefit Rate]]</f>
        <v>0</v>
      </c>
    </row>
    <row r="34" spans="1:8" x14ac:dyDescent="0.35">
      <c r="C34" s="83" t="str">
        <f t="shared" si="0"/>
        <v>Title 3</v>
      </c>
      <c r="D34" s="19" t="str">
        <f t="shared" si="0"/>
        <v>Full Name</v>
      </c>
      <c r="E34" s="315">
        <f t="shared" si="1"/>
        <v>0</v>
      </c>
      <c r="F34" s="172"/>
      <c r="G34" s="324">
        <f>ROUND(Table2[[#This Row],[3-Year Personnel Cost ]],0)*Table2[[#This Row],[Fringe Benefit Rate]]</f>
        <v>0</v>
      </c>
    </row>
    <row r="35" spans="1:8" x14ac:dyDescent="0.35">
      <c r="C35" s="83" t="str">
        <f t="shared" si="0"/>
        <v>Title 4</v>
      </c>
      <c r="D35" s="19" t="str">
        <f t="shared" si="0"/>
        <v>Full Name</v>
      </c>
      <c r="E35" s="315">
        <f t="shared" si="1"/>
        <v>0</v>
      </c>
      <c r="F35" s="327"/>
      <c r="G35" s="328">
        <f>ROUND(Table2[[#This Row],[3-Year Personnel Cost ]],0)*Table2[[#This Row],[Fringe Benefit Rate]]</f>
        <v>0</v>
      </c>
    </row>
    <row r="36" spans="1:8" x14ac:dyDescent="0.35">
      <c r="C36" s="83" t="str">
        <f t="shared" si="0"/>
        <v>Title 5</v>
      </c>
      <c r="D36" s="19" t="str">
        <f t="shared" si="0"/>
        <v>Full Name</v>
      </c>
      <c r="E36" s="315">
        <f t="shared" si="1"/>
        <v>0</v>
      </c>
      <c r="F36" s="172"/>
      <c r="G36" s="324">
        <f>ROUND(Table2[[#This Row],[3-Year Personnel Cost ]],0)*Table2[[#This Row],[Fringe Benefit Rate]]</f>
        <v>0</v>
      </c>
    </row>
    <row r="37" spans="1:8" x14ac:dyDescent="0.35">
      <c r="C37" s="83">
        <f t="shared" ref="C37:C41" si="2">A23</f>
        <v>0</v>
      </c>
      <c r="D37" s="19">
        <f t="shared" ref="D37:D41" si="3">B23</f>
        <v>0</v>
      </c>
      <c r="E37" s="315">
        <f t="shared" si="1"/>
        <v>0</v>
      </c>
      <c r="F37" s="172">
        <v>0</v>
      </c>
      <c r="G37" s="324">
        <f>ROUND(Table2[[#This Row],[3-Year Personnel Cost ]],0)*Table2[[#This Row],[Fringe Benefit Rate]]</f>
        <v>0</v>
      </c>
    </row>
    <row r="38" spans="1:8" x14ac:dyDescent="0.35">
      <c r="C38" s="83">
        <f t="shared" si="2"/>
        <v>0</v>
      </c>
      <c r="D38" s="19">
        <f t="shared" si="3"/>
        <v>0</v>
      </c>
      <c r="E38" s="315">
        <f t="shared" si="1"/>
        <v>0</v>
      </c>
      <c r="F38" s="172"/>
      <c r="G38" s="324">
        <f>ROUND(Table2[[#This Row],[3-Year Personnel Cost ]],0)*Table2[[#This Row],[Fringe Benefit Rate]]</f>
        <v>0</v>
      </c>
    </row>
    <row r="39" spans="1:8" x14ac:dyDescent="0.35">
      <c r="C39" s="83">
        <f t="shared" si="2"/>
        <v>0</v>
      </c>
      <c r="D39" s="19">
        <f t="shared" si="3"/>
        <v>0</v>
      </c>
      <c r="E39" s="315">
        <f t="shared" si="1"/>
        <v>0</v>
      </c>
      <c r="F39" s="335"/>
      <c r="G39" s="324">
        <f>ROUND(Table2[[#This Row],[3-Year Personnel Cost ]],0)*Table2[[#This Row],[Fringe Benefit Rate]]</f>
        <v>0</v>
      </c>
    </row>
    <row r="40" spans="1:8" x14ac:dyDescent="0.35">
      <c r="C40" s="83">
        <f t="shared" si="2"/>
        <v>0</v>
      </c>
      <c r="D40" s="19">
        <f t="shared" si="3"/>
        <v>0</v>
      </c>
      <c r="E40" s="315">
        <f t="shared" si="1"/>
        <v>0</v>
      </c>
      <c r="F40" s="335"/>
      <c r="G40" s="324">
        <f>ROUND(Table2[[#This Row],[3-Year Personnel Cost ]],0)*Table2[[#This Row],[Fringe Benefit Rate]]</f>
        <v>0</v>
      </c>
    </row>
    <row r="41" spans="1:8" x14ac:dyDescent="0.35">
      <c r="C41" s="83">
        <f t="shared" si="2"/>
        <v>0</v>
      </c>
      <c r="D41" s="19">
        <f t="shared" si="3"/>
        <v>0</v>
      </c>
      <c r="E41" s="315">
        <f t="shared" si="1"/>
        <v>0</v>
      </c>
      <c r="F41" s="172"/>
      <c r="G41" s="324">
        <f>ROUND(Table2[[#This Row],[3-Year Personnel Cost ]],0)*Table2[[#This Row],[Fringe Benefit Rate]]</f>
        <v>0</v>
      </c>
      <c r="H41" s="319"/>
    </row>
    <row r="42" spans="1:8" x14ac:dyDescent="0.35">
      <c r="A42" s="236"/>
      <c r="B42" s="206"/>
      <c r="C42" s="237" t="s">
        <v>17</v>
      </c>
      <c r="D42" s="238"/>
      <c r="E42" s="238"/>
      <c r="F42" s="239"/>
      <c r="G42" s="240">
        <f>SUM(G32:G41)</f>
        <v>0</v>
      </c>
    </row>
    <row r="43" spans="1:8" s="206" customFormat="1" ht="24" thickBot="1" x14ac:dyDescent="0.4">
      <c r="G43" s="217"/>
      <c r="H43" s="300"/>
    </row>
    <row r="44" spans="1:8" ht="26.15" customHeight="1" thickBot="1" x14ac:dyDescent="0.4">
      <c r="A44" s="241" t="s">
        <v>18</v>
      </c>
      <c r="B44" s="241"/>
      <c r="C44" s="242"/>
      <c r="D44" s="242"/>
      <c r="E44" s="242"/>
      <c r="F44" s="242"/>
      <c r="G44" s="243"/>
    </row>
    <row r="45" spans="1:8" ht="24" thickBot="1" x14ac:dyDescent="0.4">
      <c r="B45" s="244" t="s">
        <v>19</v>
      </c>
      <c r="C45" s="245" t="s">
        <v>20</v>
      </c>
      <c r="D45" s="246" t="s">
        <v>21</v>
      </c>
      <c r="E45" s="246" t="s">
        <v>22</v>
      </c>
      <c r="F45" s="246" t="s">
        <v>23</v>
      </c>
      <c r="G45" s="247" t="s">
        <v>114</v>
      </c>
    </row>
    <row r="46" spans="1:8" x14ac:dyDescent="0.35">
      <c r="B46" s="248"/>
      <c r="C46" s="249" t="s">
        <v>25</v>
      </c>
      <c r="D46" s="11">
        <v>0</v>
      </c>
      <c r="E46" s="250" t="s">
        <v>26</v>
      </c>
      <c r="F46" s="63"/>
      <c r="G46" s="252">
        <f>(ROUND(Table3[[#This Row],[Estimated Cost]],0)*(ROUND(Table3[[#This Row],['# of Travelers]],0)))</f>
        <v>0</v>
      </c>
    </row>
    <row r="47" spans="1:8" x14ac:dyDescent="0.35">
      <c r="B47" s="248"/>
      <c r="C47" s="249" t="s">
        <v>27</v>
      </c>
      <c r="D47" s="6">
        <v>0</v>
      </c>
      <c r="E47" s="30">
        <v>0</v>
      </c>
      <c r="F47" s="30">
        <v>0</v>
      </c>
      <c r="G47" s="252">
        <f>(ROUND(Table3[[#This Row],[Estimated Cost]],0)*ROUND(Table3[[#This Row],[Duration]],0)*ROUND(Table3[[#This Row],['# of Travelers]],0))</f>
        <v>0</v>
      </c>
    </row>
    <row r="48" spans="1:8" x14ac:dyDescent="0.35">
      <c r="B48" s="253">
        <v>1</v>
      </c>
      <c r="C48" s="254" t="s">
        <v>28</v>
      </c>
      <c r="D48" s="6">
        <v>0</v>
      </c>
      <c r="E48" s="30">
        <v>0</v>
      </c>
      <c r="F48" s="64">
        <v>0</v>
      </c>
      <c r="G48" s="252">
        <f>(ROUND(Table3[[#This Row],[Estimated Cost]],0)*ROUND(Table3[[#This Row],[Duration]],0)*ROUND(Table3[[#This Row],['# of Travelers]],0))</f>
        <v>0</v>
      </c>
    </row>
    <row r="49" spans="2:8" x14ac:dyDescent="0.35">
      <c r="B49" s="248"/>
      <c r="C49" s="254" t="s">
        <v>29</v>
      </c>
      <c r="D49" s="6">
        <v>0</v>
      </c>
      <c r="E49" s="30">
        <v>0</v>
      </c>
      <c r="F49" s="64">
        <v>0</v>
      </c>
      <c r="G49" s="252">
        <f>(ROUND(Table3[[#This Row],[Estimated Cost]],0)*ROUND(Table3[[#This Row],[Duration]],0)*ROUND(Table3[[#This Row],['# of Travelers]],0))</f>
        <v>0</v>
      </c>
    </row>
    <row r="50" spans="2:8" ht="24" thickBot="1" x14ac:dyDescent="0.4">
      <c r="B50" s="248"/>
      <c r="C50" s="255" t="s">
        <v>71</v>
      </c>
      <c r="D50" s="49">
        <v>0</v>
      </c>
      <c r="E50" s="50">
        <v>0</v>
      </c>
      <c r="F50" s="65">
        <v>0</v>
      </c>
      <c r="G50" s="252">
        <f>(ROUND(Table3[[#This Row],[Estimated Cost]],0)*ROUND(Table3[[#This Row],[Duration]],0)*ROUND(Table3[[#This Row],['# of Travelers]],0))</f>
        <v>0</v>
      </c>
    </row>
    <row r="51" spans="2:8" ht="24" thickBot="1" x14ac:dyDescent="0.4">
      <c r="B51" s="256" t="s">
        <v>30</v>
      </c>
      <c r="C51" s="256"/>
      <c r="D51" s="56"/>
      <c r="E51" s="56"/>
      <c r="F51" s="56"/>
      <c r="G51" s="257">
        <f>SUM(G46:G50)</f>
        <v>0</v>
      </c>
    </row>
    <row r="52" spans="2:8" x14ac:dyDescent="0.35">
      <c r="B52" s="248"/>
      <c r="C52" s="18" t="s">
        <v>25</v>
      </c>
      <c r="D52" s="11">
        <v>0</v>
      </c>
      <c r="E52" s="250" t="s">
        <v>26</v>
      </c>
      <c r="F52" s="63">
        <v>0</v>
      </c>
      <c r="G52" s="252">
        <f>(ROUND(Table3[[#This Row],[Estimated Cost]],0)*(ROUND(Table3[[#This Row],['# of Travelers]],0)))</f>
        <v>0</v>
      </c>
    </row>
    <row r="53" spans="2:8" x14ac:dyDescent="0.35">
      <c r="B53" s="248"/>
      <c r="C53" s="249" t="s">
        <v>27</v>
      </c>
      <c r="D53" s="6">
        <v>0</v>
      </c>
      <c r="E53" s="30">
        <v>0</v>
      </c>
      <c r="F53" s="30">
        <v>0</v>
      </c>
      <c r="G53" s="252">
        <f>(ROUND(Table3[[#This Row],[Estimated Cost]],0)*ROUND(Table3[[#This Row],[Duration]],0)*ROUND(Table3[[#This Row],['# of Travelers]],0))</f>
        <v>0</v>
      </c>
    </row>
    <row r="54" spans="2:8" x14ac:dyDescent="0.35">
      <c r="B54" s="253">
        <v>2</v>
      </c>
      <c r="C54" s="254" t="s">
        <v>28</v>
      </c>
      <c r="D54" s="6">
        <v>0</v>
      </c>
      <c r="E54" s="30">
        <v>0</v>
      </c>
      <c r="F54" s="64">
        <v>0</v>
      </c>
      <c r="G54" s="252">
        <f>(ROUND(Table3[[#This Row],[Estimated Cost]],0)*ROUND(Table3[[#This Row],[Duration]],0)*ROUND(Table3[[#This Row],['# of Travelers]],0))</f>
        <v>0</v>
      </c>
      <c r="H54" s="320"/>
    </row>
    <row r="55" spans="2:8" x14ac:dyDescent="0.35">
      <c r="B55" s="248"/>
      <c r="C55" s="258" t="s">
        <v>29</v>
      </c>
      <c r="D55" s="6">
        <v>0</v>
      </c>
      <c r="E55" s="30">
        <v>0</v>
      </c>
      <c r="F55" s="64">
        <v>0</v>
      </c>
      <c r="G55" s="252">
        <f>(ROUND(Table3[[#This Row],[Estimated Cost]],0)*ROUND(Table3[[#This Row],[Duration]],0)*ROUND(Table3[[#This Row],['# of Travelers]],0))</f>
        <v>0</v>
      </c>
      <c r="H55" s="320"/>
    </row>
    <row r="56" spans="2:8" ht="24" thickBot="1" x14ac:dyDescent="0.4">
      <c r="B56" s="248"/>
      <c r="C56" s="255" t="s">
        <v>71</v>
      </c>
      <c r="D56" s="49">
        <v>0</v>
      </c>
      <c r="E56" s="50">
        <v>0</v>
      </c>
      <c r="F56" s="65">
        <v>0</v>
      </c>
      <c r="G56" s="252">
        <f>(ROUND(Table3[[#This Row],[Estimated Cost]],0)*ROUND(Table3[[#This Row],[Duration]],0)*ROUND(Table3[[#This Row],['# of Travelers]],0))</f>
        <v>0</v>
      </c>
    </row>
    <row r="57" spans="2:8" ht="24" thickBot="1" x14ac:dyDescent="0.4">
      <c r="B57" s="256" t="s">
        <v>31</v>
      </c>
      <c r="C57" s="256"/>
      <c r="D57" s="56"/>
      <c r="E57" s="56"/>
      <c r="F57" s="56"/>
      <c r="G57" s="257">
        <f>SUM(G52:G56)</f>
        <v>0</v>
      </c>
    </row>
    <row r="58" spans="2:8" ht="22" customHeight="1" x14ac:dyDescent="0.35">
      <c r="B58" s="248"/>
      <c r="C58" s="18" t="s">
        <v>25</v>
      </c>
      <c r="D58" s="11">
        <v>0</v>
      </c>
      <c r="E58" s="250" t="s">
        <v>26</v>
      </c>
      <c r="F58" s="63">
        <v>0</v>
      </c>
      <c r="G58" s="252">
        <f>(ROUND(Table3[[#This Row],[Estimated Cost]],0)*(ROUND(Table3[[#This Row],['# of Travelers]],0)))</f>
        <v>0</v>
      </c>
    </row>
    <row r="59" spans="2:8" x14ac:dyDescent="0.35">
      <c r="B59" s="248"/>
      <c r="C59" s="249" t="s">
        <v>27</v>
      </c>
      <c r="D59" s="6">
        <v>0</v>
      </c>
      <c r="E59" s="30"/>
      <c r="F59" s="30">
        <v>0</v>
      </c>
      <c r="G59" s="252">
        <f>(ROUND(Table3[[#This Row],[Estimated Cost]],0)*ROUND(Table3[[#This Row],[Duration]],0)*ROUND(Table3[[#This Row],['# of Travelers]],0))</f>
        <v>0</v>
      </c>
    </row>
    <row r="60" spans="2:8" x14ac:dyDescent="0.35">
      <c r="B60" s="253">
        <v>3</v>
      </c>
      <c r="C60" s="254" t="s">
        <v>28</v>
      </c>
      <c r="D60" s="6">
        <v>0</v>
      </c>
      <c r="E60" s="30">
        <v>0</v>
      </c>
      <c r="F60" s="64">
        <v>0</v>
      </c>
      <c r="G60" s="252">
        <f>(ROUND(Table3[[#This Row],[Estimated Cost]],0)*ROUND(Table3[[#This Row],[Duration]],0)*ROUND(Table3[[#This Row],['# of Travelers]],0))</f>
        <v>0</v>
      </c>
    </row>
    <row r="61" spans="2:8" x14ac:dyDescent="0.35">
      <c r="B61" s="248"/>
      <c r="C61" s="258" t="s">
        <v>29</v>
      </c>
      <c r="D61" s="6">
        <v>0</v>
      </c>
      <c r="E61" s="30">
        <v>0</v>
      </c>
      <c r="F61" s="64">
        <v>0</v>
      </c>
      <c r="G61" s="252">
        <f>(ROUND(Table3[[#This Row],[Estimated Cost]],0)*ROUND(Table3[[#This Row],[Duration]],0)*ROUND(Table3[[#This Row],['# of Travelers]],0))</f>
        <v>0</v>
      </c>
    </row>
    <row r="62" spans="2:8" ht="24" thickBot="1" x14ac:dyDescent="0.4">
      <c r="B62" s="248"/>
      <c r="C62" s="255" t="s">
        <v>71</v>
      </c>
      <c r="D62" s="49">
        <v>0</v>
      </c>
      <c r="E62" s="50">
        <v>0</v>
      </c>
      <c r="F62" s="65">
        <v>0</v>
      </c>
      <c r="G62" s="252">
        <f>(ROUND(Table3[[#This Row],[Estimated Cost]],0)*ROUND(Table3[[#This Row],[Duration]],0)*ROUND(Table3[[#This Row],['# of Travelers]],0))</f>
        <v>0</v>
      </c>
    </row>
    <row r="63" spans="2:8" ht="24" thickBot="1" x14ac:dyDescent="0.4">
      <c r="B63" s="256" t="s">
        <v>32</v>
      </c>
      <c r="C63" s="256"/>
      <c r="D63" s="56"/>
      <c r="E63" s="56"/>
      <c r="F63" s="56"/>
      <c r="G63" s="257">
        <f>SUM(G58:G62)</f>
        <v>0</v>
      </c>
    </row>
    <row r="64" spans="2:8" x14ac:dyDescent="0.35">
      <c r="B64" s="248"/>
      <c r="C64" s="18" t="s">
        <v>25</v>
      </c>
      <c r="D64" s="49">
        <v>0</v>
      </c>
      <c r="E64" s="250" t="s">
        <v>26</v>
      </c>
      <c r="F64" s="65"/>
      <c r="G64" s="252">
        <f>(ROUND(Table3[[#This Row],[Estimated Cost]],0)*(ROUND(Table3[[#This Row],['# of Travelers]],0)))</f>
        <v>0</v>
      </c>
    </row>
    <row r="65" spans="1:8" x14ac:dyDescent="0.35">
      <c r="B65" s="248"/>
      <c r="C65" s="249" t="s">
        <v>27</v>
      </c>
      <c r="D65" s="49">
        <v>0</v>
      </c>
      <c r="E65" s="50"/>
      <c r="F65" s="65"/>
      <c r="G65" s="252">
        <f>(ROUND(Table3[[#This Row],[Estimated Cost]],0)*ROUND(Table3[[#This Row],[Duration]],0)*ROUND(Table3[[#This Row],['# of Travelers]],0))</f>
        <v>0</v>
      </c>
    </row>
    <row r="66" spans="1:8" x14ac:dyDescent="0.35">
      <c r="B66" s="253">
        <v>4</v>
      </c>
      <c r="C66" s="254" t="s">
        <v>28</v>
      </c>
      <c r="D66" s="49">
        <v>0</v>
      </c>
      <c r="E66" s="50"/>
      <c r="F66" s="65"/>
      <c r="G66" s="252">
        <f>(ROUND(Table3[[#This Row],[Estimated Cost]],0)*ROUND(Table3[[#This Row],[Duration]],0)*ROUND(Table3[[#This Row],['# of Travelers]],0))</f>
        <v>0</v>
      </c>
    </row>
    <row r="67" spans="1:8" x14ac:dyDescent="0.35">
      <c r="B67" s="248"/>
      <c r="C67" s="258" t="s">
        <v>29</v>
      </c>
      <c r="D67" s="49">
        <v>0</v>
      </c>
      <c r="E67" s="50"/>
      <c r="F67" s="65"/>
      <c r="G67" s="252">
        <f>(ROUND(Table3[[#This Row],[Estimated Cost]],0)*ROUND(Table3[[#This Row],[Duration]],0)*ROUND(Table3[[#This Row],['# of Travelers]],0))</f>
        <v>0</v>
      </c>
    </row>
    <row r="68" spans="1:8" ht="24" thickBot="1" x14ac:dyDescent="0.4">
      <c r="B68" s="248"/>
      <c r="C68" s="255" t="s">
        <v>71</v>
      </c>
      <c r="D68" s="49">
        <v>0</v>
      </c>
      <c r="E68" s="50"/>
      <c r="F68" s="65"/>
      <c r="G68" s="252">
        <f>(ROUND(Table3[[#This Row],[Estimated Cost]],0)*ROUND(Table3[[#This Row],[Duration]],0)*ROUND(Table3[[#This Row],['# of Travelers]],0))</f>
        <v>0</v>
      </c>
    </row>
    <row r="69" spans="1:8" ht="24" thickBot="1" x14ac:dyDescent="0.4">
      <c r="B69" s="256" t="s">
        <v>132</v>
      </c>
      <c r="C69" s="256"/>
      <c r="D69" s="56"/>
      <c r="E69" s="56"/>
      <c r="F69" s="56"/>
      <c r="G69" s="257">
        <f>SUM(G64:G68)</f>
        <v>0</v>
      </c>
    </row>
    <row r="70" spans="1:8" x14ac:dyDescent="0.35">
      <c r="B70" s="248"/>
      <c r="C70" s="18" t="s">
        <v>25</v>
      </c>
      <c r="D70" s="49">
        <v>0</v>
      </c>
      <c r="E70" s="250" t="s">
        <v>26</v>
      </c>
      <c r="F70" s="65"/>
      <c r="G70" s="252">
        <f>(ROUND(Table3[[#This Row],[Estimated Cost]],0)*(ROUND(Table3[[#This Row],['# of Travelers]],0)))</f>
        <v>0</v>
      </c>
    </row>
    <row r="71" spans="1:8" x14ac:dyDescent="0.35">
      <c r="B71" s="248"/>
      <c r="C71" s="249" t="s">
        <v>27</v>
      </c>
      <c r="D71" s="49">
        <v>0</v>
      </c>
      <c r="E71" s="50"/>
      <c r="F71" s="65"/>
      <c r="G71" s="252">
        <f>(ROUND(Table3[[#This Row],[Estimated Cost]],0)*ROUND(Table3[[#This Row],[Duration]],0)*ROUND(Table3[[#This Row],['# of Travelers]],0))</f>
        <v>0</v>
      </c>
    </row>
    <row r="72" spans="1:8" x14ac:dyDescent="0.35">
      <c r="B72" s="253">
        <v>5</v>
      </c>
      <c r="C72" s="254" t="s">
        <v>28</v>
      </c>
      <c r="D72" s="49">
        <v>0</v>
      </c>
      <c r="E72" s="50"/>
      <c r="F72" s="65"/>
      <c r="G72" s="252">
        <f>(ROUND(Table3[[#This Row],[Estimated Cost]],0)*ROUND(Table3[[#This Row],[Duration]],0)*ROUND(Table3[[#This Row],['# of Travelers]],0))</f>
        <v>0</v>
      </c>
    </row>
    <row r="73" spans="1:8" x14ac:dyDescent="0.35">
      <c r="B73" s="248"/>
      <c r="C73" s="258" t="s">
        <v>29</v>
      </c>
      <c r="D73" s="49">
        <v>0</v>
      </c>
      <c r="E73" s="50"/>
      <c r="F73" s="65"/>
      <c r="G73" s="252">
        <f>(ROUND(Table3[[#This Row],[Estimated Cost]],0)*ROUND(Table3[[#This Row],[Duration]],0)*ROUND(Table3[[#This Row],['# of Travelers]],0))</f>
        <v>0</v>
      </c>
    </row>
    <row r="74" spans="1:8" ht="24" thickBot="1" x14ac:dyDescent="0.4">
      <c r="B74" s="248"/>
      <c r="C74" s="255" t="s">
        <v>71</v>
      </c>
      <c r="D74" s="49">
        <v>0</v>
      </c>
      <c r="E74" s="50"/>
      <c r="F74" s="65"/>
      <c r="G74" s="252">
        <f>(ROUND(Table3[[#This Row],[Estimated Cost]],0)*ROUND(Table3[[#This Row],[Duration]],0)*ROUND(Table3[[#This Row],['# of Travelers]],0))</f>
        <v>0</v>
      </c>
    </row>
    <row r="75" spans="1:8" ht="24" thickBot="1" x14ac:dyDescent="0.4">
      <c r="B75" s="256" t="s">
        <v>133</v>
      </c>
      <c r="C75" s="256"/>
      <c r="D75" s="56"/>
      <c r="E75" s="56"/>
      <c r="F75" s="56"/>
      <c r="G75" s="257">
        <f>SUM(G70:G74)</f>
        <v>0</v>
      </c>
    </row>
    <row r="76" spans="1:8" x14ac:dyDescent="0.35">
      <c r="B76" s="237" t="s">
        <v>33</v>
      </c>
      <c r="C76" s="259"/>
      <c r="D76" s="259"/>
      <c r="E76" s="259"/>
      <c r="F76" s="259"/>
      <c r="G76" s="260">
        <f>SUM(G51,G57,G63,G69,G75)</f>
        <v>0</v>
      </c>
    </row>
    <row r="77" spans="1:8" s="210" customFormat="1" ht="24" thickBot="1" x14ac:dyDescent="0.4">
      <c r="G77" s="219"/>
      <c r="H77" s="318"/>
    </row>
    <row r="78" spans="1:8" ht="24" thickBot="1" x14ac:dyDescent="0.4">
      <c r="A78" s="261" t="s">
        <v>112</v>
      </c>
      <c r="B78" s="262" t="s">
        <v>113</v>
      </c>
      <c r="C78" s="263"/>
      <c r="D78" s="263"/>
      <c r="E78" s="263"/>
      <c r="F78" s="263"/>
      <c r="G78" s="264"/>
    </row>
    <row r="79" spans="1:8" ht="26.15" customHeight="1" thickBot="1" x14ac:dyDescent="0.4">
      <c r="D79" s="265" t="s">
        <v>34</v>
      </c>
      <c r="E79" s="266" t="s">
        <v>35</v>
      </c>
      <c r="F79" s="266" t="s">
        <v>36</v>
      </c>
      <c r="G79" s="267" t="s">
        <v>39</v>
      </c>
    </row>
    <row r="80" spans="1:8" ht="24" thickBot="1" x14ac:dyDescent="0.4">
      <c r="D80" s="97" t="s">
        <v>72</v>
      </c>
      <c r="E80" s="29">
        <v>0</v>
      </c>
      <c r="F80" s="11">
        <v>0</v>
      </c>
      <c r="G80" s="268">
        <f>(ROUND(Table5[[#This Row],[Quantity]],0)*ROUND(Table5[[#This Row],[Price per Unit]],0))</f>
        <v>0</v>
      </c>
    </row>
    <row r="81" spans="1:8" ht="24" thickBot="1" x14ac:dyDescent="0.4">
      <c r="D81" s="98" t="s">
        <v>73</v>
      </c>
      <c r="E81" s="30">
        <v>0</v>
      </c>
      <c r="F81" s="6">
        <v>0</v>
      </c>
      <c r="G81" s="269">
        <f>(ROUND(Table5[[#This Row],[Quantity]],0)*ROUND(Table5[[#This Row],[Price per Unit]],0))</f>
        <v>0</v>
      </c>
    </row>
    <row r="82" spans="1:8" ht="24" thickBot="1" x14ac:dyDescent="0.4">
      <c r="D82" s="98" t="s">
        <v>74</v>
      </c>
      <c r="E82" s="30">
        <v>0</v>
      </c>
      <c r="F82" s="6">
        <v>0</v>
      </c>
      <c r="G82" s="269">
        <f>(ROUND(Table5[[#This Row],[Quantity]],0)*ROUND(Table5[[#This Row],[Price per Unit]],0))</f>
        <v>0</v>
      </c>
    </row>
    <row r="83" spans="1:8" ht="24" thickBot="1" x14ac:dyDescent="0.4">
      <c r="D83" s="98"/>
      <c r="E83" s="30">
        <v>0</v>
      </c>
      <c r="F83" s="6">
        <v>0</v>
      </c>
      <c r="G83" s="269">
        <f>(ROUND(Table5[[#This Row],[Quantity]],0)*ROUND(Table5[[#This Row],[Price per Unit]],0))</f>
        <v>0</v>
      </c>
    </row>
    <row r="84" spans="1:8" ht="24" thickBot="1" x14ac:dyDescent="0.4">
      <c r="D84" s="98"/>
      <c r="E84" s="30">
        <v>0</v>
      </c>
      <c r="F84" s="339">
        <v>0</v>
      </c>
      <c r="G84" s="269">
        <f>(ROUND(Table5[[#This Row],[Quantity]],0)*ROUND(Table5[[#This Row],[Price per Unit]],0))</f>
        <v>0</v>
      </c>
    </row>
    <row r="85" spans="1:8" ht="24" thickBot="1" x14ac:dyDescent="0.4">
      <c r="D85" s="98"/>
      <c r="E85" s="30">
        <v>0</v>
      </c>
      <c r="F85" s="339">
        <v>0</v>
      </c>
      <c r="G85" s="269">
        <f>(ROUND(Table5[[#This Row],[Quantity]],0)*ROUND(Table5[[#This Row],[Price per Unit]],0))</f>
        <v>0</v>
      </c>
    </row>
    <row r="86" spans="1:8" ht="24" thickBot="1" x14ac:dyDescent="0.4">
      <c r="D86" s="98"/>
      <c r="E86" s="30">
        <v>0</v>
      </c>
      <c r="F86" s="6">
        <v>0</v>
      </c>
      <c r="G86" s="269">
        <f>(ROUND(Table5[[#This Row],[Quantity]],0)*ROUND(Table5[[#This Row],[Price per Unit]],0))</f>
        <v>0</v>
      </c>
    </row>
    <row r="87" spans="1:8" ht="24" thickBot="1" x14ac:dyDescent="0.4">
      <c r="D87" s="340"/>
      <c r="E87" s="50">
        <v>0</v>
      </c>
      <c r="F87" s="49">
        <v>0</v>
      </c>
      <c r="G87" s="269">
        <f>(ROUND(Table5[[#This Row],[Quantity]],0)*ROUND(Table5[[#This Row],[Price per Unit]],0))</f>
        <v>0</v>
      </c>
    </row>
    <row r="88" spans="1:8" x14ac:dyDescent="0.35">
      <c r="D88" s="270" t="s">
        <v>39</v>
      </c>
      <c r="E88" s="271"/>
      <c r="F88" s="271"/>
      <c r="G88" s="260">
        <f>SUM(G80:G87)</f>
        <v>0</v>
      </c>
    </row>
    <row r="89" spans="1:8" s="210" customFormat="1" ht="24" thickBot="1" x14ac:dyDescent="0.4">
      <c r="G89" s="219"/>
      <c r="H89" s="318"/>
    </row>
    <row r="90" spans="1:8" ht="24" thickBot="1" x14ac:dyDescent="0.4">
      <c r="A90" s="272" t="s">
        <v>40</v>
      </c>
      <c r="B90" s="273" t="s">
        <v>125</v>
      </c>
      <c r="C90" s="274"/>
      <c r="D90" s="274"/>
      <c r="E90" s="274"/>
      <c r="F90" s="274"/>
      <c r="G90" s="243"/>
    </row>
    <row r="91" spans="1:8" ht="26.15" customHeight="1" thickBot="1" x14ac:dyDescent="0.4">
      <c r="C91" s="275" t="s">
        <v>41</v>
      </c>
      <c r="D91" s="276" t="s">
        <v>34</v>
      </c>
      <c r="E91" s="246" t="s">
        <v>35</v>
      </c>
      <c r="F91" s="275" t="s">
        <v>36</v>
      </c>
      <c r="G91" s="247" t="s">
        <v>46</v>
      </c>
    </row>
    <row r="92" spans="1:8" ht="24" thickBot="1" x14ac:dyDescent="0.4">
      <c r="C92" s="70"/>
      <c r="D92" s="108" t="s">
        <v>127</v>
      </c>
      <c r="E92" s="29"/>
      <c r="F92" s="143">
        <v>0</v>
      </c>
      <c r="G92" s="277">
        <f>ROUND(ROUND(Table6[[#This Row],[Quantity]],0)*ROUND(Table6[[#This Row],[Price per Unit]],0),0)</f>
        <v>0</v>
      </c>
    </row>
    <row r="93" spans="1:8" ht="24" thickBot="1" x14ac:dyDescent="0.4">
      <c r="C93" s="69"/>
      <c r="D93" s="108" t="s">
        <v>128</v>
      </c>
      <c r="E93" s="30">
        <v>0</v>
      </c>
      <c r="F93" s="144">
        <v>0</v>
      </c>
      <c r="G93" s="277">
        <f>ROUND(ROUND(Table6[[#This Row],[Quantity]],0)*ROUND(Table6[[#This Row],[Price per Unit]],0),0)</f>
        <v>0</v>
      </c>
    </row>
    <row r="94" spans="1:8" ht="24" thickBot="1" x14ac:dyDescent="0.4">
      <c r="C94" s="69"/>
      <c r="D94" s="108" t="s">
        <v>129</v>
      </c>
      <c r="E94" s="30">
        <v>0</v>
      </c>
      <c r="F94" s="144">
        <v>0</v>
      </c>
      <c r="G94" s="277">
        <f>ROUND(ROUND(Table6[[#This Row],[Quantity]],0)*ROUND(Table6[[#This Row],[Price per Unit]],0),0)</f>
        <v>0</v>
      </c>
    </row>
    <row r="95" spans="1:8" ht="24" thickBot="1" x14ac:dyDescent="0.4">
      <c r="C95" s="140"/>
      <c r="D95" s="109"/>
      <c r="E95" s="30"/>
      <c r="F95" s="144">
        <v>0</v>
      </c>
      <c r="G95" s="277">
        <f>ROUND(ROUND(Table6[[#This Row],[Quantity]],0)*ROUND(Table6[[#This Row],[Price per Unit]],0),0)</f>
        <v>0</v>
      </c>
    </row>
    <row r="96" spans="1:8" ht="24" thickBot="1" x14ac:dyDescent="0.4">
      <c r="C96" s="140"/>
      <c r="D96" s="109"/>
      <c r="E96" s="30">
        <v>0</v>
      </c>
      <c r="F96" s="144">
        <v>0</v>
      </c>
      <c r="G96" s="277">
        <f>ROUND(ROUND(Table6[[#This Row],[Quantity]],0)*ROUND(Table6[[#This Row],[Price per Unit]],0),0)</f>
        <v>0</v>
      </c>
    </row>
    <row r="97" spans="1:8" ht="24" thickBot="1" x14ac:dyDescent="0.4">
      <c r="C97" s="140"/>
      <c r="D97" s="109"/>
      <c r="E97" s="30">
        <v>0</v>
      </c>
      <c r="F97" s="144">
        <v>0</v>
      </c>
      <c r="G97" s="277">
        <f>ROUND(ROUND(Table6[[#This Row],[Quantity]],0)*ROUND(Table6[[#This Row],[Price per Unit]],0),0)</f>
        <v>0</v>
      </c>
    </row>
    <row r="98" spans="1:8" x14ac:dyDescent="0.35">
      <c r="C98" s="140"/>
      <c r="D98" s="109"/>
      <c r="E98" s="50">
        <v>0</v>
      </c>
      <c r="F98" s="338">
        <v>0</v>
      </c>
      <c r="G98" s="277">
        <f>ROUND(ROUND(Table6[[#This Row],[Quantity]],0)*ROUND(Table6[[#This Row],[Price per Unit]],0),0)</f>
        <v>0</v>
      </c>
    </row>
    <row r="99" spans="1:8" x14ac:dyDescent="0.35">
      <c r="C99" s="278" t="s">
        <v>46</v>
      </c>
      <c r="D99" s="279"/>
      <c r="E99" s="238"/>
      <c r="F99" s="280"/>
      <c r="G99" s="240">
        <f>SUM(G92:G98)</f>
        <v>0</v>
      </c>
    </row>
    <row r="100" spans="1:8" ht="24" thickBot="1" x14ac:dyDescent="0.4">
      <c r="C100" s="236"/>
      <c r="D100" s="206"/>
      <c r="E100" s="281"/>
      <c r="F100" s="281"/>
      <c r="G100" s="217"/>
    </row>
    <row r="101" spans="1:8" ht="24" thickBot="1" x14ac:dyDescent="0.4">
      <c r="A101" s="282" t="s">
        <v>47</v>
      </c>
      <c r="B101" s="283" t="s">
        <v>141</v>
      </c>
      <c r="C101" s="283"/>
      <c r="D101" s="283"/>
      <c r="E101" s="283"/>
      <c r="F101" s="283"/>
      <c r="G101" s="284"/>
    </row>
    <row r="102" spans="1:8" ht="26.15" customHeight="1" thickBot="1" x14ac:dyDescent="0.4">
      <c r="C102" s="285" t="s">
        <v>34</v>
      </c>
      <c r="D102" s="286" t="s">
        <v>93</v>
      </c>
      <c r="E102" s="226" t="s">
        <v>48</v>
      </c>
      <c r="F102" s="287" t="s">
        <v>97</v>
      </c>
      <c r="G102" s="235" t="s">
        <v>50</v>
      </c>
    </row>
    <row r="103" spans="1:8" x14ac:dyDescent="0.35">
      <c r="C103" s="193" t="s">
        <v>75</v>
      </c>
      <c r="D103" s="194"/>
      <c r="E103" s="11">
        <v>0</v>
      </c>
      <c r="F103" s="288" t="s">
        <v>76</v>
      </c>
      <c r="G103" s="251">
        <f>ROUND(ROUND(Table7[[#This Row],[Hours ]],0)*ROUND(Table7[[#This Row],[Hourly Rate]],0),0)</f>
        <v>0</v>
      </c>
    </row>
    <row r="104" spans="1:8" ht="20.75" customHeight="1" x14ac:dyDescent="0.35">
      <c r="C104" s="141" t="s">
        <v>75</v>
      </c>
      <c r="D104" s="329"/>
      <c r="E104" s="6">
        <v>0</v>
      </c>
      <c r="F104" s="330" t="s">
        <v>76</v>
      </c>
      <c r="G104" s="251">
        <f>ROUND(ROUND(Table7[[#This Row],[Hours ]],0)*ROUND(Table7[[#This Row],[Hourly Rate]],0),0)</f>
        <v>0</v>
      </c>
    </row>
    <row r="105" spans="1:8" x14ac:dyDescent="0.35">
      <c r="C105" s="141">
        <f>C95</f>
        <v>0</v>
      </c>
      <c r="D105" s="329"/>
      <c r="E105" s="6">
        <v>0</v>
      </c>
      <c r="F105" s="330"/>
      <c r="G105" s="251">
        <f>ROUND(ROUND(Table7[[#This Row],[Hours ]],0)*ROUND(Table7[[#This Row],[Hourly Rate]],0),0)</f>
        <v>0</v>
      </c>
    </row>
    <row r="106" spans="1:8" x14ac:dyDescent="0.35">
      <c r="C106" s="141">
        <f>C96</f>
        <v>0</v>
      </c>
      <c r="D106" s="329"/>
      <c r="E106" s="6">
        <v>0</v>
      </c>
      <c r="F106" s="330"/>
      <c r="G106" s="251">
        <f>ROUND(ROUND(Table7[[#This Row],[Hours ]],0)*ROUND(Table7[[#This Row],[Hourly Rate]],0),0)</f>
        <v>0</v>
      </c>
    </row>
    <row r="107" spans="1:8" x14ac:dyDescent="0.35">
      <c r="C107" s="141">
        <f>C97</f>
        <v>0</v>
      </c>
      <c r="D107" s="329"/>
      <c r="E107" s="6">
        <v>0</v>
      </c>
      <c r="F107" s="330"/>
      <c r="G107" s="251">
        <f>ROUND(ROUND(Table7[[#This Row],[Hours ]],0)*ROUND(Table7[[#This Row],[Hourly Rate]],0),0)</f>
        <v>0</v>
      </c>
    </row>
    <row r="108" spans="1:8" x14ac:dyDescent="0.35">
      <c r="C108" s="230" t="s">
        <v>50</v>
      </c>
      <c r="D108" s="289"/>
      <c r="E108" s="290"/>
      <c r="F108" s="291"/>
      <c r="G108" s="233">
        <f>SUM(G103:G107)</f>
        <v>0</v>
      </c>
    </row>
    <row r="109" spans="1:8" s="210" customFormat="1" ht="24" thickBot="1" x14ac:dyDescent="0.4">
      <c r="G109" s="219"/>
      <c r="H109" s="318"/>
    </row>
    <row r="110" spans="1:8" ht="24" thickBot="1" x14ac:dyDescent="0.4">
      <c r="A110" s="282" t="s">
        <v>51</v>
      </c>
      <c r="B110" s="292"/>
      <c r="C110" s="293"/>
      <c r="D110" s="293"/>
      <c r="E110" s="293"/>
      <c r="F110" s="293"/>
      <c r="G110" s="294"/>
    </row>
    <row r="111" spans="1:8" ht="26.15" customHeight="1" thickBot="1" x14ac:dyDescent="0.4">
      <c r="C111" s="275" t="s">
        <v>52</v>
      </c>
      <c r="D111" s="295" t="s">
        <v>34</v>
      </c>
      <c r="E111" s="246" t="s">
        <v>35</v>
      </c>
      <c r="F111" s="296" t="s">
        <v>36</v>
      </c>
      <c r="G111" s="247" t="s">
        <v>115</v>
      </c>
    </row>
    <row r="112" spans="1:8" s="297" customFormat="1" x14ac:dyDescent="0.35">
      <c r="C112" s="191" t="s">
        <v>76</v>
      </c>
      <c r="D112" s="192" t="s">
        <v>130</v>
      </c>
      <c r="E112" s="29"/>
      <c r="F112" s="11">
        <v>0</v>
      </c>
      <c r="G112" s="251">
        <f>ROUND(Table8[[#This Row],[Quantity]],0)*ROUND(Table8[[#This Row],[Price per Unit]],0)</f>
        <v>0</v>
      </c>
      <c r="H112" s="321"/>
    </row>
    <row r="113" spans="1:10" x14ac:dyDescent="0.35">
      <c r="C113" s="140" t="s">
        <v>76</v>
      </c>
      <c r="D113" s="109" t="s">
        <v>131</v>
      </c>
      <c r="E113" s="30"/>
      <c r="F113" s="6">
        <v>0</v>
      </c>
      <c r="G113" s="252">
        <f>ROUND(Table8[[#This Row],[Quantity]],0)*ROUND(Table8[[#This Row],[Price per Unit]],0)</f>
        <v>0</v>
      </c>
    </row>
    <row r="114" spans="1:10" x14ac:dyDescent="0.35">
      <c r="C114" s="140"/>
      <c r="D114" s="109">
        <v>0</v>
      </c>
      <c r="E114" s="30"/>
      <c r="F114" s="6">
        <v>0</v>
      </c>
      <c r="G114" s="252">
        <f>ROUND(Table8[[#This Row],[Quantity]],0)*ROUND(Table8[[#This Row],[Price per Unit]],0)</f>
        <v>0</v>
      </c>
    </row>
    <row r="115" spans="1:10" x14ac:dyDescent="0.35">
      <c r="C115" s="140"/>
      <c r="D115" s="109">
        <v>0</v>
      </c>
      <c r="E115" s="30"/>
      <c r="F115" s="6">
        <v>0</v>
      </c>
      <c r="G115" s="252">
        <f>ROUND(Table8[[#This Row],[Quantity]],0)*ROUND(Table8[[#This Row],[Price per Unit]],0)</f>
        <v>0</v>
      </c>
    </row>
    <row r="116" spans="1:10" x14ac:dyDescent="0.35">
      <c r="C116" s="140"/>
      <c r="D116" s="109">
        <v>0</v>
      </c>
      <c r="E116" s="30"/>
      <c r="F116" s="6">
        <v>0</v>
      </c>
      <c r="G116" s="252">
        <f>ROUND(Table8[[#This Row],[Quantity]],0)*ROUND(Table8[[#This Row],[Price per Unit]],0)</f>
        <v>0</v>
      </c>
    </row>
    <row r="117" spans="1:10" ht="24" thickBot="1" x14ac:dyDescent="0.4">
      <c r="C117" s="336"/>
      <c r="D117" s="337"/>
      <c r="E117" s="50"/>
      <c r="F117" s="49">
        <v>0</v>
      </c>
      <c r="G117" s="252">
        <f>ROUND(Table8[[#This Row],[Quantity]],0)*ROUND(Table8[[#This Row],[Price per Unit]],0)</f>
        <v>0</v>
      </c>
    </row>
    <row r="118" spans="1:10" ht="24" thickBot="1" x14ac:dyDescent="0.4">
      <c r="C118" s="154" t="s">
        <v>58</v>
      </c>
      <c r="D118" s="155"/>
      <c r="E118" s="156"/>
      <c r="F118" s="156"/>
      <c r="G118" s="186">
        <f>SUM(G112:G117)</f>
        <v>0</v>
      </c>
    </row>
    <row r="119" spans="1:10" s="210" customFormat="1" ht="24" thickBot="1" x14ac:dyDescent="0.4">
      <c r="G119" s="219"/>
      <c r="H119" s="318"/>
    </row>
    <row r="120" spans="1:10" ht="24" thickBot="1" x14ac:dyDescent="0.4">
      <c r="A120" s="220" t="s">
        <v>106</v>
      </c>
      <c r="B120" s="298" t="s">
        <v>98</v>
      </c>
      <c r="C120" s="242"/>
      <c r="D120" s="242"/>
      <c r="E120" s="242"/>
      <c r="F120" s="242"/>
      <c r="G120" s="243"/>
      <c r="J120" s="299"/>
    </row>
    <row r="121" spans="1:10" ht="24" thickBot="1" x14ac:dyDescent="0.4">
      <c r="A121" s="300"/>
      <c r="B121" s="300"/>
      <c r="C121" s="275" t="s">
        <v>59</v>
      </c>
      <c r="D121" s="246" t="s">
        <v>60</v>
      </c>
      <c r="E121" s="296" t="s">
        <v>61</v>
      </c>
      <c r="F121" s="246" t="s">
        <v>62</v>
      </c>
      <c r="G121" s="247" t="s">
        <v>63</v>
      </c>
    </row>
    <row r="122" spans="1:10" ht="65" customHeight="1" x14ac:dyDescent="0.35">
      <c r="A122" s="206"/>
      <c r="B122" s="206"/>
      <c r="C122" s="188" t="s">
        <v>77</v>
      </c>
      <c r="D122" s="189"/>
      <c r="E122" s="190"/>
      <c r="F122" s="11">
        <v>0</v>
      </c>
      <c r="G122" s="313">
        <f>ROUND(ROUND(Table9[[#This Row],[Base Amount**]],0)*(ROUND(Table9[[#This Row],[IDC Rate]],4)),0)</f>
        <v>0</v>
      </c>
    </row>
    <row r="123" spans="1:10" x14ac:dyDescent="0.35">
      <c r="A123" s="206"/>
      <c r="B123" s="206"/>
      <c r="C123" s="301" t="s">
        <v>117</v>
      </c>
      <c r="D123" s="302"/>
      <c r="E123" s="303"/>
      <c r="F123" s="304" t="s">
        <v>118</v>
      </c>
      <c r="G123" s="314"/>
    </row>
    <row r="124" spans="1:10" ht="24" thickBot="1" x14ac:dyDescent="0.4">
      <c r="A124" s="206"/>
      <c r="B124" s="305"/>
      <c r="D124" s="281"/>
    </row>
    <row r="125" spans="1:10" x14ac:dyDescent="0.35">
      <c r="A125" s="206"/>
      <c r="B125" s="206"/>
      <c r="D125" s="281"/>
      <c r="F125" s="306" t="s">
        <v>64</v>
      </c>
      <c r="G125" s="307">
        <f>SUM(G122,G118,G108,G99,G88,G76,G42,G28)</f>
        <v>0</v>
      </c>
    </row>
    <row r="126" spans="1:10" ht="47" x14ac:dyDescent="0.35">
      <c r="A126" s="206"/>
      <c r="B126" s="206"/>
      <c r="D126" s="281"/>
      <c r="F126" s="308" t="s">
        <v>140</v>
      </c>
      <c r="G126" s="309" t="str">
        <f>VLOOKUP(F126,'Data Vali'!A15:B19,2,FALSE)</f>
        <v>$ -</v>
      </c>
    </row>
    <row r="127" spans="1:10" ht="47.5" thickBot="1" x14ac:dyDescent="0.4">
      <c r="A127" s="206"/>
      <c r="B127" s="310"/>
      <c r="F127" s="311" t="s">
        <v>99</v>
      </c>
      <c r="G127" s="312" t="e">
        <f>G126-G125</f>
        <v>#VALUE!</v>
      </c>
    </row>
  </sheetData>
  <sheetProtection algorithmName="SHA-512" hashValue="lhXtRZzMp7DtPFCihpmFr4RVc1vnHtbGHvUDGFtALfJg4Xzb9/1yxk3wvqDmYnwUCVTj9iXdX1CpMuRZGhIDCA==" saltValue="KBJA9xJwGq3xAq7hfIyZ6g==" spinCount="100000" sheet="1" formatCells="0" formatColumns="0" formatRows="0" insertRows="0"/>
  <phoneticPr fontId="21" type="noConversion"/>
  <conditionalFormatting sqref="G127">
    <cfRule type="cellIs" dxfId="77" priority="3" operator="greaterThan">
      <formula>0</formula>
    </cfRule>
    <cfRule type="cellIs" dxfId="76" priority="4" operator="lessThan">
      <formula>0</formula>
    </cfRule>
  </conditionalFormatting>
  <conditionalFormatting sqref="F127">
    <cfRule type="cellIs" dxfId="75" priority="1" operator="greaterThan">
      <formula>0</formula>
    </cfRule>
    <cfRule type="cellIs" dxfId="74" priority="2" operator="lessThan">
      <formula>0</formula>
    </cfRule>
  </conditionalFormatting>
  <dataValidations count="1">
    <dataValidation type="whole" errorStyle="warning" allowBlank="1" showInputMessage="1" showErrorMessage="1" errorTitle="Whole Numbers Only" error="Number of travelers should not contain a decimal. Only whole numbers are accepted. " sqref="F58:F62 F52:F56 F46:F50" xr:uid="{70261930-F602-4720-9568-9E881670FB36}">
      <formula1>0</formula1>
      <formula2>100</formula2>
    </dataValidation>
  </dataValidations>
  <pageMargins left="0.7" right="0.7" top="0.75" bottom="0.75" header="0.3" footer="0.3"/>
  <pageSetup orientation="portrait" horizontalDpi="1200" verticalDpi="1200" r:id="rId1"/>
  <tableParts count="8">
    <tablePart r:id="rId2"/>
    <tablePart r:id="rId3"/>
    <tablePart r:id="rId4"/>
    <tablePart r:id="rId5"/>
    <tablePart r:id="rId6"/>
    <tablePart r:id="rId7"/>
    <tablePart r:id="rId8"/>
    <tablePart r:id="rId9"/>
  </tableParts>
  <extLst>
    <ext xmlns:x14="http://schemas.microsoft.com/office/spreadsheetml/2009/9/main" uri="{CCE6A557-97BC-4b89-ADB6-D9C93CAAB3DF}">
      <x14:dataValidations xmlns:xm="http://schemas.microsoft.com/office/excel/2006/main" count="5">
        <x14:dataValidation type="list" showInputMessage="1" showErrorMessage="1" xr:uid="{88F53B79-5CB5-4B5C-9AB3-9EFC03F913D0}">
          <x14:formula1>
            <xm:f>'Data Vali'!$A$15:$A$19</xm:f>
          </x14:formula1>
          <xm:sqref>B125:C125 F126</xm:sqref>
        </x14:dataValidation>
        <x14:dataValidation type="list" showInputMessage="1" showErrorMessage="1" xr:uid="{5223C241-F8D0-4164-AD5C-686B595BD010}">
          <x14:formula1>
            <xm:f>'Data Vali'!$F$2:$F$7</xm:f>
          </x14:formula1>
          <xm:sqref>C92:C98</xm:sqref>
        </x14:dataValidation>
        <x14:dataValidation type="list" showInputMessage="1" showErrorMessage="1" xr:uid="{7EB7DE89-2BDE-4218-8B3F-FA8585A6324A}">
          <x14:formula1>
            <xm:f>'Data Vali'!$F$9:$F$12</xm:f>
          </x14:formula1>
          <xm:sqref>C103:C107</xm:sqref>
        </x14:dataValidation>
        <x14:dataValidation type="list" showInputMessage="1" showErrorMessage="1" xr:uid="{7F8369CD-8040-4659-94EC-300653DE3156}">
          <x14:formula1>
            <xm:f>'Data Vali'!$C$2:$C$10</xm:f>
          </x14:formula1>
          <xm:sqref>C112:C117</xm:sqref>
        </x14:dataValidation>
        <x14:dataValidation type="list" allowBlank="1" showInputMessage="1" showErrorMessage="1" xr:uid="{081BC8ED-60F0-434F-A917-B0F3A6BD6F0D}">
          <x14:formula1>
            <xm:f>'Data Vali'!$A$2:$A$6</xm:f>
          </x14:formula1>
          <xm:sqref>F103:F107</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5B75EB-2A4B-410D-BA8A-2F7E3D2ED6D5}">
  <dimension ref="A1:G19"/>
  <sheetViews>
    <sheetView workbookViewId="0">
      <selection activeCell="D16" sqref="D16"/>
    </sheetView>
  </sheetViews>
  <sheetFormatPr defaultRowHeight="14.5" x14ac:dyDescent="0.35"/>
  <cols>
    <col min="1" max="1" width="12.1796875" bestFit="1" customWidth="1"/>
    <col min="2" max="2" width="15.36328125" customWidth="1"/>
    <col min="3" max="3" width="12.1796875" bestFit="1" customWidth="1"/>
    <col min="4" max="4" width="14.54296875" customWidth="1"/>
    <col min="7" max="7" width="12.1796875" customWidth="1"/>
    <col min="9" max="9" width="29.81640625" bestFit="1" customWidth="1"/>
    <col min="10" max="10" width="12.1796875" bestFit="1" customWidth="1"/>
  </cols>
  <sheetData>
    <row r="1" spans="1:7" x14ac:dyDescent="0.35">
      <c r="A1" s="346" t="s">
        <v>78</v>
      </c>
      <c r="B1" s="346"/>
      <c r="C1" s="347" t="s">
        <v>79</v>
      </c>
      <c r="D1" s="347"/>
      <c r="F1" s="347" t="s">
        <v>80</v>
      </c>
      <c r="G1" s="347"/>
    </row>
    <row r="2" spans="1:7" x14ac:dyDescent="0.35">
      <c r="A2" t="s">
        <v>76</v>
      </c>
      <c r="C2" t="s">
        <v>76</v>
      </c>
      <c r="F2" t="s">
        <v>76</v>
      </c>
    </row>
    <row r="3" spans="1:7" x14ac:dyDescent="0.35">
      <c r="A3" t="s">
        <v>81</v>
      </c>
      <c r="C3" t="s">
        <v>82</v>
      </c>
      <c r="F3" t="s">
        <v>42</v>
      </c>
    </row>
    <row r="4" spans="1:7" x14ac:dyDescent="0.35">
      <c r="A4" t="s">
        <v>107</v>
      </c>
      <c r="C4" t="s">
        <v>55</v>
      </c>
      <c r="F4" t="s">
        <v>44</v>
      </c>
    </row>
    <row r="5" spans="1:7" x14ac:dyDescent="0.35">
      <c r="A5" t="s">
        <v>126</v>
      </c>
      <c r="C5" t="s">
        <v>57</v>
      </c>
      <c r="F5" t="s">
        <v>83</v>
      </c>
    </row>
    <row r="6" spans="1:7" x14ac:dyDescent="0.35">
      <c r="A6" t="s">
        <v>84</v>
      </c>
      <c r="C6" t="s">
        <v>85</v>
      </c>
      <c r="F6" t="s">
        <v>84</v>
      </c>
    </row>
    <row r="7" spans="1:7" x14ac:dyDescent="0.35">
      <c r="C7" t="s">
        <v>86</v>
      </c>
    </row>
    <row r="8" spans="1:7" x14ac:dyDescent="0.35">
      <c r="C8" t="s">
        <v>87</v>
      </c>
      <c r="F8" s="4" t="s">
        <v>88</v>
      </c>
    </row>
    <row r="9" spans="1:7" x14ac:dyDescent="0.35">
      <c r="C9" t="s">
        <v>53</v>
      </c>
      <c r="F9" t="s">
        <v>49</v>
      </c>
    </row>
    <row r="10" spans="1:7" x14ac:dyDescent="0.35">
      <c r="C10" t="s">
        <v>84</v>
      </c>
      <c r="F10" t="s">
        <v>94</v>
      </c>
    </row>
    <row r="11" spans="1:7" x14ac:dyDescent="0.35">
      <c r="F11" t="s">
        <v>75</v>
      </c>
    </row>
    <row r="13" spans="1:7" x14ac:dyDescent="0.35">
      <c r="A13" s="2"/>
      <c r="B13" s="3"/>
      <c r="C13" s="2"/>
    </row>
    <row r="14" spans="1:7" x14ac:dyDescent="0.35">
      <c r="A14" s="1"/>
      <c r="B14" s="1"/>
      <c r="C14" s="1"/>
    </row>
    <row r="15" spans="1:7" x14ac:dyDescent="0.35">
      <c r="A15" t="s">
        <v>140</v>
      </c>
      <c r="B15" s="1" t="s">
        <v>89</v>
      </c>
    </row>
    <row r="16" spans="1:7" x14ac:dyDescent="0.35">
      <c r="A16" t="s">
        <v>90</v>
      </c>
      <c r="B16" s="1">
        <v>315000</v>
      </c>
    </row>
    <row r="17" spans="1:2" x14ac:dyDescent="0.35">
      <c r="A17" t="s">
        <v>91</v>
      </c>
      <c r="B17" s="1">
        <v>300000</v>
      </c>
    </row>
    <row r="18" spans="1:2" x14ac:dyDescent="0.35">
      <c r="A18" t="s">
        <v>65</v>
      </c>
      <c r="B18" s="1">
        <v>300000</v>
      </c>
    </row>
    <row r="19" spans="1:2" x14ac:dyDescent="0.35">
      <c r="A19" t="s">
        <v>92</v>
      </c>
      <c r="B19" s="1">
        <v>500000</v>
      </c>
    </row>
  </sheetData>
  <mergeCells count="3">
    <mergeCell ref="A1:B1"/>
    <mergeCell ref="C1:D1"/>
    <mergeCell ref="F1:G1"/>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_Source xmlns="http://schemas.microsoft.com/sharepoint/v3/fields" xsi:nil="true"/>
    <Language xmlns="http://schemas.microsoft.com/sharepoint/v3">English</Language>
    <_ip_UnifiedCompliancePolicyUIAction xmlns="http://schemas.microsoft.com/sharepoint/v3" xsi:nil="true"/>
    <j747ac98061d40f0aa7bd47e1db5675d xmlns="4ffa91fb-a0ff-4ac5-b2db-65c790d184a4">
      <Terms xmlns="http://schemas.microsoft.com/office/infopath/2007/PartnerControls"/>
    </j747ac98061d40f0aa7bd47e1db5675d>
    <External_x0020_Contributor xmlns="4ffa91fb-a0ff-4ac5-b2db-65c790d184a4" xsi:nil="true"/>
    <TaxKeywordTaxHTField xmlns="4ffa91fb-a0ff-4ac5-b2db-65c790d184a4">
      <Terms xmlns="http://schemas.microsoft.com/office/infopath/2007/PartnerControls"/>
    </TaxKeywordTaxHTField>
    <Record xmlns="4ffa91fb-a0ff-4ac5-b2db-65c790d184a4">Shared</Record>
    <_ip_UnifiedCompliancePolicyProperties xmlns="http://schemas.microsoft.com/sharepoint/v3" xsi:nil="true"/>
    <Rights xmlns="4ffa91fb-a0ff-4ac5-b2db-65c790d184a4" xsi:nil="true"/>
    <Document_x0020_Creation_x0020_Date xmlns="4ffa91fb-a0ff-4ac5-b2db-65c790d184a4">2023-02-07T17:29:01+00:00</Document_x0020_Creation_x0020_Date>
    <EPA_x0020_Office xmlns="4ffa91fb-a0ff-4ac5-b2db-65c790d184a4" xsi:nil="true"/>
    <CategoryDescription xmlns="http://schemas.microsoft.com/sharepoint.v3" xsi:nil="true"/>
    <Identifier xmlns="4ffa91fb-a0ff-4ac5-b2db-65c790d184a4" xsi:nil="true"/>
    <_Coverage xmlns="http://schemas.microsoft.com/sharepoint/v3/fields" xsi:nil="true"/>
    <Creator xmlns="4ffa91fb-a0ff-4ac5-b2db-65c790d184a4">
      <UserInfo>
        <DisplayName/>
        <AccountId xsi:nil="true"/>
        <AccountType/>
      </UserInfo>
    </Creator>
    <EPA_x0020_Related_x0020_Documents xmlns="4ffa91fb-a0ff-4ac5-b2db-65c790d184a4" xsi:nil="true"/>
    <EPA_x0020_Contributor xmlns="4ffa91fb-a0ff-4ac5-b2db-65c790d184a4">
      <UserInfo>
        <DisplayName/>
        <AccountId xsi:nil="true"/>
        <AccountType/>
      </UserInfo>
    </EPA_x0020_Contributor>
    <TaxCatchAll xmlns="4ffa91fb-a0ff-4ac5-b2db-65c790d184a4" xsi:nil="true"/>
    <lcf76f155ced4ddcb4097134ff3c332f xmlns="61fa3bd3-5719-4748-9ddd-a475fb44004f">
      <Terms xmlns="http://schemas.microsoft.com/office/infopath/2007/PartnerControls"/>
    </lcf76f155ced4ddcb4097134ff3c332f>
    <SharedWithUsers xmlns="1c9f6715-5bbb-41fe-96b4-0df7b219d453">
      <UserInfo>
        <DisplayName>McGown, Erin</DisplayName>
        <AccountId>16</AccountId>
        <AccountType/>
      </UserInfo>
      <UserInfo>
        <DisplayName>Awad, Aimee</DisplayName>
        <AccountId>17</AccountId>
        <AccountType/>
      </UserInfo>
    </SharedWithUser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mso-contentType ?>
<SharedContentType xmlns="Microsoft.SharePoint.Taxonomy.ContentTypeSync" SourceId="29f62856-1543-49d4-a736-4569d363f533" ContentTypeId="0x0101" PreviousValue="false"/>
</file>

<file path=customXml/item4.xml><?xml version="1.0" encoding="utf-8"?>
<ct:contentTypeSchema xmlns:ct="http://schemas.microsoft.com/office/2006/metadata/contentType" xmlns:ma="http://schemas.microsoft.com/office/2006/metadata/properties/metaAttributes" ct:_="" ma:_="" ma:contentTypeName="Document" ma:contentTypeID="0x0101002253571E02C4D648B62196837AEC6415" ma:contentTypeVersion="14" ma:contentTypeDescription="Create a new document." ma:contentTypeScope="" ma:versionID="c711412b6271a986cf0d592b9e7b846b">
  <xsd:schema xmlns:xsd="http://www.w3.org/2001/XMLSchema" xmlns:xs="http://www.w3.org/2001/XMLSchema" xmlns:p="http://schemas.microsoft.com/office/2006/metadata/properties" xmlns:ns1="http://schemas.microsoft.com/sharepoint/v3" xmlns:ns2="4ffa91fb-a0ff-4ac5-b2db-65c790d184a4" xmlns:ns3="http://schemas.microsoft.com/sharepoint.v3" xmlns:ns4="http://schemas.microsoft.com/sharepoint/v3/fields" xmlns:ns5="61fa3bd3-5719-4748-9ddd-a475fb44004f" xmlns:ns6="1c9f6715-5bbb-41fe-96b4-0df7b219d453" targetNamespace="http://schemas.microsoft.com/office/2006/metadata/properties" ma:root="true" ma:fieldsID="e9c301d8b7cb2d93e2e524656ee1ed70" ns1:_="" ns2:_="" ns3:_="" ns4:_="" ns5:_="" ns6:_="">
    <xsd:import namespace="http://schemas.microsoft.com/sharepoint/v3"/>
    <xsd:import namespace="4ffa91fb-a0ff-4ac5-b2db-65c790d184a4"/>
    <xsd:import namespace="http://schemas.microsoft.com/sharepoint.v3"/>
    <xsd:import namespace="http://schemas.microsoft.com/sharepoint/v3/fields"/>
    <xsd:import namespace="61fa3bd3-5719-4748-9ddd-a475fb44004f"/>
    <xsd:import namespace="1c9f6715-5bbb-41fe-96b4-0df7b219d453"/>
    <xsd:element name="properties">
      <xsd:complexType>
        <xsd:sequence>
          <xsd:element name="documentManagement">
            <xsd:complexType>
              <xsd:all>
                <xsd:element ref="ns2:Document_x0020_Creation_x0020_Date" minOccurs="0"/>
                <xsd:element ref="ns2:Creator" minOccurs="0"/>
                <xsd:element ref="ns2:EPA_x0020_Office" minOccurs="0"/>
                <xsd:element ref="ns2:Record" minOccurs="0"/>
                <xsd:element ref="ns3:CategoryDescription" minOccurs="0"/>
                <xsd:element ref="ns2:Identifier" minOccurs="0"/>
                <xsd:element ref="ns2:EPA_x0020_Contributor" minOccurs="0"/>
                <xsd:element ref="ns2:External_x0020_Contributor" minOccurs="0"/>
                <xsd:element ref="ns4:_Coverage" minOccurs="0"/>
                <xsd:element ref="ns2:EPA_x0020_Related_x0020_Documents" minOccurs="0"/>
                <xsd:element ref="ns4:_Source" minOccurs="0"/>
                <xsd:element ref="ns2:Rights" minOccurs="0"/>
                <xsd:element ref="ns1:Language" minOccurs="0"/>
                <xsd:element ref="ns2:j747ac98061d40f0aa7bd47e1db5675d" minOccurs="0"/>
                <xsd:element ref="ns2:TaxKeywordTaxHTField" minOccurs="0"/>
                <xsd:element ref="ns2:TaxCatchAllLabel" minOccurs="0"/>
                <xsd:element ref="ns2:TaxCatchAll" minOccurs="0"/>
                <xsd:element ref="ns5:MediaServiceMetadata" minOccurs="0"/>
                <xsd:element ref="ns5:MediaServiceFastMetadata" minOccurs="0"/>
                <xsd:element ref="ns5:lcf76f155ced4ddcb4097134ff3c332f" minOccurs="0"/>
                <xsd:element ref="ns5:MediaServiceDateTaken" minOccurs="0"/>
                <xsd:element ref="ns5:MediaServiceOCR" minOccurs="0"/>
                <xsd:element ref="ns5:MediaServiceGenerationTime" minOccurs="0"/>
                <xsd:element ref="ns5:MediaServiceEventHashCode" minOccurs="0"/>
                <xsd:element ref="ns6:SharedWithUsers" minOccurs="0"/>
                <xsd:element ref="ns6:SharedWithDetails" minOccurs="0"/>
                <xsd:element ref="ns1:_ip_UnifiedCompliancePolicyProperties" minOccurs="0"/>
                <xsd:element ref="ns1:_ip_UnifiedCompliancePolicyUIAc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Language" ma:index="17" nillable="true" ma:displayName="Language" ma:default="English" ma:description="Select the document language from the drop down." ma:format="Dropdown" ma:internalName="Language" ma:readOnly="false">
      <xsd:simpleType>
        <xsd:restriction base="dms:Choice">
          <xsd:enumeration value="Arabic (Saudi Arabia)"/>
          <xsd:enumeration value="Bulgarian (Bulgaria)"/>
          <xsd:enumeration value="Chinese (Hong Kong S.A.R.)"/>
          <xsd:enumeration value="Chinese (People's Republic of China)"/>
          <xsd:enumeration value="Chinese (Taiwan)"/>
          <xsd:enumeration value="Croatian (Croatia)"/>
          <xsd:enumeration value="Czech (Czech Republic)"/>
          <xsd:enumeration value="Danish (Denmark)"/>
          <xsd:enumeration value="Dutch (Netherlands)"/>
          <xsd:enumeration value="English"/>
          <xsd:enumeration value="Estonian (Estonia)"/>
          <xsd:enumeration value="Finnish (Finland)"/>
          <xsd:enumeration value="French (France)"/>
          <xsd:enumeration value="German (Germany)"/>
          <xsd:enumeration value="Greek (Greece)"/>
          <xsd:enumeration value="Hebrew (Israel)"/>
          <xsd:enumeration value="Hindi (India)"/>
          <xsd:enumeration value="Hungarian (Hungary)"/>
          <xsd:enumeration value="Indonesian (Indonesia)"/>
          <xsd:enumeration value="Italian (Italy)"/>
          <xsd:enumeration value="Japanese (Japan)"/>
          <xsd:enumeration value="Korean (Korea)"/>
          <xsd:enumeration value="Latvian (Latvia)"/>
          <xsd:enumeration value="Lithuanian (Lithuania)"/>
          <xsd:enumeration value="Malay (Malaysia)"/>
          <xsd:enumeration value="Norwegian (Bokmal) (Norway)"/>
          <xsd:enumeration value="Polish (Poland)"/>
          <xsd:enumeration value="Portuguese (Brazil)"/>
          <xsd:enumeration value="Portuguese (Portugal)"/>
          <xsd:enumeration value="Romanian (Romania)"/>
          <xsd:enumeration value="Russian (Russia)"/>
          <xsd:enumeration value="Serbian (Latin) (Serbia)"/>
          <xsd:enumeration value="Slovak (Slovakia)"/>
          <xsd:enumeration value="Slovenian (Slovenia)"/>
          <xsd:enumeration value="Spanish (Spain)"/>
          <xsd:enumeration value="Swedish (Sweden)"/>
          <xsd:enumeration value="Thai (Thailand)"/>
          <xsd:enumeration value="Turkish (Turkey)"/>
          <xsd:enumeration value="Ukrainian (Ukraine)"/>
          <xsd:enumeration value="Urdu (Islamic Republic of Pakistan)"/>
          <xsd:enumeration value="Vietnamese (Vietnam)"/>
        </xsd:restriction>
      </xsd:simpleType>
    </xsd:element>
    <xsd:element name="_ip_UnifiedCompliancePolicyProperties" ma:index="38" nillable="true" ma:displayName="Unified Compliance Policy Properties" ma:hidden="true" ma:internalName="_ip_UnifiedCompliancePolicyProperties">
      <xsd:simpleType>
        <xsd:restriction base="dms:Note"/>
      </xsd:simpleType>
    </xsd:element>
    <xsd:element name="_ip_UnifiedCompliancePolicyUIAction" ma:index="39"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4ffa91fb-a0ff-4ac5-b2db-65c790d184a4" elementFormDefault="qualified">
    <xsd:import namespace="http://schemas.microsoft.com/office/2006/documentManagement/types"/>
    <xsd:import namespace="http://schemas.microsoft.com/office/infopath/2007/PartnerControls"/>
    <xsd:element name="Document_x0020_Creation_x0020_Date" ma:index="2" nillable="true" ma:displayName="Document Date" ma:default="[today]" ma:description="Enter the date this document was last modified. The upload date has been entered by default." ma:format="DateOnly" ma:internalName="Document_x0020_Creation_x0020_Date" ma:readOnly="false">
      <xsd:simpleType>
        <xsd:restriction base="dms:DateTime"/>
      </xsd:simpleType>
    </xsd:element>
    <xsd:element name="Creator" ma:index="3" nillable="true" ma:displayName="Creator" ma:description="Enter the person primarily responsible for the document. The name of the person uploading the document has been entered by default." ma:list="UserInfo" ma:SharePointGroup="0" ma:internalName="Cre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EPA_x0020_Office" ma:index="4" nillable="true" ma:displayName="EPA Office" ma:description="Enter the EPA organization primarily responsible for the document. The office of the person uploading the document has been entered by default." ma:internalName="EPA_x0020_Office" ma:readOnly="false">
      <xsd:simpleType>
        <xsd:restriction base="dms:Text">
          <xsd:maxLength value="255"/>
        </xsd:restriction>
      </xsd:simpleType>
    </xsd:element>
    <xsd:element name="Record" ma:index="5" nillable="true" ma:displayName="Record" ma:default="Shared" ma:description="For documents that provide evidence of EPA decisions and actions, select &quot;Shared&quot; (open access) or &quot;Private&quot; (restricted access)." ma:format="Dropdown" ma:internalName="Record" ma:readOnly="false">
      <xsd:simpleType>
        <xsd:restriction base="dms:Choice">
          <xsd:enumeration value="None"/>
          <xsd:enumeration value="Shared"/>
          <xsd:enumeration value="Private"/>
        </xsd:restriction>
      </xsd:simpleType>
    </xsd:element>
    <xsd:element name="Identifier" ma:index="9" nillable="true" ma:displayName="Identifier" ma:description="Enter all EPA identification numbers applicable to this document, one on each line." ma:internalName="Identifier" ma:readOnly="false">
      <xsd:simpleType>
        <xsd:restriction base="dms:Note">
          <xsd:maxLength value="255"/>
        </xsd:restriction>
      </xsd:simpleType>
    </xsd:element>
    <xsd:element name="EPA_x0020_Contributor" ma:index="11" nillable="true" ma:displayName="EPA Contributor" ma:description="Enter an EPA person who contributed to the creation of the document but is not the primary author." ma:list="UserInfo" ma:SharePointGroup="0" ma:internalName="EPA_x0020_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External_x0020_Contributor" ma:index="12" nillable="true" ma:displayName="External Contributor" ma:description="Enter a non-EPA person who contributed to the creation of the document but is not the primary author." ma:internalName="External_x0020_Contributor" ma:readOnly="false">
      <xsd:simpleType>
        <xsd:restriction base="dms:Note">
          <xsd:maxLength value="255"/>
        </xsd:restriction>
      </xsd:simpleType>
    </xsd:element>
    <xsd:element name="EPA_x0020_Related_x0020_Documents" ma:index="14" nillable="true" ma:displayName="Other Related Documents" ma:description="Enter any related document." ma:internalName="EPA_x0020_Related_x0020_Documents" ma:readOnly="false">
      <xsd:simpleType>
        <xsd:restriction base="dms:Note">
          <xsd:maxLength value="255"/>
        </xsd:restriction>
      </xsd:simpleType>
    </xsd:element>
    <xsd:element name="Rights" ma:index="16" nillable="true" ma:displayName="Rights" ma:description="Enter information about intellectual property rights held over the document (e.g. copyright, patent, trademark)." ma:internalName="Rights" ma:readOnly="false">
      <xsd:simpleType>
        <xsd:restriction base="dms:Note">
          <xsd:maxLength value="255"/>
        </xsd:restriction>
      </xsd:simpleType>
    </xsd:element>
    <xsd:element name="j747ac98061d40f0aa7bd47e1db5675d" ma:index="19" nillable="true" ma:taxonomy="true" ma:internalName="j747ac98061d40f0aa7bd47e1db5675d" ma:taxonomyFieldName="Document_x0020_Type" ma:displayName="Document Type" ma:readOnly="false" ma:default="" ma:fieldId="{3747ac98-061d-40f0-aa7b-d47e1db5675d}" ma:sspId="29f62856-1543-49d4-a736-4569d363f533" ma:termSetId="e06cd6a9-a175-4da0-81cb-8dba7aa394ab" ma:anchorId="00000000-0000-0000-0000-000000000000" ma:open="false" ma:isKeyword="false">
      <xsd:complexType>
        <xsd:sequence>
          <xsd:element ref="pc:Terms" minOccurs="0" maxOccurs="1"/>
        </xsd:sequence>
      </xsd:complexType>
    </xsd:element>
    <xsd:element name="TaxKeywordTaxHTField" ma:index="21" nillable="true" ma:taxonomy="true" ma:internalName="TaxKeywordTaxHTField" ma:taxonomyFieldName="TaxKeyword" ma:displayName="Enterprise Keywords" ma:readOnly="false" ma:fieldId="{23f27201-bee3-471e-b2e7-b64fd8b7ca38}" ma:taxonomyMulti="true" ma:sspId="29f62856-1543-49d4-a736-4569d363f533" ma:termSetId="00000000-0000-0000-0000-000000000000" ma:anchorId="00000000-0000-0000-0000-000000000000" ma:open="true" ma:isKeyword="true">
      <xsd:complexType>
        <xsd:sequence>
          <xsd:element ref="pc:Terms" minOccurs="0" maxOccurs="1"/>
        </xsd:sequence>
      </xsd:complexType>
    </xsd:element>
    <xsd:element name="TaxCatchAllLabel" ma:index="23" nillable="true" ma:displayName="Taxonomy Catch All Column1" ma:hidden="true" ma:list="{0dfd5769-557b-475f-8db6-793536bcbfd2}" ma:internalName="TaxCatchAllLabel" ma:readOnly="true" ma:showField="CatchAllDataLabel" ma:web="1c9f6715-5bbb-41fe-96b4-0df7b219d453">
      <xsd:complexType>
        <xsd:complexContent>
          <xsd:extension base="dms:MultiChoiceLookup">
            <xsd:sequence>
              <xsd:element name="Value" type="dms:Lookup" maxOccurs="unbounded" minOccurs="0" nillable="true"/>
            </xsd:sequence>
          </xsd:extension>
        </xsd:complexContent>
      </xsd:complexType>
    </xsd:element>
    <xsd:element name="TaxCatchAll" ma:index="24" nillable="true" ma:displayName="Taxonomy Catch All Column" ma:hidden="true" ma:list="{0dfd5769-557b-475f-8db6-793536bcbfd2}" ma:internalName="TaxCatchAll" ma:showField="CatchAllData" ma:web="1c9f6715-5bbb-41fe-96b4-0df7b219d453">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CategoryDescription" ma:index="6" nillable="true" ma:displayName="Description" ma:description="Enter a brief description." ma:internalName="CategoryDescription" ma:readOnly="fals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fields" elementFormDefault="qualified">
    <xsd:import namespace="http://schemas.microsoft.com/office/2006/documentManagement/types"/>
    <xsd:import namespace="http://schemas.microsoft.com/office/infopath/2007/PartnerControls"/>
    <xsd:element name="_Coverage" ma:index="13" nillable="true" ma:displayName="Coverage" ma:description="Enter the geographic location, jurisdiction, or time period for which the document is relevant." ma:internalName="_Coverage" ma:readOnly="false">
      <xsd:simpleType>
        <xsd:restriction base="dms:Text">
          <xsd:maxLength value="255"/>
        </xsd:restriction>
      </xsd:simpleType>
    </xsd:element>
    <xsd:element name="_Source" ma:index="15" nillable="true" ma:displayName="Source" ma:description="Enter a source from which the document is derived." ma:internalName="_Source" ma:readOnly="fals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61fa3bd3-5719-4748-9ddd-a475fb44004f" elementFormDefault="qualified">
    <xsd:import namespace="http://schemas.microsoft.com/office/2006/documentManagement/types"/>
    <xsd:import namespace="http://schemas.microsoft.com/office/infopath/2007/PartnerControls"/>
    <xsd:element name="MediaServiceMetadata" ma:index="28" nillable="true" ma:displayName="MediaServiceMetadata" ma:hidden="true" ma:internalName="MediaServiceMetadata" ma:readOnly="true">
      <xsd:simpleType>
        <xsd:restriction base="dms:Note"/>
      </xsd:simpleType>
    </xsd:element>
    <xsd:element name="MediaServiceFastMetadata" ma:index="29" nillable="true" ma:displayName="MediaServiceFastMetadata" ma:hidden="true" ma:internalName="MediaServiceFastMetadata" ma:readOnly="true">
      <xsd:simpleType>
        <xsd:restriction base="dms:Note"/>
      </xsd:simpleType>
    </xsd:element>
    <xsd:element name="lcf76f155ced4ddcb4097134ff3c332f" ma:index="31" nillable="true" ma:taxonomy="true" ma:internalName="lcf76f155ced4ddcb4097134ff3c332f" ma:taxonomyFieldName="MediaServiceImageTags" ma:displayName="Image Tags" ma:readOnly="false" ma:fieldId="{5cf76f15-5ced-4ddc-b409-7134ff3c332f}" ma:taxonomyMulti="true" ma:sspId="29f62856-1543-49d4-a736-4569d363f533" ma:termSetId="09814cd3-568e-fe90-9814-8d621ff8fb84" ma:anchorId="fba54fb3-c3e1-fe81-a776-ca4b69148c4d" ma:open="true" ma:isKeyword="false">
      <xsd:complexType>
        <xsd:sequence>
          <xsd:element ref="pc:Terms" minOccurs="0" maxOccurs="1"/>
        </xsd:sequence>
      </xsd:complexType>
    </xsd:element>
    <xsd:element name="MediaServiceDateTaken" ma:index="32" nillable="true" ma:displayName="MediaServiceDateTaken" ma:hidden="true" ma:internalName="MediaServiceDateTaken" ma:readOnly="true">
      <xsd:simpleType>
        <xsd:restriction base="dms:Text"/>
      </xsd:simpleType>
    </xsd:element>
    <xsd:element name="MediaServiceOCR" ma:index="33" nillable="true" ma:displayName="Extracted Text" ma:internalName="MediaServiceOCR" ma:readOnly="true">
      <xsd:simpleType>
        <xsd:restriction base="dms:Note">
          <xsd:maxLength value="255"/>
        </xsd:restriction>
      </xsd:simpleType>
    </xsd:element>
    <xsd:element name="MediaServiceGenerationTime" ma:index="34" nillable="true" ma:displayName="MediaServiceGenerationTime" ma:hidden="true" ma:internalName="MediaServiceGenerationTime" ma:readOnly="true">
      <xsd:simpleType>
        <xsd:restriction base="dms:Text"/>
      </xsd:simpleType>
    </xsd:element>
    <xsd:element name="MediaServiceEventHashCode" ma:index="35"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c9f6715-5bbb-41fe-96b4-0df7b219d453" elementFormDefault="qualified">
    <xsd:import namespace="http://schemas.microsoft.com/office/2006/documentManagement/types"/>
    <xsd:import namespace="http://schemas.microsoft.com/office/infopath/2007/PartnerControls"/>
    <xsd:element name="SharedWithUsers" ma:index="36"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37"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5"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54E530DC-7C48-44CD-819F-B6DBA2058A6A}">
  <ds:schemaRefs>
    <ds:schemaRef ds:uri="http://purl.org/dc/dcmitype/"/>
    <ds:schemaRef ds:uri="http://schemas.microsoft.com/office/infopath/2007/PartnerControls"/>
    <ds:schemaRef ds:uri="4ffa91fb-a0ff-4ac5-b2db-65c790d184a4"/>
    <ds:schemaRef ds:uri="http://schemas.openxmlformats.org/package/2006/metadata/core-properties"/>
    <ds:schemaRef ds:uri="1c9f6715-5bbb-41fe-96b4-0df7b219d453"/>
    <ds:schemaRef ds:uri="61fa3bd3-5719-4748-9ddd-a475fb44004f"/>
    <ds:schemaRef ds:uri="http://schemas.microsoft.com/sharepoint/v3"/>
    <ds:schemaRef ds:uri="http://purl.org/dc/terms/"/>
    <ds:schemaRef ds:uri="http://schemas.microsoft.com/office/2006/documentManagement/types"/>
    <ds:schemaRef ds:uri="http://purl.org/dc/elements/1.1/"/>
    <ds:schemaRef ds:uri="http://schemas.microsoft.com/sharepoint/v3/fields"/>
    <ds:schemaRef ds:uri="http://schemas.microsoft.com/sharepoint.v3"/>
    <ds:schemaRef ds:uri="http://schemas.microsoft.com/office/2006/metadata/properties"/>
    <ds:schemaRef ds:uri="http://www.w3.org/XML/1998/namespace"/>
  </ds:schemaRefs>
</ds:datastoreItem>
</file>

<file path=customXml/itemProps2.xml><?xml version="1.0" encoding="utf-8"?>
<ds:datastoreItem xmlns:ds="http://schemas.openxmlformats.org/officeDocument/2006/customXml" ds:itemID="{B1677DB0-E962-451B-9A76-1DFD099847D0}">
  <ds:schemaRefs>
    <ds:schemaRef ds:uri="http://schemas.microsoft.com/sharepoint/v3/contenttype/forms"/>
  </ds:schemaRefs>
</ds:datastoreItem>
</file>

<file path=customXml/itemProps3.xml><?xml version="1.0" encoding="utf-8"?>
<ds:datastoreItem xmlns:ds="http://schemas.openxmlformats.org/officeDocument/2006/customXml" ds:itemID="{CAF24FA0-6516-4F33-BACA-3C1FE396E177}">
  <ds:schemaRefs>
    <ds:schemaRef ds:uri="Microsoft.SharePoint.Taxonomy.ContentTypeSync"/>
  </ds:schemaRefs>
</ds:datastoreItem>
</file>

<file path=customXml/itemProps4.xml><?xml version="1.0" encoding="utf-8"?>
<ds:datastoreItem xmlns:ds="http://schemas.openxmlformats.org/officeDocument/2006/customXml" ds:itemID="{C47F6CA5-0E79-4BD6-93C2-AC5324F809B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4ffa91fb-a0ff-4ac5-b2db-65c790d184a4"/>
    <ds:schemaRef ds:uri="http://schemas.microsoft.com/sharepoint.v3"/>
    <ds:schemaRef ds:uri="http://schemas.microsoft.com/sharepoint/v3/fields"/>
    <ds:schemaRef ds:uri="61fa3bd3-5719-4748-9ddd-a475fb44004f"/>
    <ds:schemaRef ds:uri="1c9f6715-5bbb-41fe-96b4-0df7b219d45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3</vt:i4>
      </vt:variant>
    </vt:vector>
  </HeadingPairs>
  <TitlesOfParts>
    <vt:vector size="6" baseType="lpstr">
      <vt:lpstr>Example</vt:lpstr>
      <vt:lpstr>Template_Blank</vt:lpstr>
      <vt:lpstr>Data Vali</vt:lpstr>
      <vt:lpstr>Capacity_Buildling_with_Mentorship</vt:lpstr>
      <vt:lpstr>Individual</vt:lpstr>
      <vt:lpstr>Partnership</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Awad, Aimee</dc:creator>
  <cp:keywords/>
  <dc:description/>
  <cp:lastModifiedBy>Awad, Aimee</cp:lastModifiedBy>
  <cp:revision/>
  <dcterms:created xsi:type="dcterms:W3CDTF">2022-11-30T02:05:01Z</dcterms:created>
  <dcterms:modified xsi:type="dcterms:W3CDTF">2023-05-22T14:44:57Z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0x0101002253571E02C4D648B62196837AEC6415</vt:lpwstr>
  </property>
  <property fmtid="{D5CDD505-2E9C-101B-9397-08002B2CF9AE}" pid="3" name="TaxKeyword">
    <vt:lpwstr/>
  </property>
  <property fmtid="{D5CDD505-2E9C-101B-9397-08002B2CF9AE}" pid="4" name="MediaServiceImageTags">
    <vt:lpwstr/>
  </property>
  <property fmtid="{D5CDD505-2E9C-101B-9397-08002B2CF9AE}" pid="5" name="e3f09c3df709400db2417a7161762d62">
    <vt:lpwstr/>
  </property>
  <property fmtid="{D5CDD505-2E9C-101B-9397-08002B2CF9AE}" pid="6" name="EPA_x0020_Subject">
    <vt:lpwstr/>
  </property>
  <property fmtid="{D5CDD505-2E9C-101B-9397-08002B2CF9AE}" pid="7" name="Document Type">
    <vt:lpwstr/>
  </property>
  <property fmtid="{D5CDD505-2E9C-101B-9397-08002B2CF9AE}" pid="8" name="EPA Subject">
    <vt:lpwstr/>
  </property>
</Properties>
</file>