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66925"/>
  <mc:AlternateContent xmlns:mc="http://schemas.openxmlformats.org/markup-compatibility/2006">
    <mc:Choice Requires="x15">
      <x15ac:absPath xmlns:x15ac="http://schemas.microsoft.com/office/spreadsheetml/2010/11/ac" url="https://usepa.sharepoint.com/sites/ocspp_Work/wpc/TSCA Scoping Next 20 HPS Review/Flame Retardants/TCEP/RE Documents/Supplemental Files for TCEP/Supplementals for Final Publication/"/>
    </mc:Choice>
  </mc:AlternateContent>
  <xr:revisionPtr revIDLastSave="263" documentId="14_{5D78AFEE-D8D3-4BE3-85FD-9FA9DB2B3E8E}" xr6:coauthVersionLast="47" xr6:coauthVersionMax="47" xr10:uidLastSave="{7202C3F1-11A6-4DDD-AF33-641D6778E0A9}"/>
  <bookViews>
    <workbookView xWindow="-108" yWindow="-108" windowWidth="23256" windowHeight="12456" tabRatio="832" firstSheet="6" activeTab="8" xr2:uid="{00000000-000D-0000-FFFF-FFFF00000000}"/>
  </bookViews>
  <sheets>
    <sheet name="Cover Page" sheetId="64" r:id="rId1"/>
    <sheet name="Read Me" sheetId="63" r:id="rId2"/>
    <sheet name="Scenarios" sheetId="30" r:id="rId3"/>
    <sheet name="Chem and Exp Factors" sheetId="31" r:id="rId4"/>
    <sheet name="Mparam" sheetId="60" r:id="rId5"/>
    <sheet name="Textile-Outdoor Play Structures" sheetId="59" r:id="rId6"/>
    <sheet name="Roofing Insulation" sheetId="53" r:id="rId7"/>
    <sheet name="Carpet Back Coating" sheetId="52" r:id="rId8"/>
    <sheet name="Wood Resin Composites" sheetId="57" r:id="rId9"/>
    <sheet name="Acoustic Ceiling" sheetId="58" r:id="rId10"/>
    <sheet name="Furniture,AutoFoam" sheetId="54" r:id="rId11"/>
    <sheet name="Mattresses" sheetId="55" r:id="rId12"/>
    <sheet name="Other Objects" sheetId="56" r:id="rId13"/>
    <sheet name="Sensitivity Analysis" sheetId="61" r:id="rId14"/>
  </sheets>
  <definedNames>
    <definedName name="_Hlk89702393" localSheetId="3">'Chem and Exp Factors'!$G$12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60" l="1"/>
  <c r="E10" i="60"/>
  <c r="F10" i="60" s="1"/>
  <c r="H10" i="60" s="1"/>
  <c r="I10" i="60" s="1"/>
  <c r="J10" i="60" s="1"/>
  <c r="K10" i="60" s="1"/>
  <c r="G10" i="60" s="1"/>
  <c r="G70" i="60"/>
  <c r="K70" i="60"/>
  <c r="J70" i="60"/>
  <c r="I70" i="60"/>
  <c r="H70" i="60"/>
  <c r="F70" i="60"/>
  <c r="E70" i="60"/>
  <c r="D70" i="60"/>
  <c r="G69" i="60"/>
  <c r="K69" i="60"/>
  <c r="J69" i="60"/>
  <c r="I69" i="60"/>
  <c r="H69" i="60"/>
  <c r="F69" i="60"/>
  <c r="E69" i="60"/>
  <c r="D69" i="60"/>
  <c r="I67" i="60"/>
  <c r="H67" i="60"/>
  <c r="E66" i="60"/>
  <c r="E67" i="60"/>
  <c r="D67" i="60"/>
  <c r="E65" i="60"/>
  <c r="E55" i="60"/>
  <c r="D55" i="60"/>
  <c r="E64" i="60"/>
  <c r="F64" i="60" s="1"/>
  <c r="H64" i="60" s="1"/>
  <c r="I64" i="60" s="1"/>
  <c r="J64" i="60" s="1"/>
  <c r="K64" i="60" s="1"/>
  <c r="G64" i="60" s="1"/>
  <c r="E63" i="60"/>
  <c r="F63" i="60" s="1"/>
  <c r="H63" i="60" s="1"/>
  <c r="I63" i="60" s="1"/>
  <c r="J63" i="60" s="1"/>
  <c r="K63" i="60" s="1"/>
  <c r="G63" i="60" s="1"/>
  <c r="E62" i="60"/>
  <c r="F62" i="60" s="1"/>
  <c r="H62" i="60" s="1"/>
  <c r="I62" i="60" s="1"/>
  <c r="J62" i="60" s="1"/>
  <c r="K62" i="60" s="1"/>
  <c r="G62" i="60" s="1"/>
  <c r="E61" i="60"/>
  <c r="F61" i="60" s="1"/>
  <c r="H61" i="60" s="1"/>
  <c r="I61" i="60" s="1"/>
  <c r="J61" i="60" s="1"/>
  <c r="K61" i="60" s="1"/>
  <c r="G61" i="60" s="1"/>
  <c r="E60" i="60"/>
  <c r="F60" i="60" s="1"/>
  <c r="H60" i="60" s="1"/>
  <c r="I60" i="60" s="1"/>
  <c r="J60" i="60" s="1"/>
  <c r="K60" i="60" s="1"/>
  <c r="G60" i="60" s="1"/>
  <c r="E59" i="60"/>
  <c r="F59" i="60" s="1"/>
  <c r="H59" i="60" s="1"/>
  <c r="I59" i="60" s="1"/>
  <c r="J59" i="60" s="1"/>
  <c r="K59" i="60" s="1"/>
  <c r="G59" i="60" s="1"/>
  <c r="E58" i="60"/>
  <c r="F58" i="60" s="1"/>
  <c r="H58" i="60" s="1"/>
  <c r="I58" i="60" s="1"/>
  <c r="J58" i="60" s="1"/>
  <c r="K58" i="60" s="1"/>
  <c r="G58" i="60" s="1"/>
  <c r="E57" i="60"/>
  <c r="F57" i="60" s="1"/>
  <c r="H57" i="60" s="1"/>
  <c r="I57" i="60" s="1"/>
  <c r="J57" i="60" s="1"/>
  <c r="K57" i="60" s="1"/>
  <c r="G57" i="60" s="1"/>
  <c r="E56" i="60"/>
  <c r="F56" i="60" s="1"/>
  <c r="H56" i="60" s="1"/>
  <c r="I56" i="60" s="1"/>
  <c r="J56" i="60" s="1"/>
  <c r="K56" i="60" s="1"/>
  <c r="G56" i="60" s="1"/>
  <c r="E54" i="60"/>
  <c r="F54" i="60" s="1"/>
  <c r="H54" i="60" s="1"/>
  <c r="I54" i="60" s="1"/>
  <c r="J54" i="60" s="1"/>
  <c r="K54" i="60" s="1"/>
  <c r="G54" i="60" s="1"/>
  <c r="E53" i="60"/>
  <c r="F53" i="60" s="1"/>
  <c r="H53" i="60" s="1"/>
  <c r="I53" i="60" s="1"/>
  <c r="J53" i="60" s="1"/>
  <c r="K53" i="60" s="1"/>
  <c r="G53" i="60" s="1"/>
  <c r="E52" i="60"/>
  <c r="F52" i="60" s="1"/>
  <c r="H52" i="60" s="1"/>
  <c r="I52" i="60" s="1"/>
  <c r="J52" i="60" s="1"/>
  <c r="K52" i="60" s="1"/>
  <c r="G52" i="60" s="1"/>
  <c r="E51" i="60"/>
  <c r="F51" i="60" s="1"/>
  <c r="H51" i="60" s="1"/>
  <c r="I51" i="60" s="1"/>
  <c r="J51" i="60" s="1"/>
  <c r="K51" i="60" s="1"/>
  <c r="G51" i="60" s="1"/>
  <c r="E50" i="60"/>
  <c r="F50" i="60" s="1"/>
  <c r="H50" i="60" s="1"/>
  <c r="I50" i="60" s="1"/>
  <c r="J50" i="60" s="1"/>
  <c r="K50" i="60" s="1"/>
  <c r="G50" i="60" s="1"/>
  <c r="E49" i="60"/>
  <c r="F49" i="60" s="1"/>
  <c r="H49" i="60" s="1"/>
  <c r="I49" i="60" s="1"/>
  <c r="J49" i="60" s="1"/>
  <c r="K49" i="60" s="1"/>
  <c r="G49" i="60" s="1"/>
  <c r="E48" i="60"/>
  <c r="F48" i="60" s="1"/>
  <c r="H48" i="60" s="1"/>
  <c r="I48" i="60" s="1"/>
  <c r="J48" i="60" s="1"/>
  <c r="K48" i="60" s="1"/>
  <c r="G48" i="60" s="1"/>
  <c r="E47" i="60"/>
  <c r="F47" i="60" s="1"/>
  <c r="H47" i="60" s="1"/>
  <c r="I47" i="60" s="1"/>
  <c r="J47" i="60" s="1"/>
  <c r="K47" i="60" s="1"/>
  <c r="G47" i="60" s="1"/>
  <c r="E46" i="60"/>
  <c r="F46" i="60" s="1"/>
  <c r="H46" i="60" s="1"/>
  <c r="I46" i="60" s="1"/>
  <c r="J46" i="60" s="1"/>
  <c r="K46" i="60" s="1"/>
  <c r="G46" i="60" s="1"/>
  <c r="E45" i="60"/>
  <c r="F45" i="60" s="1"/>
  <c r="H45" i="60" s="1"/>
  <c r="I45" i="60" s="1"/>
  <c r="J45" i="60" s="1"/>
  <c r="K45" i="60" s="1"/>
  <c r="G45" i="60" s="1"/>
  <c r="E44" i="60"/>
  <c r="F44" i="60" s="1"/>
  <c r="H44" i="60" s="1"/>
  <c r="I44" i="60" s="1"/>
  <c r="J44" i="60" s="1"/>
  <c r="K44" i="60" s="1"/>
  <c r="G44" i="60" s="1"/>
  <c r="E43" i="60"/>
  <c r="F43" i="60" s="1"/>
  <c r="H43" i="60" s="1"/>
  <c r="I43" i="60" s="1"/>
  <c r="J43" i="60" s="1"/>
  <c r="K43" i="60" s="1"/>
  <c r="G43" i="60" s="1"/>
  <c r="E42" i="60"/>
  <c r="F42" i="60" s="1"/>
  <c r="H42" i="60" s="1"/>
  <c r="I42" i="60" s="1"/>
  <c r="J42" i="60" s="1"/>
  <c r="K42" i="60" s="1"/>
  <c r="G42" i="60" s="1"/>
  <c r="G38" i="60"/>
  <c r="K38" i="60"/>
  <c r="J38" i="60"/>
  <c r="I38" i="60"/>
  <c r="H38" i="60"/>
  <c r="F38" i="60"/>
  <c r="G37" i="60"/>
  <c r="K37" i="60"/>
  <c r="J37" i="60"/>
  <c r="I37" i="60"/>
  <c r="G35" i="60"/>
  <c r="K35" i="60"/>
  <c r="J35" i="60"/>
  <c r="I35" i="60"/>
  <c r="K34" i="60"/>
  <c r="K33" i="60"/>
  <c r="J33" i="60"/>
  <c r="E31" i="60"/>
  <c r="F31" i="60" s="1"/>
  <c r="H31" i="60" s="1"/>
  <c r="I31" i="60" s="1"/>
  <c r="J31" i="60" s="1"/>
  <c r="K31" i="60" s="1"/>
  <c r="G31" i="60" s="1"/>
  <c r="G28" i="60"/>
  <c r="G27" i="60"/>
  <c r="K28" i="60"/>
  <c r="K27" i="60"/>
  <c r="J28" i="60"/>
  <c r="J27" i="60"/>
  <c r="I28" i="60"/>
  <c r="I27" i="60"/>
  <c r="H28" i="60"/>
  <c r="H27" i="60"/>
  <c r="F28" i="60"/>
  <c r="F27" i="60"/>
  <c r="E28" i="60"/>
  <c r="E27" i="60"/>
  <c r="D28" i="60"/>
  <c r="D27" i="60"/>
  <c r="E21" i="60"/>
  <c r="F21" i="60" s="1"/>
  <c r="H21" i="60" s="1"/>
  <c r="I21" i="60" s="1"/>
  <c r="J21" i="60" s="1"/>
  <c r="K21" i="60" s="1"/>
  <c r="G21" i="60" s="1"/>
  <c r="E24" i="60"/>
  <c r="F24" i="60" s="1"/>
  <c r="H24" i="60" s="1"/>
  <c r="I24" i="60" s="1"/>
  <c r="J24" i="60" s="1"/>
  <c r="K24" i="60" s="1"/>
  <c r="G24" i="60" s="1"/>
  <c r="E23" i="60"/>
  <c r="F23" i="60" s="1"/>
  <c r="H23" i="60" s="1"/>
  <c r="I23" i="60" s="1"/>
  <c r="J23" i="60" s="1"/>
  <c r="K23" i="60" s="1"/>
  <c r="G23" i="60" s="1"/>
  <c r="E22" i="60"/>
  <c r="F22" i="60" s="1"/>
  <c r="H22" i="60" s="1"/>
  <c r="I22" i="60" s="1"/>
  <c r="J22" i="60" s="1"/>
  <c r="K22" i="60" s="1"/>
  <c r="G22" i="60" s="1"/>
  <c r="E20" i="60"/>
  <c r="F20" i="60" s="1"/>
  <c r="H20" i="60" s="1"/>
  <c r="I20" i="60" s="1"/>
  <c r="J20" i="60" s="1"/>
  <c r="K20" i="60" s="1"/>
  <c r="G20" i="60" s="1"/>
  <c r="E19" i="60"/>
  <c r="F19" i="60" s="1"/>
  <c r="H19" i="60" s="1"/>
  <c r="I19" i="60" s="1"/>
  <c r="J19" i="60" s="1"/>
  <c r="K19" i="60" s="1"/>
  <c r="G19" i="60" s="1"/>
  <c r="E18" i="60"/>
  <c r="F18" i="60" s="1"/>
  <c r="H18" i="60" s="1"/>
  <c r="I18" i="60" s="1"/>
  <c r="J18" i="60" s="1"/>
  <c r="K18" i="60" s="1"/>
  <c r="G18" i="60" s="1"/>
  <c r="E17" i="60"/>
  <c r="F17" i="60" s="1"/>
  <c r="H17" i="60" s="1"/>
  <c r="I17" i="60" s="1"/>
  <c r="J17" i="60" s="1"/>
  <c r="K17" i="60" s="1"/>
  <c r="G17" i="60" s="1"/>
  <c r="E16" i="60"/>
  <c r="F16" i="60" s="1"/>
  <c r="H16" i="60" s="1"/>
  <c r="I16" i="60" s="1"/>
  <c r="J16" i="60" s="1"/>
  <c r="K16" i="60" s="1"/>
  <c r="G16" i="60" s="1"/>
  <c r="E15" i="60"/>
  <c r="F15" i="60" s="1"/>
  <c r="H15" i="60" s="1"/>
  <c r="I15" i="60" s="1"/>
  <c r="J15" i="60" s="1"/>
  <c r="K15" i="60" s="1"/>
  <c r="G15" i="60" s="1"/>
  <c r="G8" i="60"/>
  <c r="K8" i="60"/>
  <c r="J8" i="60"/>
  <c r="I8" i="60"/>
  <c r="D18" i="58"/>
  <c r="D18" i="59"/>
  <c r="D33" i="59"/>
  <c r="G39" i="60"/>
  <c r="K39" i="60"/>
  <c r="J39" i="60"/>
  <c r="I39" i="60"/>
  <c r="H39" i="60"/>
  <c r="F39" i="60"/>
  <c r="E39" i="60"/>
  <c r="D39" i="60"/>
  <c r="G67" i="60"/>
  <c r="G66" i="60"/>
  <c r="G65" i="60"/>
  <c r="G55" i="60"/>
  <c r="G41" i="60"/>
  <c r="G40" i="60"/>
  <c r="G36" i="60"/>
  <c r="G34" i="60"/>
  <c r="G32" i="60"/>
  <c r="G30" i="60"/>
  <c r="G29" i="60"/>
  <c r="G33" i="60"/>
  <c r="D18" i="57"/>
  <c r="G9" i="60"/>
  <c r="D18" i="56"/>
  <c r="K67" i="60"/>
  <c r="K66" i="60"/>
  <c r="K65" i="60"/>
  <c r="K55" i="60"/>
  <c r="K41" i="60"/>
  <c r="I41" i="60"/>
  <c r="K36" i="60"/>
  <c r="K32" i="60"/>
  <c r="K30" i="60"/>
  <c r="K29" i="60"/>
  <c r="J67" i="60"/>
  <c r="J66" i="60"/>
  <c r="J65" i="60"/>
  <c r="J55" i="60"/>
  <c r="J40" i="60"/>
  <c r="J36" i="60"/>
  <c r="J32" i="60"/>
  <c r="J30" i="60"/>
  <c r="J29" i="60"/>
  <c r="I66" i="60"/>
  <c r="I65" i="60"/>
  <c r="I32" i="60"/>
  <c r="I30" i="60"/>
  <c r="I29" i="60"/>
  <c r="J34" i="60"/>
  <c r="D18" i="55"/>
  <c r="I36" i="60"/>
  <c r="I34" i="60"/>
  <c r="I33" i="60"/>
  <c r="I55" i="60"/>
  <c r="D18" i="54"/>
  <c r="H66" i="60"/>
  <c r="H65" i="60"/>
  <c r="H55" i="60"/>
  <c r="H41" i="60"/>
  <c r="H40" i="60"/>
  <c r="H37" i="60"/>
  <c r="H36" i="60"/>
  <c r="H35" i="60"/>
  <c r="F35" i="60"/>
  <c r="F34" i="60"/>
  <c r="H34" i="60"/>
  <c r="H32" i="60"/>
  <c r="F30" i="60"/>
  <c r="H30" i="60"/>
  <c r="H29" i="60"/>
  <c r="H8" i="60"/>
  <c r="F67" i="60"/>
  <c r="F66" i="60"/>
  <c r="F65" i="60"/>
  <c r="F55" i="60"/>
  <c r="F41" i="60"/>
  <c r="F40" i="60"/>
  <c r="F37" i="60"/>
  <c r="F36" i="60"/>
  <c r="F33" i="60"/>
  <c r="F32" i="60"/>
  <c r="F29" i="60"/>
  <c r="D18" i="53"/>
  <c r="F8" i="60" s="1"/>
  <c r="E40" i="60"/>
  <c r="E38" i="60"/>
  <c r="E37" i="60"/>
  <c r="E36" i="60"/>
  <c r="E35" i="60"/>
  <c r="E34" i="60"/>
  <c r="E32" i="60"/>
  <c r="E29" i="60"/>
  <c r="E30" i="60"/>
  <c r="D18" i="52"/>
  <c r="E8" i="60" s="1"/>
  <c r="D8" i="60" l="1"/>
  <c r="D66" i="60"/>
  <c r="D65" i="60"/>
  <c r="D41" i="60"/>
  <c r="D40" i="60"/>
  <c r="D38" i="60"/>
  <c r="D37" i="60"/>
  <c r="D36" i="60"/>
  <c r="D35" i="60"/>
  <c r="D34" i="60"/>
  <c r="D32" i="60"/>
  <c r="D30" i="60"/>
  <c r="D29" i="60"/>
  <c r="E41" i="60"/>
  <c r="J41" i="60" l="1"/>
  <c r="K40" i="60"/>
  <c r="I40" i="60"/>
  <c r="E33" i="60" l="1"/>
  <c r="E9" i="60" l="1"/>
  <c r="H33" i="60"/>
  <c r="I9" i="60"/>
  <c r="K9" i="60"/>
  <c r="J9" i="60"/>
  <c r="H9" i="60"/>
  <c r="F9" i="60"/>
  <c r="D9" i="60"/>
  <c r="D26" i="60" l="1"/>
  <c r="E26" i="60" s="1"/>
  <c r="F26" i="60" s="1"/>
  <c r="H26" i="60" s="1"/>
  <c r="I26" i="60" s="1"/>
  <c r="J26" i="60" s="1"/>
  <c r="K26" i="60" s="1"/>
  <c r="D25" i="60"/>
  <c r="E25" i="60" s="1"/>
  <c r="F25" i="60" s="1"/>
  <c r="H25" i="60" s="1"/>
  <c r="I25" i="60" s="1"/>
  <c r="J25" i="60" s="1"/>
  <c r="K25" i="60" s="1"/>
  <c r="D14" i="60"/>
  <c r="E14" i="60" s="1"/>
  <c r="F14" i="60" s="1"/>
  <c r="H14" i="60" s="1"/>
  <c r="I14" i="60" s="1"/>
  <c r="J14" i="60" s="1"/>
  <c r="K14" i="60" s="1"/>
  <c r="E12" i="60"/>
  <c r="F12" i="60" s="1"/>
  <c r="H12" i="60" s="1"/>
  <c r="I12" i="60" s="1"/>
  <c r="J12" i="60" s="1"/>
  <c r="K12" i="60" s="1"/>
  <c r="D13" i="60"/>
  <c r="E13" i="60" s="1"/>
  <c r="F13" i="60" s="1"/>
  <c r="H13" i="60" s="1"/>
  <c r="I13" i="60" s="1"/>
  <c r="J13" i="60" s="1"/>
  <c r="K13" i="60" s="1"/>
  <c r="D11" i="60"/>
  <c r="E11" i="60" s="1"/>
  <c r="F11" i="60" s="1"/>
  <c r="H11" i="60" s="1"/>
  <c r="I11" i="60" s="1"/>
  <c r="J11" i="60" s="1"/>
  <c r="K11" i="60" s="1"/>
  <c r="D33" i="60"/>
  <c r="G25" i="60" l="1"/>
  <c r="G26" i="60"/>
  <c r="G11" i="60"/>
  <c r="G12" i="60"/>
  <c r="G14" i="60"/>
  <c r="G13" i="60"/>
  <c r="H12" i="58"/>
  <c r="H8" i="54"/>
  <c r="I12" i="56"/>
  <c r="H12" i="56"/>
  <c r="H11" i="56"/>
  <c r="H7" i="54"/>
  <c r="G12" i="55"/>
  <c r="G1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tc={C70948DA-CA4B-4F5E-BF2C-C6638DAE029B}</author>
  </authors>
  <commentList>
    <comment ref="D32" authorId="0" shapeId="0" xr:uid="{C70948DA-CA4B-4F5E-BF2C-C6638DAE029B}">
      <text>
        <t>[Threaded comment]
Your version of Excel allows you to read this threaded comment; however, any edits to it will get removed if the file is opened in a newer version of Excel. Learn more: https://go.microsoft.com/fwlink/?linkid=870924
Comment:
    from mpram tab</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tc={325EBBC9-A06C-4749-AED9-11934EC153E8}</author>
  </authors>
  <commentList>
    <comment ref="D34" authorId="0" shapeId="0" xr:uid="{325EBBC9-A06C-4749-AED9-11934EC153E8}">
      <text>
        <t>[Threaded comment]
Your version of Excel allows you to read this threaded comment; however, any edits to it will get removed if the file is opened in a newer version of Excel. Learn more: https://go.microsoft.com/fwlink/?linkid=870924
Comment:
    In Mparam</t>
      </text>
    </comment>
  </commentList>
</comments>
</file>

<file path=xl/sharedStrings.xml><?xml version="1.0" encoding="utf-8"?>
<sst xmlns="http://schemas.openxmlformats.org/spreadsheetml/2006/main" count="2360" uniqueCount="537">
  <si>
    <t>CASRN: 115-96-8</t>
  </si>
  <si>
    <t>Author: Yousuf Ahmad, with support from Adria Diaz, Norman Dean (Versar)</t>
  </si>
  <si>
    <t>Scenarios</t>
  </si>
  <si>
    <t xml:space="preserve">A crosswalk of the TCEP Consumer COUs with the relevant CEM 3.0 scenarios. </t>
  </si>
  <si>
    <t xml:space="preserve">Chem and Exp Factors </t>
  </si>
  <si>
    <t>Chemical specific parameters (mainly provided in Table 2-1 of risk evaluation), and exposure factors</t>
  </si>
  <si>
    <t>Mparam</t>
  </si>
  <si>
    <t>Green Tabs (Textile-outdoor play structures- other objects)</t>
  </si>
  <si>
    <t>Sensitivity Analysis</t>
  </si>
  <si>
    <t xml:space="preserve">A summary of the input used for the sensitivity analysis </t>
  </si>
  <si>
    <t>TCEP COU</t>
  </si>
  <si>
    <t>CEM Scenarios</t>
  </si>
  <si>
    <t>Emission from Article Placed in Environment</t>
  </si>
  <si>
    <t>Inhalation from Article Placed in Environment</t>
  </si>
  <si>
    <t>Ingestion after Inhalation</t>
  </si>
  <si>
    <t>Ingestion of Article Mouthed</t>
  </si>
  <si>
    <t>Incidental Ingestion of Dust</t>
  </si>
  <si>
    <t xml:space="preserve">Direct Transfer From Vapor Phase to Skin </t>
  </si>
  <si>
    <t xml:space="preserve">Dermal Dose from Article where Skin Contact Occurs </t>
  </si>
  <si>
    <t>Dermal Dose from skin Contact with Dust</t>
  </si>
  <si>
    <t>CEM  Embedded Models --&gt;</t>
  </si>
  <si>
    <t>E6</t>
  </si>
  <si>
    <t>A_INH1</t>
  </si>
  <si>
    <t>A_ING1</t>
  </si>
  <si>
    <t>A_ING2</t>
  </si>
  <si>
    <t>A_ING3</t>
  </si>
  <si>
    <t>A_DER1</t>
  </si>
  <si>
    <t>A_DER2</t>
  </si>
  <si>
    <t>A_DER3</t>
  </si>
  <si>
    <t>Fabrics: curtains, rugs, wall coverings</t>
  </si>
  <si>
    <t>l</t>
  </si>
  <si>
    <t>Plastic articles: furniture (sofa, chairs, tables)</t>
  </si>
  <si>
    <t>Plastic articles: Mattresses</t>
  </si>
  <si>
    <t>Plastic articles: other objects with potential for routine contact (toys, foam blocks, tents)</t>
  </si>
  <si>
    <t>Plastic articles: foam Insulation</t>
  </si>
  <si>
    <t>Drywall (acoustic ceiling)</t>
  </si>
  <si>
    <t>Wood articles: hardwood floors, furniture</t>
  </si>
  <si>
    <t>CEM Inputs: Chemical and Exposure Parameters</t>
  </si>
  <si>
    <t>Chemical Specific Parameters</t>
  </si>
  <si>
    <t>Units</t>
  </si>
  <si>
    <t>Value</t>
  </si>
  <si>
    <t>My Notes</t>
  </si>
  <si>
    <t>Reference(s)/Notes</t>
  </si>
  <si>
    <t>Chemical Name</t>
  </si>
  <si>
    <t>n/a</t>
  </si>
  <si>
    <t>Tris(2-chloroethyl) phosphate</t>
  </si>
  <si>
    <t>CAS Number</t>
  </si>
  <si>
    <t>115-96-8</t>
  </si>
  <si>
    <r>
      <t>Vapor Pressure (@25</t>
    </r>
    <r>
      <rPr>
        <sz val="11"/>
        <color theme="1"/>
        <rFont val="Calibri"/>
        <family val="2"/>
      </rPr>
      <t>⁰</t>
    </r>
    <r>
      <rPr>
        <sz val="11"/>
        <color theme="1"/>
        <rFont val="Calibri"/>
        <family val="2"/>
        <scheme val="minor"/>
      </rPr>
      <t>C)</t>
    </r>
  </si>
  <si>
    <t>mmHg</t>
  </si>
  <si>
    <t>Molecular Weight</t>
  </si>
  <si>
    <t>g/mol</t>
  </si>
  <si>
    <t>Saturation Concentration in Air</t>
  </si>
  <si>
    <r>
      <t>mg/m</t>
    </r>
    <r>
      <rPr>
        <vertAlign val="superscript"/>
        <sz val="11"/>
        <color theme="1"/>
        <rFont val="Calibri"/>
        <family val="2"/>
        <scheme val="minor"/>
      </rPr>
      <t>3</t>
    </r>
  </si>
  <si>
    <t xml:space="preserve">Henry's Law </t>
  </si>
  <si>
    <r>
      <t>atm-m</t>
    </r>
    <r>
      <rPr>
        <vertAlign val="superscript"/>
        <sz val="11"/>
        <color theme="1"/>
        <rFont val="Calibri"/>
        <family val="2"/>
        <scheme val="minor"/>
      </rPr>
      <t>3</t>
    </r>
    <r>
      <rPr>
        <sz val="11"/>
        <color theme="1"/>
        <rFont val="Calibri"/>
        <family val="2"/>
        <scheme val="minor"/>
      </rPr>
      <t>/mol</t>
    </r>
  </si>
  <si>
    <r>
      <t>log K</t>
    </r>
    <r>
      <rPr>
        <vertAlign val="subscript"/>
        <sz val="11"/>
        <color theme="1"/>
        <rFont val="Calibri"/>
        <family val="2"/>
        <scheme val="minor"/>
      </rPr>
      <t>OA</t>
    </r>
  </si>
  <si>
    <t>unitless</t>
  </si>
  <si>
    <t>7.86-7.93</t>
  </si>
  <si>
    <r>
      <t>log K</t>
    </r>
    <r>
      <rPr>
        <vertAlign val="subscript"/>
        <sz val="11"/>
        <color theme="1"/>
        <rFont val="Calibri"/>
        <family val="2"/>
        <scheme val="minor"/>
      </rPr>
      <t>OW</t>
    </r>
  </si>
  <si>
    <t xml:space="preserve">Background Air Concentration </t>
  </si>
  <si>
    <r>
      <t>Solubility in Water (@25</t>
    </r>
    <r>
      <rPr>
        <sz val="11"/>
        <color theme="1"/>
        <rFont val="Calibri"/>
        <family val="2"/>
      </rPr>
      <t>⁰</t>
    </r>
    <r>
      <rPr>
        <sz val="11"/>
        <color theme="1"/>
        <rFont val="Calibri"/>
        <family val="2"/>
        <scheme val="minor"/>
      </rPr>
      <t>C)</t>
    </r>
  </si>
  <si>
    <t>g/L</t>
  </si>
  <si>
    <t>Solid-Phase Diffusion Coefficient</t>
  </si>
  <si>
    <t>m2/hr</t>
  </si>
  <si>
    <t>Solid-Air Partition Coefficient</t>
  </si>
  <si>
    <t xml:space="preserve">SVOC Partition Coefficient, RP </t>
  </si>
  <si>
    <t>m3/mg</t>
  </si>
  <si>
    <t>SVOC Partition Coefficient, Dust</t>
  </si>
  <si>
    <t>SVOC Partition Coefficient, Abraded Particle</t>
  </si>
  <si>
    <t xml:space="preserve">Gas Phase Mass Transfer Coefficient </t>
  </si>
  <si>
    <t>m/hr</t>
  </si>
  <si>
    <t>Overall Mass Transfer Coefficient , RP</t>
  </si>
  <si>
    <t>Overall Mass Transfer Coefficient , Dust</t>
  </si>
  <si>
    <t>Overall Mass Transfer Coefficient , Interior Surface</t>
  </si>
  <si>
    <t xml:space="preserve">Overall Mass Transfer Coefficient , Abraded Particle </t>
  </si>
  <si>
    <t>Exposure Factors</t>
  </si>
  <si>
    <t>CEM Default Value</t>
  </si>
  <si>
    <t>Inhalation Rate, Adult (during use)</t>
  </si>
  <si>
    <r>
      <t>m</t>
    </r>
    <r>
      <rPr>
        <vertAlign val="superscript"/>
        <sz val="11"/>
        <color theme="1"/>
        <rFont val="Calibri"/>
        <family val="2"/>
        <scheme val="minor"/>
      </rPr>
      <t>3</t>
    </r>
    <r>
      <rPr>
        <sz val="11"/>
        <color theme="1"/>
        <rFont val="Calibri"/>
        <family val="2"/>
        <scheme val="minor"/>
      </rPr>
      <t>/day</t>
    </r>
  </si>
  <si>
    <t>Inhalation Rate, Adult (after use)</t>
  </si>
  <si>
    <t>Inhalation Rate, youth, 16-20 years (bystander)</t>
  </si>
  <si>
    <t>Inhalation Rate, youth, 11-15 years (bystander)</t>
  </si>
  <si>
    <t>Inhalation Rate, Child, 6-10 years (bystander)</t>
  </si>
  <si>
    <t>Inhalation Rate, Small Child, 3-5 years (bystander)</t>
  </si>
  <si>
    <t>Inhalation Rate, Infant, 1-2 years (bystander)</t>
  </si>
  <si>
    <t>Inhalation Rate, Child, &lt;1 year (bystander)</t>
  </si>
  <si>
    <t>Body Weight, Adult</t>
  </si>
  <si>
    <t>kg</t>
  </si>
  <si>
    <t xml:space="preserve">Body Weight, Child, &lt;1 year </t>
  </si>
  <si>
    <t>Chemical</t>
  </si>
  <si>
    <t>Sensitivity Mode</t>
  </si>
  <si>
    <t>Parameter Explanation</t>
  </si>
  <si>
    <t>TCEP</t>
  </si>
  <si>
    <t>Product/Article</t>
  </si>
  <si>
    <t>Fabrics: Curtains, Rugs, Wall Coverings</t>
  </si>
  <si>
    <t>Plastic Articles: Foam Insulation</t>
  </si>
  <si>
    <t>Wood Articles: Hardwood floors, furniture</t>
  </si>
  <si>
    <t>Drywall (- Acoustic ceiling (disposal/ chronic dust release))</t>
  </si>
  <si>
    <t>Plastic Articles: Furniture (sofa, chairs, tables)</t>
  </si>
  <si>
    <t>Plastic articles: Other objects with potential for routine contact (toys, foam blocks, tents)</t>
  </si>
  <si>
    <t>Use Environment</t>
  </si>
  <si>
    <t>Scenario Notes</t>
  </si>
  <si>
    <t>Tab Name</t>
  </si>
  <si>
    <t>Textile-Outdoor Play Structures</t>
  </si>
  <si>
    <t>Carpet Back Coating</t>
  </si>
  <si>
    <t>Roofing Insulation</t>
  </si>
  <si>
    <t>Wood Resin Composites</t>
  </si>
  <si>
    <t>Acoustic Ceiling</t>
  </si>
  <si>
    <t>Furniture</t>
  </si>
  <si>
    <t>Mattresses</t>
  </si>
  <si>
    <t>Other Objects</t>
  </si>
  <si>
    <t xml:space="preserve">1. Scenario Background Air Concentration (mg/m3) </t>
  </si>
  <si>
    <t xml:space="preserve">1. Scenario Background Dust Concentration (ug/mg) </t>
  </si>
  <si>
    <t xml:space="preserve">1. Scenario Initial Concentration of SVOC in Article (mg/cm3) </t>
  </si>
  <si>
    <t>x</t>
  </si>
  <si>
    <t>Estimated using WF*article density *mass conversation factor</t>
  </si>
  <si>
    <t xml:space="preserve">1. Scenario Weight Fraction of Chemical (-) </t>
  </si>
  <si>
    <t xml:space="preserve">2. Inputs; a. Chemical Properties Gas Phase Mass Transfer Coefficient (m/hr) </t>
  </si>
  <si>
    <t>Dust</t>
  </si>
  <si>
    <t>est</t>
  </si>
  <si>
    <t xml:space="preserve">2. Inputs; a. Chemical Properties Henry's Law Coefficient (atm/M) </t>
  </si>
  <si>
    <t xml:space="preserve">2. Inputs; a. Chemical Properties Log Octanol-air Partition Coefficient (-) </t>
  </si>
  <si>
    <t xml:space="preserve">2. Inputs; a. Chemical Properties Log Octanol-water partition coefficient (-) </t>
  </si>
  <si>
    <t xml:space="preserve">2. Inputs; a. Chemical Properties Molecular Weight (g/mol) </t>
  </si>
  <si>
    <t xml:space="preserve">2. Inputs; a. Chemical Properties Overall Mass Transfer Coefficient,Abraded Particle (m/hr): </t>
  </si>
  <si>
    <t xml:space="preserve">2. Inputs; a. Chemical Properties Overall Mass Transfer Coefficient, Dust (m/hr) </t>
  </si>
  <si>
    <t xml:space="preserve">2. Inputs; a. Chemical Properties Overall Mass Transfer Coefficient, Interior Surface (m/hr) </t>
  </si>
  <si>
    <t xml:space="preserve">2. Inputs; a. Chemical Properties Overall Mass Transfer Coefficient, RP (m/hr) </t>
  </si>
  <si>
    <t xml:space="preserve">2. Inputs; a. Chemical Properties Saturation Concentration in Air (mg/m3) </t>
  </si>
  <si>
    <t xml:space="preserve">2. Inputs; a. Chemical Properties Solid-Air Partition Coefficient (-) </t>
  </si>
  <si>
    <t xml:space="preserve">2. Inputs; a. Chemical Properties Solid-Phase Diffusion Coefficient (m2/hr) </t>
  </si>
  <si>
    <t xml:space="preserve">2. Inputs; a. Chemical Properties SVOC Partition Coefficient, Abraded Particle(m3/mg) </t>
  </si>
  <si>
    <t xml:space="preserve">2. Inputs; a. Chemical Properties SVOC Partition Coefficient, Dust (m3/mg) </t>
  </si>
  <si>
    <t xml:space="preserve">2. Inputs; a. Chemical Properties SVOC Partition Coefficient, RP (m3/mg) </t>
  </si>
  <si>
    <t xml:space="preserve">2. Inputs; a. Chemical Properties Vapor Pressure (torr) </t>
  </si>
  <si>
    <t xml:space="preserve">2. Inputs; a. Chemical Properties Water Solubility (mg/mL) </t>
  </si>
  <si>
    <t xml:space="preserve">2. Inputs; b. Product/Article Properties Absorption Fraction, Acute (-) </t>
  </si>
  <si>
    <t>Dermal/CEM estimates</t>
  </si>
  <si>
    <t xml:space="preserve">2. Inputs; b. Product/Article Properties Absorption Fraction, Chronic (-) </t>
  </si>
  <si>
    <t xml:space="preserve">2. Inputs; b. Product/Article Properties Adherence Factor (mg/cm2*event) </t>
  </si>
  <si>
    <t>Use</t>
  </si>
  <si>
    <t xml:space="preserve">2. Inputs; b. Product/Article Properties Area of Article Mouthed (cm2) </t>
  </si>
  <si>
    <t>Use, drop down (1,10,50)</t>
  </si>
  <si>
    <t xml:space="preserve">2. Inputs; b. Product/Article Properties Average Molecule Diffusion per Contact (m) </t>
  </si>
  <si>
    <t xml:space="preserve">Use, drop down </t>
  </si>
  <si>
    <t xml:space="preserve">2. Inputs; b. Product/Article Properties Chemical Migration Rate (mg/cm2/hr) </t>
  </si>
  <si>
    <t>Use, drop down (0.0001, 0.001, 0.1, 10), defaults see table 5 p 60 of user guide</t>
  </si>
  <si>
    <t xml:space="preserve">2. Inputs; b. Product/Article Properties Duration of Article Contact (min) </t>
  </si>
  <si>
    <t xml:space="preserve">2. Inputs; b. Product/Article Properties Frequency of Article Contact (events/day) </t>
  </si>
  <si>
    <t xml:space="preserve">2. Inputs; b. Product/Article Properties Ingestion Fraction - Dust (-) </t>
  </si>
  <si>
    <t>Dermal/Ingestion, 0-1, (1 is default)</t>
  </si>
  <si>
    <t>Dermal/Ingestion, 0-1, (0 is default)</t>
  </si>
  <si>
    <t xml:space="preserve">2. Inputs; b. Product/Article Properties Ingestion Fraction, Abraded Particle (-) </t>
  </si>
  <si>
    <t>Dermal/Ingestion</t>
  </si>
  <si>
    <t xml:space="preserve">2. Inputs; b. Product/Article Properties Skin Permeability Coefficient (cm/hr) </t>
  </si>
  <si>
    <t>Dermal</t>
  </si>
  <si>
    <t xml:space="preserve">2. Inputs; b. Product/Article Properties Surface Area of Article (m2) </t>
  </si>
  <si>
    <t xml:space="preserve">2. Inputs; b. Product/Article Properties Thickness of Article Surface Layer (m) </t>
  </si>
  <si>
    <t xml:space="preserve">2. Inputs; b. Product/Article Properties Transdermal Permeability Coefficient (m/hr) </t>
  </si>
  <si>
    <t xml:space="preserve">2. Inputs; c. Environment Inputs Abraded Particle Deposition Rate Constant (1/hr) </t>
  </si>
  <si>
    <t>Dust Parameter, drop down</t>
  </si>
  <si>
    <t>drop down</t>
  </si>
  <si>
    <t xml:space="preserve">2. Inputs; c. Environment Inputs Abraded Particle Resuspension Rate (1/hr) </t>
  </si>
  <si>
    <t xml:space="preserve">2. Inputs; c. Environment Inputs Ambient RP Concentration (mg/m3) </t>
  </si>
  <si>
    <t xml:space="preserve">2. Inputs; c. Environment Inputs Area of Interior Surface (m2) </t>
  </si>
  <si>
    <t>Environmental Property</t>
  </si>
  <si>
    <t xml:space="preserve">2. Inputs; c. Environment Inputs Cleaning Efficiency (-) </t>
  </si>
  <si>
    <t xml:space="preserve">2. Inputs; c. Environment Inputs Cleaning Frequency (per hour) </t>
  </si>
  <si>
    <t xml:space="preserve">2. Inputs; c. Environment Inputs Density of Particle, Dust (mg/m3) </t>
  </si>
  <si>
    <t xml:space="preserve">2. Inputs; c. Environment Inputs Density of Particle, RP (mg/m3) </t>
  </si>
  <si>
    <t xml:space="preserve">2. Inputs; c. Environment Inputs Deposition Rate, Dust (per hour) </t>
  </si>
  <si>
    <t xml:space="preserve">2. Inputs; c. Environment Inputs Deposition Rate, RP (per hour) </t>
  </si>
  <si>
    <t xml:space="preserve">2. Inputs; c. Environment Inputs Generation Rate of Abraded Particles (mg/hr) </t>
  </si>
  <si>
    <t xml:space="preserve">2. Inputs; c. Environment Inputs HVAC Filter Penetration for RP (-) </t>
  </si>
  <si>
    <t xml:space="preserve">2. Inputs; c. Environment Inputs Interzone Ventilation Rate (m3/hr) </t>
  </si>
  <si>
    <t xml:space="preserve">2. Inputs; c. Environment Inputs Mass Generation Rate, Floor Dust (mg/hr) </t>
  </si>
  <si>
    <t xml:space="preserve">2. Inputs; c. Environment Inputs Mass Generation Rate, Floor RP (mg/hr) </t>
  </si>
  <si>
    <t xml:space="preserve">2. Inputs; c. Environment Inputs Mass Generation Rate, Suspended Dust (mg/hr) </t>
  </si>
  <si>
    <t xml:space="preserve">2. Inputs; c. Environment Inputs Mass Generation Rate, Suspended RP (mg/hr) </t>
  </si>
  <si>
    <t xml:space="preserve">2. Inputs; c. Environment Inputs Radius of Abraded Particle (m) </t>
  </si>
  <si>
    <t xml:space="preserve">2. Inputs; c. Environment Inputs Radius of Particle, Dust (m) </t>
  </si>
  <si>
    <t xml:space="preserve">2. Inputs; c. Environment Inputs Radius of Particle, RP (m) </t>
  </si>
  <si>
    <t xml:space="preserve">2. Inputs; c. Environment Inputs Resuspension Rate, Dust (per day) </t>
  </si>
  <si>
    <t xml:space="preserve">2. Inputs; c. Environment Inputs Resuspension Rate, RP (per day) </t>
  </si>
  <si>
    <t xml:space="preserve">2. Inputs; c. Environment Inputs Thickness of Interior Surface (m) </t>
  </si>
  <si>
    <t>Dust Parameter</t>
  </si>
  <si>
    <t xml:space="preserve">2. Inputs; c. Environment Inputs Use Environment Volume (m3) </t>
  </si>
  <si>
    <t>Building Volume</t>
  </si>
  <si>
    <t>Mass of Poduct used</t>
  </si>
  <si>
    <t>N/A</t>
  </si>
  <si>
    <t>Air Exchange Rate, Zone 1 (Residence)</t>
  </si>
  <si>
    <t>Air Exchange Rate, Zone 2 (Residence)</t>
  </si>
  <si>
    <t>CEM Inputs: Product and Scenario Specific Parameters</t>
  </si>
  <si>
    <t>Consumer Use: Fabric textile, leather products not covered elsewhere (e.g. textile for outdoor children's outdoor play structures, carpet back coating)</t>
  </si>
  <si>
    <t>Initial CEM Model Scenario: Fabrics: Curtains, Rugs, Wall Coverings</t>
  </si>
  <si>
    <t>Variable Parameters</t>
  </si>
  <si>
    <t>Scenario</t>
  </si>
  <si>
    <t>CEM Scenario Defaults*</t>
  </si>
  <si>
    <t>Tier 1 Analysis Entries</t>
  </si>
  <si>
    <t>Source</t>
  </si>
  <si>
    <t>Notes</t>
  </si>
  <si>
    <t>Duration of Use (acute)</t>
  </si>
  <si>
    <t>min/events</t>
  </si>
  <si>
    <t>H/M/L: 60, 20, 10</t>
  </si>
  <si>
    <t>Mass of Product Used Per Event (acute)</t>
  </si>
  <si>
    <t>oz/event</t>
  </si>
  <si>
    <t xml:space="preserve">Mass of Product Used Per Event </t>
  </si>
  <si>
    <t>g/event</t>
  </si>
  <si>
    <t>H/M/L: 30, 10, 5</t>
  </si>
  <si>
    <t xml:space="preserve">Weight Fraction </t>
  </si>
  <si>
    <t>percent</t>
  </si>
  <si>
    <t>67 products, 2 detect, one at 0.05% and one textile in childrens seat cover 1.3%, multiple foam seats and baby carrier at 0.2-0.85%</t>
  </si>
  <si>
    <t>19800 mg/kg in polyurethane soft foam (Ingerowski 2001, (032734)</t>
  </si>
  <si>
    <t>0.1-0.5%, 1,000 to 5,000 ppm for childrens play structures (use report) Washington State Dept. of Ecology. (2019).</t>
  </si>
  <si>
    <t>Chronic Assessments Only</t>
  </si>
  <si>
    <t>Frequency of Use (Chronic)</t>
  </si>
  <si>
    <t>events/yr</t>
  </si>
  <si>
    <t>H/M/L: 73, 52, 12</t>
  </si>
  <si>
    <t>Duration of Use (Chronic)</t>
  </si>
  <si>
    <t>min</t>
  </si>
  <si>
    <t>Mass of Product Used (Chronic)</t>
  </si>
  <si>
    <t>g/use</t>
  </si>
  <si>
    <t>Initial Concentration of SVOC in Article</t>
  </si>
  <si>
    <t>mg/cm3</t>
  </si>
  <si>
    <t>Background Air Concentration</t>
  </si>
  <si>
    <t>mg/m3</t>
  </si>
  <si>
    <t>Background Dust Concentration</t>
  </si>
  <si>
    <t>ug/mg</t>
  </si>
  <si>
    <t>Product/Article Use Environment</t>
  </si>
  <si>
    <t>Whole House/Bedroom/kitchen/garage/outside/automobile</t>
  </si>
  <si>
    <t>Outside</t>
  </si>
  <si>
    <t>Pathways</t>
  </si>
  <si>
    <t>Inhalation/Ingestion/Dermal</t>
  </si>
  <si>
    <t>All</t>
  </si>
  <si>
    <t>Product Users</t>
  </si>
  <si>
    <t>Adult/Youth/Child</t>
  </si>
  <si>
    <t>Youth, Child</t>
  </si>
  <si>
    <t>Activity Pattern</t>
  </si>
  <si>
    <t>Stay-At-Home/Part-time/Full-Time</t>
  </si>
  <si>
    <t>stay at home</t>
  </si>
  <si>
    <t>Dermal Absorbtion/Permeability Method (E1, E2, E3 only)</t>
  </si>
  <si>
    <t>Use Near Field Zone?</t>
  </si>
  <si>
    <t>Product Properties</t>
  </si>
  <si>
    <t>Product/Article and Use Inputs</t>
  </si>
  <si>
    <t>User Defined Emission Rate</t>
  </si>
  <si>
    <t>Density of Product/Article</t>
  </si>
  <si>
    <r>
      <t>g/cm</t>
    </r>
    <r>
      <rPr>
        <vertAlign val="superscript"/>
        <sz val="11"/>
        <rFont val="Calibri"/>
        <family val="2"/>
        <scheme val="minor"/>
      </rPr>
      <t>3</t>
    </r>
  </si>
  <si>
    <t>1.39 g/mL at 25° C (density of TCEP), textile fabric from Abdallah and Harrad 2022 (supp material table SI3 has concentration of 3050 ng/g, and 940 ng/cm2. You can drive 0.31 g/cm2 from these values)</t>
  </si>
  <si>
    <t xml:space="preserve">Surface Area of Article </t>
  </si>
  <si>
    <t>m2</t>
  </si>
  <si>
    <t>Thickness of Article Surface Layer</t>
  </si>
  <si>
    <t>cm</t>
  </si>
  <si>
    <t>Duration of Article Contact</t>
  </si>
  <si>
    <t>min/day</t>
  </si>
  <si>
    <t>Wong et al., 2000 - Median play duration was 3 hours/day in warm weather and 1 hour/day during cold weather months.</t>
  </si>
  <si>
    <t>Alternative: 3.1 hours from Timmer et al 1985 (weekend; 3-5 years) OR 258 minutes (4.3 hours) from Wiley et al 1991 (all ages both genders)</t>
  </si>
  <si>
    <t xml:space="preserve">Area of Article mouthed </t>
  </si>
  <si>
    <t>cm2</t>
  </si>
  <si>
    <t>H/M/L: 50, 10, 1</t>
  </si>
  <si>
    <t>Default value - High</t>
  </si>
  <si>
    <t>Value was 10 for the May reruns and sensitivity analsyis</t>
  </si>
  <si>
    <t>All Assessments</t>
  </si>
  <si>
    <t xml:space="preserve">Aerosol fraction </t>
  </si>
  <si>
    <t xml:space="preserve">FractionProduct Ingested </t>
  </si>
  <si>
    <t>Inputs for Dermal and Ingestion Exposure</t>
  </si>
  <si>
    <t>Film Thickness on Skin</t>
  </si>
  <si>
    <t>Amount Retained on Skin</t>
  </si>
  <si>
    <t>g/cm2</t>
  </si>
  <si>
    <t xml:space="preserve">Skin Permeability Coefficient </t>
  </si>
  <si>
    <t>cm/hr</t>
  </si>
  <si>
    <t>CEM Estimate</t>
  </si>
  <si>
    <t>0.02-0.022 cm/h (Abdallah et al 2015, Abdallah et al 2022</t>
  </si>
  <si>
    <t>Chemical Migration Rate</t>
  </si>
  <si>
    <t>mg/cm2/hr</t>
  </si>
  <si>
    <t>10, 0.1, 0.001, 0.0001</t>
  </si>
  <si>
    <t xml:space="preserve">Default value </t>
  </si>
  <si>
    <t>Thickness of Contact Layer</t>
  </si>
  <si>
    <t>Surface Loading</t>
  </si>
  <si>
    <t>mg/cm2</t>
  </si>
  <si>
    <t>Mouthing Transfer Efficiency</t>
  </si>
  <si>
    <t>(per event)</t>
  </si>
  <si>
    <t>Fraction of Chemical that is Dislodgeable</t>
  </si>
  <si>
    <t>Product Dilution Factor</t>
  </si>
  <si>
    <t>Transdermal Permeability Coefficient</t>
  </si>
  <si>
    <t>Absorption Fraction-Acute</t>
  </si>
  <si>
    <t xml:space="preserve">Abdallah 2016 (table 1, figure 3a 28.3+6.8) </t>
  </si>
  <si>
    <t>Absorption Fraction-Chronic</t>
  </si>
  <si>
    <t>Ingestion Fraction-RP</t>
  </si>
  <si>
    <t>Assumption</t>
  </si>
  <si>
    <t>Ingestion Fraction-Dust</t>
  </si>
  <si>
    <t>Ingestion Fraction-Abraded particle</t>
  </si>
  <si>
    <t>Chemical Half-life in Soil</t>
  </si>
  <si>
    <t>days</t>
  </si>
  <si>
    <t>Avg Molecule Difffusion per Contact</t>
  </si>
  <si>
    <t>cm/day</t>
  </si>
  <si>
    <t>Frequency of Article Contact</t>
  </si>
  <si>
    <t>events/day</t>
  </si>
  <si>
    <t>1 event/day based on CSEFH - Wong et al., 2000 - Median play frequency 7 days/week in warm weather and 3 days/week in cold weather. Median play duration was 3 hours/day in warm weather and 1 hour/day during cold weather months.</t>
  </si>
  <si>
    <t>Adherence Factor</t>
  </si>
  <si>
    <t>mg/cm2*event)</t>
  </si>
  <si>
    <t>Corrected 08/2023. Default is 0.01, 0.04 for children</t>
  </si>
  <si>
    <t>Environment Inputs</t>
  </si>
  <si>
    <t>Environment Property/Attribute</t>
  </si>
  <si>
    <t>Room of Use</t>
  </si>
  <si>
    <t>Building Volume (Residence)</t>
  </si>
  <si>
    <r>
      <t>m</t>
    </r>
    <r>
      <rPr>
        <vertAlign val="superscript"/>
        <sz val="11"/>
        <rFont val="Calibri"/>
        <family val="2"/>
        <scheme val="minor"/>
      </rPr>
      <t>3</t>
    </r>
  </si>
  <si>
    <t>Use Environment Volume</t>
  </si>
  <si>
    <t>492 m3 is the default "use environment volume" if "outside" is the room of use selected in CEM.</t>
  </si>
  <si>
    <t>Alternative: base volume on interior of playhouse</t>
  </si>
  <si>
    <t>Yard Area</t>
  </si>
  <si>
    <r>
      <t>hr</t>
    </r>
    <r>
      <rPr>
        <vertAlign val="superscript"/>
        <sz val="11"/>
        <rFont val="Calibri"/>
        <family val="2"/>
        <scheme val="minor"/>
      </rPr>
      <t>-1</t>
    </r>
  </si>
  <si>
    <t>Interzone Ventilation Rate</t>
  </si>
  <si>
    <r>
      <t>m</t>
    </r>
    <r>
      <rPr>
        <vertAlign val="superscript"/>
        <sz val="11"/>
        <rFont val="Calibri"/>
        <family val="2"/>
        <scheme val="minor"/>
      </rPr>
      <t>3</t>
    </r>
    <r>
      <rPr>
        <sz val="11"/>
        <rFont val="Calibri"/>
        <family val="2"/>
        <scheme val="minor"/>
      </rPr>
      <t>/hr</t>
    </r>
  </si>
  <si>
    <t>Default value for outside</t>
  </si>
  <si>
    <t>Area of Interior Surface</t>
  </si>
  <si>
    <t>Thickness of Interior Surface</t>
  </si>
  <si>
    <t>m</t>
  </si>
  <si>
    <t>From user manual: The thickness of the solid layer may be assumed to be 0.005 m for interior surfaces and equal to the radius of the particle for particulates</t>
  </si>
  <si>
    <t>Near Field Environmetnal Inputs</t>
  </si>
  <si>
    <t>Near Field Volume</t>
  </si>
  <si>
    <t>m3</t>
  </si>
  <si>
    <t>Far-Field Volume</t>
  </si>
  <si>
    <t xml:space="preserve">Air Exchange Rate at Near-field Boundary </t>
  </si>
  <si>
    <t>per hour</t>
  </si>
  <si>
    <t>Soil Properties</t>
  </si>
  <si>
    <t xml:space="preserve">Soil Mixing Depth </t>
  </si>
  <si>
    <t xml:space="preserve">Soil Desnity </t>
  </si>
  <si>
    <t>kg/m3</t>
  </si>
  <si>
    <t>Soil Porosity</t>
  </si>
  <si>
    <t>Chronic Concentration in Soil/Powders</t>
  </si>
  <si>
    <t>mg/kg</t>
  </si>
  <si>
    <t>Acute Concentration in Soil/Powders</t>
  </si>
  <si>
    <t>Dust Parameter Inputs</t>
  </si>
  <si>
    <t>RP</t>
  </si>
  <si>
    <t>Abraded Particle</t>
  </si>
  <si>
    <t>Deposition rate (per hour)</t>
  </si>
  <si>
    <t>Default value (Med)</t>
  </si>
  <si>
    <t>Resuspension rate (per hour)</t>
  </si>
  <si>
    <t>Mass Generation Rate, Suspended (mg/hr)</t>
  </si>
  <si>
    <t>Mass Generation Rate, Floor (mg/hr)</t>
  </si>
  <si>
    <t>Radius of Particle (m)</t>
  </si>
  <si>
    <t>Density of Particle (mg/m3)</t>
  </si>
  <si>
    <t>Ambient RP Concentration (mg/m3)</t>
  </si>
  <si>
    <t>Cleaning Frequency (per hour)</t>
  </si>
  <si>
    <t>Cleaning Efficiency (-)</t>
  </si>
  <si>
    <t>HVAC Filter Penetaration (-)</t>
  </si>
  <si>
    <t>Blue highlights = CEM estimated value</t>
  </si>
  <si>
    <t>Green highlights = Other suggested values</t>
  </si>
  <si>
    <t>Consumer Use: Building/construction materials not covered elsewhere (e.g., roofing insulation)</t>
  </si>
  <si>
    <t>Initial CEM Model Scenario: Plastic Articles: Foam Insulation</t>
  </si>
  <si>
    <t>max of 5.94 mg/g detected in US (Stapleton et al 2012 via CPSC TERA)</t>
  </si>
  <si>
    <t>CEM Estimated using WF*article density *mass conversation factor</t>
  </si>
  <si>
    <t>Whole house</t>
  </si>
  <si>
    <t>Only whole house for now</t>
  </si>
  <si>
    <t>Stay-At-Home</t>
  </si>
  <si>
    <t>Only stay at home for now</t>
  </si>
  <si>
    <t>0.03 g/cm3 used for foam in TPP case study in 2021</t>
  </si>
  <si>
    <t>1700 ft2 is often given as average roof area for US (=158 meters)</t>
  </si>
  <si>
    <t>The maximum value that can be entered is 0.5 cm</t>
  </si>
  <si>
    <t>Rigid foam insulation boards seem to range between 1 and 4 inches thick. However, some have a "facer" layer of different material - should this be considered as the surface layer? https://www.polyiso.org/page/Facers (estimated ~2 in = 5 cm for now)</t>
  </si>
  <si>
    <t>Used 0.1 cm for thickness of emitting article surfaces for the May reruns and sensitivity analsyis</t>
  </si>
  <si>
    <t>Treat as inaccessible, no chronic direct dermal contact</t>
  </si>
  <si>
    <t>Not a DIY scenario</t>
  </si>
  <si>
    <t>Assume 1 event/day</t>
  </si>
  <si>
    <t>Residence - Whole house</t>
  </si>
  <si>
    <r>
      <t>m</t>
    </r>
    <r>
      <rPr>
        <vertAlign val="superscript"/>
        <sz val="11"/>
        <color rgb="FF000000"/>
        <rFont val="Calibri"/>
        <family val="2"/>
        <scheme val="minor"/>
      </rPr>
      <t>3</t>
    </r>
  </si>
  <si>
    <t>Default value for whole house</t>
  </si>
  <si>
    <r>
      <t>hr</t>
    </r>
    <r>
      <rPr>
        <vertAlign val="superscript"/>
        <sz val="11"/>
        <color rgb="FF000000"/>
        <rFont val="Calibri"/>
        <family val="2"/>
        <scheme val="minor"/>
      </rPr>
      <t>-1</t>
    </r>
  </si>
  <si>
    <t>Ecology WA database</t>
  </si>
  <si>
    <t>4/10 detected in ecology washington database, specific to carpet padding</t>
  </si>
  <si>
    <t>5-30% FR in carpet back coating (European Patent)</t>
  </si>
  <si>
    <t>google search- carpet typically 35-60 oz/sq yd. 60 oz/sqyd= 0.2 g/cm2; carpet face weight: https://www.azcarpetcloseouts.com/ways-to-determine-the-quality-of-a-carpet/#:~:text=Face%20weight%20is%20the%20weight,between%2035%20to%2060%20ounces.</t>
  </si>
  <si>
    <t>0.5 is the max that can be entered</t>
  </si>
  <si>
    <t>0.25 via google is min carpet thickness (0.635 in cm)</t>
  </si>
  <si>
    <t>~19 hours spent indoors for children &lt;12 years (Wiley et al 1991)</t>
  </si>
  <si>
    <t>Default value - Mid</t>
  </si>
  <si>
    <t>Consumer Use: Building/construction materials - wood and engineered wood products (e.g., wood resin composites)</t>
  </si>
  <si>
    <t>Initial CEM Model Scenario: Wood Articles: Hardwood floors, furniture</t>
  </si>
  <si>
    <t>SCHER 2012</t>
  </si>
  <si>
    <t>10000 mg/kg in polyurethane soft foam (Ingerowski 2001, (032734)</t>
  </si>
  <si>
    <t>6301480 in wood panneling.</t>
  </si>
  <si>
    <t>wood particle boards</t>
  </si>
  <si>
    <t>Living room</t>
  </si>
  <si>
    <t xml:space="preserve"> Indicates 400-1000 kg/m3, which is 0.4-1 . Go with 1 initially</t>
  </si>
  <si>
    <t>https://www.ncbi.nlm.nih.gov/pmc/articles/PMC7285055/</t>
  </si>
  <si>
    <r>
      <t xml:space="preserve">211 (floor surface area)
</t>
    </r>
    <r>
      <rPr>
        <sz val="11"/>
        <color theme="4"/>
        <rFont val="Calibri"/>
        <family val="2"/>
        <scheme val="minor"/>
      </rPr>
      <t>1.38 (TV stand surface area)</t>
    </r>
  </si>
  <si>
    <r>
      <t xml:space="preserve">Use floor surface area https://www.census.gov/construction/chars/highlights.html Census data estimates median home size at 2273 ft2 = 211 m2
</t>
    </r>
    <r>
      <rPr>
        <sz val="12"/>
        <color theme="4"/>
        <rFont val="Calibri"/>
        <family val="2"/>
        <scheme val="minor"/>
      </rPr>
      <t>Use TV stand surface area https://www.wayfair.com/furniture/pdp/mercury-row-giltner-solid-wood-tv-stand-for-tvs-up-to-65-w002598266.html?piid=1377327662  Top (58 inch x 16 inch), sides (16 inch x 13.5 inch per side), front (58 inch x 13.5 inch)</t>
    </r>
  </si>
  <si>
    <t>If this is "wear layer", potentially very thin - could be thicker for other products</t>
  </si>
  <si>
    <r>
      <t xml:space="preserve">1140
</t>
    </r>
    <r>
      <rPr>
        <sz val="11"/>
        <color theme="4"/>
        <rFont val="Calibri"/>
        <family val="2"/>
        <scheme val="minor"/>
      </rPr>
      <t>120</t>
    </r>
  </si>
  <si>
    <r>
      <rPr>
        <sz val="11"/>
        <color rgb="FF000000"/>
        <rFont val="Calibri"/>
        <family val="2"/>
      </rPr>
      <t xml:space="preserve">For floor: ~19 hours spent indoors for children &lt;12 years (Wiley et al 1991)
</t>
    </r>
    <r>
      <rPr>
        <sz val="11"/>
        <color rgb="FF4472C4"/>
        <rFont val="Calibri"/>
        <family val="2"/>
      </rPr>
      <t>For TV stand: assume 60-120 min</t>
    </r>
  </si>
  <si>
    <t>EFH table 7-32 suggests ~10 contacts per hour for children</t>
  </si>
  <si>
    <t>Residence - Living room</t>
  </si>
  <si>
    <t>Default value for living room</t>
  </si>
  <si>
    <t>Some uses may be outdoor</t>
  </si>
  <si>
    <t>Consumer Use: Building/construction materials not covered elsewhere (e.g., acoustic ceiling)</t>
  </si>
  <si>
    <t>Min</t>
  </si>
  <si>
    <t>Mean (CT)</t>
  </si>
  <si>
    <t>Max</t>
  </si>
  <si>
    <t>Reference(s)</t>
  </si>
  <si>
    <t>68000 mg/kg in acoutic ceiling (Ingerowski 2001, (032734)</t>
  </si>
  <si>
    <t>Ingerowski et al 2001</t>
  </si>
  <si>
    <t xml:space="preserve">Marklund et al. 2005 indicates hihgl levels of TCPE in dust in a library (up to 94.4 ug/g) primarily from new acoustic ceiling. </t>
  </si>
  <si>
    <t>Bedrooom</t>
  </si>
  <si>
    <t>Stay at home</t>
  </si>
  <si>
    <t>from https://www.daiken-ad.com/products/sound/absorption.html, denisty as 9.1 kg/m2 so converts to 0.91 g/cm2 (surface density). Various examples: 9.1,8.5,6.7,8.5, 9.1,7.9, 6.7). Average is 8.07
https://kesal.ru/docs/grp_rockfon_epd_hd1_v4.pdf indicates avergage of 155-175 kg/m3, 0.165 g/m3</t>
  </si>
  <si>
    <t>https://www.primacoustic.com/how-much-acoustic-treatment-do-i-need/ 
Rule of thumb suggests 15-20% of room surface area. Room of use = bedroom? (132 sq ft x 9ft high, assume 11'x12'x9' = SA 678 ft2 = 63 m2 x 20% = 12.6m2</t>
  </si>
  <si>
    <t>The maximum value that can be entered in CEM is 0.5 cm</t>
  </si>
  <si>
    <t>Quick search of commercial products suggest 5/8" as greatest thickness of readily available products (assuming single sheet of drywall)
Should this just consider the outer paper/polymer layer though?</t>
  </si>
  <si>
    <t>Assumed to be 1 event/day</t>
  </si>
  <si>
    <t>Residence - Bedroom</t>
  </si>
  <si>
    <t>Default value for bedroom</t>
  </si>
  <si>
    <t>Consumer Use: Foam Seating and Bedding Product</t>
  </si>
  <si>
    <t>Initial CEM Model Scenario: Plastic Articles: Furniture (sofa, chairs, tables)</t>
  </si>
  <si>
    <t>Calculated with Fang et al. 2013- 1676728</t>
  </si>
  <si>
    <t>0.2-0.4%</t>
  </si>
  <si>
    <t>state of washington database</t>
  </si>
  <si>
    <t>0.87% for TPP</t>
  </si>
  <si>
    <t>19800 mg/kg in polyurethane soft foam (Ingerowski 2001, (032734)
36300000 ng/g V6 in coach foam (3.6%). 14% TCEP impurity.
childrens foam couches
automotive foam (5.3*14%)</t>
  </si>
  <si>
    <t>Living room/Automobile</t>
  </si>
  <si>
    <t>1.39 g/mL at 25° C (density of TCEP); 0.03 g/cm3 used for foam in TPP case study in 2021.</t>
  </si>
  <si>
    <t>surface area of top of upholstered chair (TPP case study 2020)</t>
  </si>
  <si>
    <t>word document from TPP case study 0.1-.25 mm</t>
  </si>
  <si>
    <t>600/120</t>
  </si>
  <si>
    <t>~10 hours per EFH Table 16-84; mean hr/day: eating ~1-2hrs; watch tv ~2-3hrs; read/write/homework ~1-2hrs; relaxing ~1-3hrs
Assumed ~2 hours for time spent in automobiles per EFH Table 16-84 (1.1 to 1.7 hours)</t>
  </si>
  <si>
    <t>0.0001/0.001/0.1/10</t>
  </si>
  <si>
    <t>10 and 1</t>
  </si>
  <si>
    <t>Assumed to be 10 for living room scenario; maybe 1 for the automobile scenario for children; may vary in sensitivity analysis</t>
  </si>
  <si>
    <t>Residence: Living room/Automobile</t>
  </si>
  <si>
    <t>N/A (living room)
2.4 (automobile)</t>
  </si>
  <si>
    <t>50/2.4</t>
  </si>
  <si>
    <t>Default value for living room/automobile</t>
  </si>
  <si>
    <t>N/A (living room)
12.5 (automobile)</t>
  </si>
  <si>
    <t>88.6092/9.4872</t>
  </si>
  <si>
    <t>Initial CEM Model Scenario:  Plastic articles: Mattresses</t>
  </si>
  <si>
    <t>890 mg/kg in polyurethane  mattressess (Ingerowski 2001, (032734)</t>
  </si>
  <si>
    <t>Ali et al 2012</t>
  </si>
  <si>
    <t>Bedroom</t>
  </si>
  <si>
    <t>Stay-at-Home</t>
  </si>
  <si>
    <t>80 by 60 inches for queen mattress: https://myslumberyard.com/blog/mattress-size-chart-guide/</t>
  </si>
  <si>
    <t>8-14 inches via google; this may be outside the expected range for CEM, in which case use values similar to other scenarios.</t>
  </si>
  <si>
    <t>Assumed 10 hrs per YA</t>
  </si>
  <si>
    <t>EFH Table 16-26: mean value of 526.3 min/day (8.7 hours)</t>
  </si>
  <si>
    <t>1 seems like default, but perhaps this should be increased?</t>
  </si>
  <si>
    <t>Default value</t>
  </si>
  <si>
    <t>Initial CEM Model Scenario: Plastic articles: Other objects with potential for routine contact (toys, foam blocks, tents)</t>
  </si>
  <si>
    <t>0.64 = 4.6 * 0.14</t>
  </si>
  <si>
    <t>46500000 ng/g V6 in PU foam (4.6%). 14% TCEP impurity.</t>
  </si>
  <si>
    <t>Youth/Child</t>
  </si>
  <si>
    <t>For toys: assume children as main users</t>
  </si>
  <si>
    <t>Stay-at-home</t>
  </si>
  <si>
    <t>product from target has dimensions 16x16x8 inches : https://www.target.com/p/soozier-7-piece-soft-play-blocks-kids-climb-and-crawl-gym-toy-foam-building-and-stacking-blocks-non-toxic-learning-play-set-educational-software-toy/-/A-84857841#lnk=sametab</t>
  </si>
  <si>
    <t xml:space="preserve"> gives mouthing behaviours for soft plastic items, and all objects except pacifiers. For 12-24 months they are 3.8 min/d and 47.4 min/d respectively (from EFH?)</t>
  </si>
  <si>
    <t>"plush toy" (4 contacts/hour); assuming 10 hours</t>
  </si>
  <si>
    <t>EFH Table 7-29 has frequency contacts for "hard toy" (~28 contacts/hour) and "plush toy" (4 contacts/hour)</t>
  </si>
  <si>
    <t>Near Field Environmental Inputs</t>
  </si>
  <si>
    <t>Sensitivity Analysis conducted 5.12.23</t>
  </si>
  <si>
    <t>Consumer Use: Fabric textile, leather products not covered elsewhere (e.g. textile for outdoor children's outdoor play structures)</t>
  </si>
  <si>
    <t>a. Sensitivity run (8.4/7/10 old mouthing durations)</t>
  </si>
  <si>
    <t>Note: Area of article mouthed was 10 cm2 for the sensitivity analysis</t>
  </si>
  <si>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SVOC conc: 4.03/0.93/0.3</t>
    </r>
  </si>
  <si>
    <t>Analysis_ID</t>
  </si>
  <si>
    <t>Initial Conc</t>
  </si>
  <si>
    <t>b. Sensitivity run (2.3/3.65/5 new mouthing durations)</t>
  </si>
  <si>
    <t>a. Sensitivity run</t>
  </si>
  <si>
    <t>Note: Used 0.1 cm for thickness of emitting article surfaces for sensitivity analysis</t>
  </si>
  <si>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0.594/0.180/0.06</t>
    </r>
  </si>
  <si>
    <t>a. Sensitivity run (10 events per day)</t>
  </si>
  <si>
    <r>
      <t xml:space="preserve">                                                               </t>
    </r>
    <r>
      <rPr>
        <sz val="11"/>
        <color theme="1"/>
        <rFont val="Calibri"/>
        <family val="2"/>
        <scheme val="minor"/>
      </rPr>
      <t>i.</t>
    </r>
    <r>
      <rPr>
        <sz val="7"/>
        <color theme="1"/>
        <rFont val="Times New Roman"/>
        <family val="1"/>
      </rPr>
      <t xml:space="preserve">      </t>
    </r>
    <r>
      <rPr>
        <sz val="11"/>
        <color theme="1"/>
        <rFont val="Calibri"/>
        <family val="2"/>
        <scheme val="minor"/>
      </rPr>
      <t>SVOC conc: 30/12</t>
    </r>
  </si>
  <si>
    <r>
      <t xml:space="preserve">                                                             </t>
    </r>
    <r>
      <rPr>
        <sz val="11"/>
        <color theme="1"/>
        <rFont val="Calibri"/>
        <family val="2"/>
        <scheme val="minor"/>
      </rPr>
      <t>ii.</t>
    </r>
    <r>
      <rPr>
        <sz val="7"/>
        <color theme="1"/>
        <rFont val="Times New Roman"/>
        <family val="1"/>
      </rPr>
      <t xml:space="preserve">      </t>
    </r>
    <r>
      <rPr>
        <sz val="11"/>
        <color theme="1"/>
        <rFont val="Calibri"/>
        <family val="2"/>
        <scheme val="minor"/>
      </rPr>
      <t>Surface Area of article: 211/105</t>
    </r>
  </si>
  <si>
    <t>Surface Area</t>
  </si>
  <si>
    <t>b. Sensitivity run (5 events per day)</t>
  </si>
  <si>
    <t xml:space="preserve">Master parameter tabs. This has all of the input parameters side by side for each COU. </t>
  </si>
  <si>
    <t>Provides COU specific parameters by sheet. Indicates notes, and rationale for choosing select parameters</t>
  </si>
  <si>
    <t>(U.S. EPA, 2012)</t>
  </si>
  <si>
    <t>(Dobry and Keller, 1957)</t>
  </si>
  <si>
    <t>(U.S. EPA, 2019)</t>
  </si>
  <si>
    <t>(Environment Canada, 2009)</t>
  </si>
  <si>
    <t>(ECB, 2009)</t>
  </si>
  <si>
    <t>(U.S. EPA, 2015)</t>
  </si>
  <si>
    <t>(U.S. EPA, 2011b)</t>
  </si>
  <si>
    <t>Dust Parameter Inputs (Article Models)</t>
  </si>
  <si>
    <t>All were estimated in CEM</t>
  </si>
  <si>
    <t>This value was estimated in CEM based on MW, VP, Universal Gas Constant, Temperatures</t>
  </si>
  <si>
    <r>
      <rPr>
        <sz val="11"/>
        <color rgb="FF000000"/>
        <rFont val="Calibri"/>
        <family val="2"/>
        <scheme val="minor"/>
      </rPr>
      <t>Fabric and textile products</t>
    </r>
    <r>
      <rPr>
        <b/>
        <sz val="11"/>
        <color rgb="FF000000"/>
        <rFont val="Calibri"/>
        <family val="2"/>
        <scheme val="minor"/>
      </rPr>
      <t xml:space="preserve"> (</t>
    </r>
    <r>
      <rPr>
        <b/>
        <i/>
        <sz val="11"/>
        <color rgb="FF000000"/>
        <rFont val="Calibri"/>
        <family val="2"/>
        <scheme val="minor"/>
      </rPr>
      <t xml:space="preserve">e.g., </t>
    </r>
    <r>
      <rPr>
        <b/>
        <sz val="11"/>
        <color rgb="FF000000"/>
        <rFont val="Calibri"/>
        <family val="2"/>
        <scheme val="minor"/>
      </rPr>
      <t>textile for children’s play structures, carpet back coating)</t>
    </r>
  </si>
  <si>
    <r>
      <t>Fabric and textile products (</t>
    </r>
    <r>
      <rPr>
        <i/>
        <sz val="11"/>
        <color rgb="FF000000"/>
        <rFont val="Calibri"/>
        <family val="2"/>
        <scheme val="minor"/>
      </rPr>
      <t>e.g.,</t>
    </r>
    <r>
      <rPr>
        <b/>
        <sz val="11"/>
        <color rgb="FF000000"/>
        <rFont val="Calibri"/>
        <family val="2"/>
        <scheme val="minor"/>
      </rPr>
      <t xml:space="preserve"> textile for outdoor children’s outdoor play structure</t>
    </r>
    <r>
      <rPr>
        <sz val="11"/>
        <color rgb="FF000000"/>
        <rFont val="Calibri"/>
        <family val="2"/>
        <scheme val="minor"/>
      </rPr>
      <t>s, carpet back coating)</t>
    </r>
  </si>
  <si>
    <r>
      <t>Building/construction materials (</t>
    </r>
    <r>
      <rPr>
        <i/>
        <sz val="11"/>
        <color rgb="FF000000"/>
        <rFont val="Calibri"/>
        <family val="2"/>
        <scheme val="minor"/>
      </rPr>
      <t>e.g.,</t>
    </r>
    <r>
      <rPr>
        <sz val="11"/>
        <color rgb="FF000000"/>
        <rFont val="Calibri"/>
        <family val="2"/>
        <scheme val="minor"/>
      </rPr>
      <t xml:space="preserve"> </t>
    </r>
    <r>
      <rPr>
        <b/>
        <sz val="11"/>
        <color theme="1"/>
        <rFont val="Calibri"/>
        <family val="2"/>
        <scheme val="minor"/>
      </rPr>
      <t>roofing insulation</t>
    </r>
    <r>
      <rPr>
        <sz val="11"/>
        <color rgb="FF000000"/>
        <rFont val="Calibri"/>
        <family val="2"/>
        <scheme val="minor"/>
      </rPr>
      <t>, acoustic ceiling)</t>
    </r>
  </si>
  <si>
    <r>
      <t xml:space="preserve">Building/construction materials – wood and engineered wood products – wood resin composites – </t>
    </r>
    <r>
      <rPr>
        <b/>
        <sz val="11"/>
        <color rgb="FF000000"/>
        <rFont val="Calibri"/>
        <family val="2"/>
        <scheme val="minor"/>
      </rPr>
      <t>wood flooring, tv stand</t>
    </r>
  </si>
  <si>
    <r>
      <t>Building/construction materials (</t>
    </r>
    <r>
      <rPr>
        <i/>
        <sz val="11"/>
        <color rgb="FF000000"/>
        <rFont val="Calibri"/>
        <family val="2"/>
        <scheme val="minor"/>
      </rPr>
      <t>e.g.,</t>
    </r>
    <r>
      <rPr>
        <sz val="11"/>
        <color rgb="FF000000"/>
        <rFont val="Calibri"/>
        <family val="2"/>
        <scheme val="minor"/>
      </rPr>
      <t xml:space="preserve"> roofing insulation, </t>
    </r>
    <r>
      <rPr>
        <b/>
        <sz val="11"/>
        <color theme="1"/>
        <rFont val="Calibri"/>
        <family val="2"/>
        <scheme val="minor"/>
      </rPr>
      <t>acoustic ceiling</t>
    </r>
    <r>
      <rPr>
        <sz val="11"/>
        <color rgb="FF000000"/>
        <rFont val="Calibri"/>
        <family val="2"/>
        <scheme val="minor"/>
      </rPr>
      <t>)</t>
    </r>
  </si>
  <si>
    <r>
      <t>Foam seating and bedding product (</t>
    </r>
    <r>
      <rPr>
        <b/>
        <sz val="11"/>
        <color rgb="FF000000"/>
        <rFont val="Calibri"/>
        <family val="2"/>
        <scheme val="minor"/>
      </rPr>
      <t>foam auto, foam living</t>
    </r>
    <r>
      <rPr>
        <sz val="11"/>
        <color rgb="FF000000"/>
        <rFont val="Calibri"/>
        <family val="2"/>
        <scheme val="minor"/>
      </rPr>
      <t>)</t>
    </r>
  </si>
  <si>
    <r>
      <t>Foam seating and bedding product (</t>
    </r>
    <r>
      <rPr>
        <b/>
        <sz val="11"/>
        <color rgb="FF000000"/>
        <rFont val="Calibri"/>
        <family val="2"/>
        <scheme val="minor"/>
      </rPr>
      <t>mattress</t>
    </r>
    <r>
      <rPr>
        <sz val="11"/>
        <color rgb="FF000000"/>
        <rFont val="Calibri"/>
        <family val="2"/>
        <scheme val="minor"/>
      </rPr>
      <t>)</t>
    </r>
  </si>
  <si>
    <r>
      <t>Foam seating and bedding product (</t>
    </r>
    <r>
      <rPr>
        <b/>
        <sz val="11"/>
        <color rgb="FF000000"/>
        <rFont val="Calibri"/>
        <family val="2"/>
        <scheme val="minor"/>
      </rPr>
      <t>foam-other</t>
    </r>
    <r>
      <rPr>
        <sz val="11"/>
        <color rgb="FF000000"/>
        <rFont val="Calibri"/>
        <family val="2"/>
        <scheme val="minor"/>
      </rPr>
      <t>)</t>
    </r>
  </si>
  <si>
    <r>
      <t xml:space="preserve">2. Inputs; b. Product/Article Properties </t>
    </r>
    <r>
      <rPr>
        <sz val="11"/>
        <color rgb="FFC00000"/>
        <rFont val="Calibri"/>
        <family val="2"/>
        <scheme val="minor"/>
      </rPr>
      <t>density</t>
    </r>
    <r>
      <rPr>
        <sz val="11"/>
        <color theme="1"/>
        <rFont val="Calibri"/>
        <family val="2"/>
        <scheme val="minor"/>
      </rPr>
      <t xml:space="preserve"> Product/Article (g/cm3) </t>
    </r>
  </si>
  <si>
    <r>
      <t xml:space="preserve">2. Inputs; b. Product/Article Properties Ingestion Fraction - </t>
    </r>
    <r>
      <rPr>
        <sz val="11"/>
        <color rgb="FFC00000"/>
        <rFont val="Calibri"/>
        <family val="2"/>
        <scheme val="minor"/>
      </rPr>
      <t>R</t>
    </r>
    <r>
      <rPr>
        <sz val="11"/>
        <color theme="1"/>
        <rFont val="Calibri"/>
        <family val="2"/>
        <scheme val="minor"/>
      </rPr>
      <t xml:space="preserve">P (-) </t>
    </r>
  </si>
  <si>
    <t>Range</t>
  </si>
  <si>
    <t>Abdallah et al. (2016) (Table 1, Figure 3a 28.3+6.8)</t>
  </si>
  <si>
    <t>https://www.fabricwholesaledirect.com/products/ottertex-waterproof-canvas-fabric?variant=39460372185203&amp;gclid=EAIaIQobChMI0M-m-rbn-gIVFrbICh248A0bEAQYASABEgJGhvD_BwE</t>
  </si>
  <si>
    <t>0.55 mm thickness of waterproof canvas material</t>
  </si>
  <si>
    <t>https://www.wayfair.com/baby-kids/sb1/fabric-kids-playhouses-c232228-a129925~431260.html</t>
  </si>
  <si>
    <t>Largest playhouses give dimensions approx. 4 ft x 6ft, assume this is a footprint and that house is rectangular and no taller than 6ft. 
Alternative: 52" x 72" x 48" = 1.32m x 1.83m x 1.22m
Surface area of box: 12.5 m2</t>
  </si>
  <si>
    <t>Abdallah and Harrad (2022) (supp material table SI3)</t>
  </si>
  <si>
    <t>0.02-0.022 cm/h (Abdallah et al 2015, Abdallah et al 2022)</t>
  </si>
  <si>
    <t xml:space="preserve">Paints and Coatings </t>
  </si>
  <si>
    <t>Spray fixative and finishing spray coatings</t>
  </si>
  <si>
    <t>Aerosol spray paints</t>
  </si>
  <si>
    <t>Water-based wall paint</t>
  </si>
  <si>
    <t>E3</t>
  </si>
  <si>
    <t>P_INH1</t>
  </si>
  <si>
    <t>P_DER2b</t>
  </si>
  <si>
    <t>Inhalation of Airborne Emissions from Products</t>
  </si>
  <si>
    <t>Dermal asbsorption of product applied to skin (permeability)</t>
  </si>
  <si>
    <t>Product Emissions, Spray</t>
  </si>
  <si>
    <t>E2</t>
  </si>
  <si>
    <t>Product Emissions, Applied to surfaces</t>
  </si>
  <si>
    <t>COU</t>
  </si>
  <si>
    <t>Note: All scenarios below were run using a “saturation concentration in air (mg/m3)”- of 2.5 E2 ng/m3 or 2.5 E -4 mg/m3 (95th percentile concentration seen in the monitoring data).</t>
  </si>
  <si>
    <t>Deminimis runs</t>
  </si>
  <si>
    <t>Tv stand</t>
  </si>
  <si>
    <t>fabric play structure</t>
  </si>
  <si>
    <t>auto foam</t>
  </si>
  <si>
    <t xml:space="preserve">Sensitivity Analysis for additional weight fractions conducted on 07.10.24 </t>
  </si>
  <si>
    <t>Risk Evaluation for Tris(2-chloroethyl) Phosphate
(TCEP)</t>
  </si>
  <si>
    <t>Supplemental Information File:
Consumer Exposure Model Scenarios, Inputs and Assumptions, and Sensitivity Analysis</t>
  </si>
  <si>
    <t>September 2024</t>
  </si>
  <si>
    <t>Tab</t>
  </si>
  <si>
    <t>Description</t>
  </si>
  <si>
    <r>
      <rPr>
        <b/>
        <sz val="11"/>
        <color theme="1"/>
        <rFont val="Calibri"/>
        <family val="2"/>
        <scheme val="minor"/>
      </rPr>
      <t>Purpose:</t>
    </r>
    <r>
      <rPr>
        <sz val="11"/>
        <color theme="1"/>
        <rFont val="Calibri"/>
        <family val="2"/>
        <scheme val="minor"/>
      </rPr>
      <t xml:space="preserve"> This workbook provides the input parameters and assumptions that were used for each of the CEM 3.0 runs for TCEP. It also provides the inputs that were used for the sensitivity analysis. 
Between the draft and final risk evaluations, EPA updated the CEM model from version 3.0 to version 3.2. The CEM model was re-run for the final risk evaluation for all scenarios. In addition, EPA conducted an analysis for </t>
    </r>
    <r>
      <rPr>
        <i/>
        <sz val="11"/>
        <color theme="1"/>
        <rFont val="Calibri"/>
        <family val="2"/>
        <scheme val="minor"/>
      </rPr>
      <t xml:space="preserve">de minimis </t>
    </r>
    <r>
      <rPr>
        <sz val="11"/>
        <color theme="1"/>
        <rFont val="Calibri"/>
        <family val="2"/>
        <scheme val="minor"/>
      </rPr>
      <t>weight fractions.</t>
    </r>
  </si>
  <si>
    <r>
      <t xml:space="preserve">l </t>
    </r>
    <r>
      <rPr>
        <sz val="10"/>
        <color rgb="FF000000"/>
        <rFont val="Calibri"/>
        <family val="2"/>
        <scheme val="minor"/>
      </rPr>
      <t>=   Modeled/Evaluated</t>
    </r>
  </si>
  <si>
    <r>
      <t xml:space="preserve">Building/construction materials – wood and engineered wood products – wood resin composites – </t>
    </r>
    <r>
      <rPr>
        <b/>
        <sz val="11"/>
        <color rgb="FF000000"/>
        <rFont val="Calibri"/>
        <family val="2"/>
        <scheme val="minor"/>
      </rPr>
      <t>wood flooring</t>
    </r>
  </si>
  <si>
    <r>
      <t xml:space="preserve">Building/construction materials - wood and engineered wood products – wood resin composites – </t>
    </r>
    <r>
      <rPr>
        <b/>
        <sz val="11"/>
        <color rgb="FF000000"/>
        <rFont val="Calibri"/>
        <family val="2"/>
        <scheme val="minor"/>
      </rPr>
      <t>wooden TV stand</t>
    </r>
  </si>
  <si>
    <r>
      <t>Fabric and textile products (</t>
    </r>
    <r>
      <rPr>
        <i/>
        <sz val="11"/>
        <color rgb="FF000000"/>
        <rFont val="Calibri"/>
        <family val="2"/>
        <scheme val="minor"/>
      </rPr>
      <t>e.g.,</t>
    </r>
    <r>
      <rPr>
        <b/>
        <sz val="11"/>
        <color rgb="FF000000"/>
        <rFont val="Calibri"/>
        <family val="2"/>
        <scheme val="minor"/>
      </rPr>
      <t xml:space="preserve"> textile for outdoor children’s outdoor play structure</t>
    </r>
    <r>
      <rPr>
        <sz val="11"/>
        <color rgb="FF000000"/>
        <rFont val="Calibri"/>
        <family val="2"/>
        <scheme val="minor"/>
      </rPr>
      <t>s,  carpet back coating)</t>
    </r>
  </si>
  <si>
    <t>Table 2-1 in TCEP Risk Evaluation</t>
  </si>
  <si>
    <r>
      <t xml:space="preserve">US EPA's </t>
    </r>
    <r>
      <rPr>
        <i/>
        <sz val="11"/>
        <color theme="1"/>
        <rFont val="Calibri"/>
        <family val="2"/>
        <scheme val="minor"/>
      </rPr>
      <t>Exposure Factors Handbook</t>
    </r>
  </si>
  <si>
    <t>Calculated/estimated via CEM</t>
  </si>
  <si>
    <r>
      <rPr>
        <sz val="11"/>
        <rFont val="Calibri"/>
        <family val="2"/>
      </rPr>
      <t>µ</t>
    </r>
    <r>
      <rPr>
        <sz val="11"/>
        <rFont val="Calibri"/>
        <family val="2"/>
        <scheme val="minor"/>
      </rPr>
      <t>g/mg</t>
    </r>
  </si>
  <si>
    <t>µg/mg</t>
  </si>
  <si>
    <t>0.02 - 0.022 cm/h (Abdallah et al., 2015; Abdallah et al.,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</si>
</sst>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0.000000%"/>
    <numFmt numFmtId="166" formatCode="0.0000%"/>
    <numFmt numFmtId="167" formatCode="0.0%"/>
    <numFmt numFmtId="168" formatCode="0.0"/>
    <numFmt numFmtId="169" formatCode="0.00000%"/>
  </numFmts>
  <fonts count="66" x14ac:knownFonts="1">
    <font>
      <sz val="11"/>
      <color theme="1"/>
      <name val="Calibri"/>
      <family val="2"/>
      <scheme val="minor"/>
    </font>
    <font>
      <b/>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1"/>
      <name val="Calibri"/>
      <family val="2"/>
      <scheme val="minor"/>
    </font>
    <font>
      <b/>
      <sz val="11"/>
      <color theme="0"/>
      <name val="Calibri"/>
      <family val="2"/>
      <scheme val="minor"/>
    </font>
    <font>
      <sz val="11"/>
      <color theme="0"/>
      <name val="Calibri"/>
      <family val="2"/>
      <scheme val="minor"/>
    </font>
    <font>
      <sz val="11"/>
      <color theme="1"/>
      <name val="Calibri"/>
      <family val="2"/>
    </font>
    <font>
      <i/>
      <sz val="11"/>
      <color theme="1"/>
      <name val="Calibri"/>
      <family val="2"/>
      <scheme val="minor"/>
    </font>
    <font>
      <b/>
      <sz val="16"/>
      <color theme="0"/>
      <name val="Calibri"/>
      <family val="2"/>
      <scheme val="minor"/>
    </font>
    <font>
      <vertAlign val="subscript"/>
      <sz val="11"/>
      <color theme="1"/>
      <name val="Calibri"/>
      <family val="2"/>
      <scheme val="minor"/>
    </font>
    <font>
      <vertAlign val="superscript"/>
      <sz val="11"/>
      <color theme="1"/>
      <name val="Calibri"/>
      <family val="2"/>
      <scheme val="minor"/>
    </font>
    <font>
      <b/>
      <i/>
      <sz val="16"/>
      <color theme="1"/>
      <name val="Calibri"/>
      <family val="2"/>
      <scheme val="minor"/>
    </font>
    <font>
      <sz val="12"/>
      <name val="Calibri"/>
      <family val="2"/>
      <scheme val="minor"/>
    </font>
    <font>
      <sz val="10"/>
      <color theme="1"/>
      <name val="Calibri"/>
      <family val="2"/>
      <scheme val="minor"/>
    </font>
    <font>
      <b/>
      <sz val="12"/>
      <name val="Calibri"/>
      <family val="2"/>
      <scheme val="minor"/>
    </font>
    <font>
      <u/>
      <sz val="11"/>
      <color theme="10"/>
      <name val="Calibri"/>
      <family val="2"/>
      <scheme val="minor"/>
    </font>
    <font>
      <sz val="11"/>
      <color rgb="FFFF0000"/>
      <name val="Calibri"/>
      <family val="2"/>
      <scheme val="minor"/>
    </font>
    <font>
      <b/>
      <sz val="11"/>
      <name val="Calibri"/>
      <family val="2"/>
      <scheme val="minor"/>
    </font>
    <font>
      <vertAlign val="superscript"/>
      <sz val="11"/>
      <name val="Calibri"/>
      <family val="2"/>
      <scheme val="minor"/>
    </font>
    <font>
      <sz val="10"/>
      <name val="Calibri"/>
      <family val="2"/>
      <scheme val="minor"/>
    </font>
    <font>
      <b/>
      <sz val="10"/>
      <name val="Calibri"/>
      <family val="2"/>
      <scheme val="minor"/>
    </font>
    <font>
      <sz val="11"/>
      <color theme="1"/>
      <name val="Calibri"/>
      <family val="2"/>
      <scheme val="minor"/>
    </font>
    <font>
      <sz val="11"/>
      <color theme="9" tint="-0.249977111117893"/>
      <name val="Calibri"/>
      <family val="2"/>
      <scheme val="minor"/>
    </font>
    <font>
      <sz val="11"/>
      <color rgb="FF9C0006"/>
      <name val="Calibri"/>
      <family val="2"/>
      <scheme val="minor"/>
    </font>
    <font>
      <sz val="11"/>
      <color rgb="FFC00000"/>
      <name val="Calibri"/>
      <family val="2"/>
      <scheme val="minor"/>
    </font>
    <font>
      <sz val="11"/>
      <color rgb="FF7030A0"/>
      <name val="Calibri"/>
      <family val="2"/>
      <scheme val="minor"/>
    </font>
    <font>
      <sz val="9"/>
      <color theme="1"/>
      <name val="Calibri"/>
      <family val="2"/>
      <scheme val="minor"/>
    </font>
    <font>
      <sz val="12"/>
      <color rgb="FF7030A0"/>
      <name val="Calibri"/>
      <family val="2"/>
      <scheme val="minor"/>
    </font>
    <font>
      <sz val="11"/>
      <color theme="5"/>
      <name val="Calibri"/>
      <family val="2"/>
      <scheme val="minor"/>
    </font>
    <font>
      <sz val="11"/>
      <color rgb="FF000000"/>
      <name val="Calibri"/>
      <family val="2"/>
      <scheme val="minor"/>
    </font>
    <font>
      <sz val="11"/>
      <color rgb="FF7030A0"/>
      <name val="Calibri"/>
      <family val="2"/>
    </font>
    <font>
      <sz val="11"/>
      <color rgb="FF000000"/>
      <name val="Calibri"/>
      <family val="2"/>
    </font>
    <font>
      <sz val="8"/>
      <color indexed="8"/>
      <name val="Arial"/>
      <family val="2"/>
    </font>
    <font>
      <sz val="8"/>
      <color indexed="8"/>
      <name val="Times New Roman"/>
      <family val="2"/>
    </font>
    <font>
      <sz val="11"/>
      <color rgb="FFED7D31"/>
      <name val="Calibri"/>
      <family val="2"/>
      <scheme val="minor"/>
    </font>
    <font>
      <sz val="11"/>
      <color rgb="FF444444"/>
      <name val="Calibri"/>
      <family val="2"/>
      <charset val="1"/>
    </font>
    <font>
      <sz val="12"/>
      <color rgb="FF000000"/>
      <name val="Calibri"/>
      <family val="2"/>
      <scheme val="minor"/>
    </font>
    <font>
      <b/>
      <sz val="11"/>
      <color rgb="FF000000"/>
      <name val="Calibri"/>
      <family val="2"/>
      <scheme val="minor"/>
    </font>
    <font>
      <vertAlign val="superscript"/>
      <sz val="11"/>
      <color rgb="FF000000"/>
      <name val="Calibri"/>
      <family val="2"/>
      <scheme val="minor"/>
    </font>
    <font>
      <i/>
      <sz val="12"/>
      <name val="Calibri"/>
      <family val="2"/>
      <scheme val="minor"/>
    </font>
    <font>
      <i/>
      <sz val="11"/>
      <name val="Calibri"/>
      <family val="2"/>
      <scheme val="minor"/>
    </font>
    <font>
      <i/>
      <sz val="11"/>
      <color rgb="FF000000"/>
      <name val="Calibri"/>
      <family val="2"/>
      <scheme val="minor"/>
    </font>
    <font>
      <b/>
      <i/>
      <sz val="11"/>
      <color theme="1"/>
      <name val="Calibri"/>
      <family val="2"/>
      <scheme val="minor"/>
    </font>
    <font>
      <i/>
      <sz val="11"/>
      <color rgb="FF000000"/>
      <name val="Calibri"/>
      <family val="2"/>
      <charset val="1"/>
    </font>
    <font>
      <i/>
      <sz val="12"/>
      <color rgb="FF000000"/>
      <name val="Calibri"/>
      <family val="2"/>
      <scheme val="minor"/>
    </font>
    <font>
      <sz val="11"/>
      <name val="Calibri"/>
      <family val="2"/>
      <charset val="1"/>
    </font>
    <font>
      <b/>
      <sz val="10"/>
      <color rgb="FF000000"/>
      <name val="Calibri"/>
      <family val="2"/>
    </font>
    <font>
      <sz val="10"/>
      <color rgb="FF000000"/>
      <name val="Calibri"/>
      <family val="2"/>
    </font>
    <font>
      <i/>
      <sz val="10"/>
      <name val="Calibri"/>
      <family val="2"/>
      <scheme val="minor"/>
    </font>
    <font>
      <sz val="11"/>
      <color theme="4"/>
      <name val="Calibri"/>
      <family val="2"/>
      <scheme val="minor"/>
    </font>
    <font>
      <sz val="12"/>
      <color theme="4"/>
      <name val="Calibri"/>
      <family val="2"/>
      <scheme val="minor"/>
    </font>
    <font>
      <sz val="11"/>
      <color rgb="FF000000"/>
      <name val="Times New Roman"/>
      <family val="1"/>
    </font>
    <font>
      <sz val="10"/>
      <color rgb="FF000000"/>
      <name val="Wingdings"/>
      <charset val="2"/>
    </font>
    <font>
      <sz val="10"/>
      <color theme="1"/>
      <name val="Wingdings"/>
      <charset val="2"/>
    </font>
    <font>
      <sz val="10"/>
      <color rgb="FF000000"/>
      <name val="Times New Roman"/>
      <family val="1"/>
    </font>
    <font>
      <sz val="7"/>
      <color theme="1"/>
      <name val="Times New Roman"/>
      <family val="1"/>
    </font>
    <font>
      <b/>
      <sz val="16"/>
      <color theme="1"/>
      <name val="Times New Roman"/>
      <family val="1"/>
    </font>
    <font>
      <b/>
      <i/>
      <sz val="14"/>
      <color theme="1"/>
      <name val="Times New Roman"/>
      <family val="1"/>
    </font>
    <font>
      <sz val="11"/>
      <color rgb="FF4472C4"/>
      <name val="Calibri"/>
      <family val="2"/>
    </font>
    <font>
      <sz val="11"/>
      <name val="Calibri"/>
      <family val="2"/>
    </font>
    <font>
      <sz val="9"/>
      <name val="Calibri"/>
      <family val="2"/>
      <scheme val="minor"/>
    </font>
    <font>
      <b/>
      <i/>
      <sz val="11"/>
      <color rgb="FF000000"/>
      <name val="Calibri"/>
      <family val="2"/>
      <scheme val="minor"/>
    </font>
    <font>
      <sz val="10"/>
      <color rgb="FF000000"/>
      <name val="Calibri"/>
      <family val="2"/>
      <scheme val="minor"/>
    </font>
  </fonts>
  <fills count="25">
    <fill>
      <patternFill patternType="none"/>
    </fill>
    <fill>
      <patternFill patternType="gray125"/>
    </fill>
    <fill>
      <patternFill patternType="solid">
        <fgColor theme="4" tint="0.39997558519241921"/>
        <bgColor indexed="64"/>
      </patternFill>
    </fill>
    <fill>
      <patternFill patternType="solid">
        <fgColor rgb="FFFFC00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rgb="FFFFC7CE"/>
      </patternFill>
    </fill>
    <fill>
      <patternFill patternType="solid">
        <fgColor theme="4"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rgb="FFB4C6E7"/>
        <bgColor indexed="64"/>
      </patternFill>
    </fill>
    <fill>
      <patternFill patternType="solid">
        <fgColor rgb="FFFFE699"/>
        <bgColor indexed="64"/>
      </patternFill>
    </fill>
    <fill>
      <patternFill patternType="solid">
        <fgColor rgb="FFC6E0B4"/>
        <bgColor indexed="64"/>
      </patternFill>
    </fill>
    <fill>
      <patternFill patternType="solid">
        <fgColor rgb="FFFFFFFF"/>
        <bgColor indexed="64"/>
      </patternFill>
    </fill>
    <fill>
      <patternFill patternType="solid">
        <fgColor rgb="FFC0C0C0"/>
        <bgColor rgb="FFC0C0C0"/>
      </patternFill>
    </fill>
    <fill>
      <patternFill patternType="solid">
        <fgColor rgb="FFFF0000"/>
        <bgColor indexed="64"/>
      </patternFill>
    </fill>
    <fill>
      <patternFill patternType="solid">
        <fgColor theme="0" tint="-0.249977111117893"/>
        <bgColor indexed="64"/>
      </patternFill>
    </fill>
    <fill>
      <patternFill patternType="solid">
        <fgColor theme="0" tint="-0.249977111117893"/>
        <bgColor rgb="FFC0C0C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8" fillId="0" borderId="0" applyNumberFormat="0" applyFill="0" applyBorder="0" applyAlignment="0" applyProtection="0"/>
    <xf numFmtId="9" fontId="24" fillId="0" borderId="0" applyFont="0" applyFill="0" applyBorder="0" applyAlignment="0" applyProtection="0"/>
    <xf numFmtId="0" fontId="26" fillId="10" borderId="0" applyNumberFormat="0" applyBorder="0" applyAlignment="0" applyProtection="0"/>
  </cellStyleXfs>
  <cellXfs count="580">
    <xf numFmtId="0" fontId="0" fillId="0" borderId="0" xfId="0"/>
    <xf numFmtId="0" fontId="0" fillId="0" borderId="1" xfId="0" applyBorder="1" applyAlignment="1">
      <alignment horizontal="center"/>
    </xf>
    <xf numFmtId="0" fontId="1" fillId="0" borderId="0" xfId="0" applyFont="1"/>
    <xf numFmtId="0" fontId="5" fillId="4"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0" fillId="0" borderId="0" xfId="0" applyAlignment="1">
      <alignment horizontal="center"/>
    </xf>
    <xf numFmtId="0" fontId="0" fillId="0" borderId="0" xfId="0" applyAlignment="1">
      <alignment horizontal="left"/>
    </xf>
    <xf numFmtId="9" fontId="0" fillId="0" borderId="0" xfId="0" applyNumberFormat="1" applyAlignment="1">
      <alignment horizontal="center"/>
    </xf>
    <xf numFmtId="0" fontId="10" fillId="0" borderId="0" xfId="0" applyFont="1"/>
    <xf numFmtId="0" fontId="10" fillId="0" borderId="0" xfId="0" applyFont="1" applyAlignment="1">
      <alignment horizontal="center"/>
    </xf>
    <xf numFmtId="0" fontId="1" fillId="0" borderId="0" xfId="0" applyFont="1" applyAlignment="1">
      <alignment horizontal="center"/>
    </xf>
    <xf numFmtId="9" fontId="1" fillId="0" borderId="0" xfId="0" applyNumberFormat="1" applyFont="1" applyAlignment="1">
      <alignment horizontal="center"/>
    </xf>
    <xf numFmtId="0" fontId="0" fillId="5" borderId="0" xfId="0" applyFill="1"/>
    <xf numFmtId="0" fontId="2" fillId="2" borderId="0" xfId="0" applyFont="1" applyFill="1"/>
    <xf numFmtId="0" fontId="7" fillId="2" borderId="0" xfId="0" applyFont="1" applyFill="1" applyAlignment="1">
      <alignment horizontal="center"/>
    </xf>
    <xf numFmtId="0" fontId="7" fillId="2" borderId="0" xfId="0" applyFont="1" applyFill="1" applyAlignment="1">
      <alignment horizontal="left"/>
    </xf>
    <xf numFmtId="0" fontId="8" fillId="2" borderId="0" xfId="0" applyFont="1" applyFill="1" applyAlignment="1">
      <alignment horizontal="center"/>
    </xf>
    <xf numFmtId="0" fontId="8" fillId="2" borderId="0" xfId="0" applyFont="1" applyFill="1"/>
    <xf numFmtId="0" fontId="3" fillId="2" borderId="0" xfId="0" applyFont="1" applyFill="1" applyAlignment="1">
      <alignment horizontal="center"/>
    </xf>
    <xf numFmtId="0" fontId="3" fillId="2" borderId="0" xfId="0" applyFont="1" applyFill="1" applyAlignment="1">
      <alignment horizontal="left"/>
    </xf>
    <xf numFmtId="0" fontId="3" fillId="2" borderId="0" xfId="0" applyFont="1" applyFill="1"/>
    <xf numFmtId="9" fontId="3" fillId="2" borderId="0" xfId="0" applyNumberFormat="1" applyFont="1" applyFill="1" applyAlignment="1">
      <alignment horizontal="center"/>
    </xf>
    <xf numFmtId="11" fontId="6" fillId="0" borderId="0" xfId="0" applyNumberFormat="1" applyFont="1" applyAlignment="1">
      <alignment horizontal="center" vertical="center"/>
    </xf>
    <xf numFmtId="0" fontId="1" fillId="0" borderId="0" xfId="0" applyFont="1" applyAlignment="1">
      <alignment horizontal="center" wrapText="1"/>
    </xf>
    <xf numFmtId="0" fontId="3" fillId="0" borderId="0" xfId="0" applyFont="1" applyAlignment="1">
      <alignment horizontal="center"/>
    </xf>
    <xf numFmtId="0" fontId="3" fillId="0" borderId="0" xfId="0" applyFont="1"/>
    <xf numFmtId="9" fontId="3" fillId="0" borderId="0" xfId="0" applyNumberFormat="1" applyFont="1" applyAlignment="1">
      <alignment horizontal="center"/>
    </xf>
    <xf numFmtId="0" fontId="15" fillId="0" borderId="0" xfId="0" applyFont="1"/>
    <xf numFmtId="0" fontId="0" fillId="0" borderId="0" xfId="0" applyAlignment="1">
      <alignment horizontal="left" wrapText="1"/>
    </xf>
    <xf numFmtId="0" fontId="0" fillId="0" borderId="1" xfId="0" applyBorder="1" applyAlignment="1">
      <alignment horizontal="center" vertical="center"/>
    </xf>
    <xf numFmtId="2" fontId="0" fillId="0" borderId="3" xfId="0" applyNumberFormat="1" applyBorder="1" applyAlignment="1">
      <alignment horizontal="right"/>
    </xf>
    <xf numFmtId="2" fontId="0" fillId="0" borderId="1" xfId="0" applyNumberFormat="1" applyBorder="1" applyAlignment="1">
      <alignment horizontal="right"/>
    </xf>
    <xf numFmtId="2" fontId="0" fillId="0" borderId="1" xfId="0" applyNumberFormat="1" applyBorder="1" applyAlignment="1">
      <alignment horizontal="center"/>
    </xf>
    <xf numFmtId="2" fontId="0" fillId="0" borderId="0" xfId="0" applyNumberFormat="1" applyAlignment="1">
      <alignment horizontal="center"/>
    </xf>
    <xf numFmtId="0" fontId="19" fillId="0" borderId="0" xfId="0" applyFont="1" applyAlignment="1">
      <alignment horizontal="center"/>
    </xf>
    <xf numFmtId="0" fontId="6" fillId="0" borderId="0" xfId="0" applyFont="1" applyAlignment="1">
      <alignment horizontal="center"/>
    </xf>
    <xf numFmtId="0" fontId="15" fillId="0" borderId="0" xfId="0" applyFont="1" applyAlignment="1">
      <alignment horizontal="center"/>
    </xf>
    <xf numFmtId="0" fontId="19" fillId="0" borderId="1" xfId="0" applyFont="1" applyBorder="1" applyAlignment="1">
      <alignment horizontal="center"/>
    </xf>
    <xf numFmtId="0" fontId="6" fillId="0" borderId="0" xfId="0" applyFont="1"/>
    <xf numFmtId="0" fontId="23" fillId="4" borderId="1" xfId="0" applyFont="1" applyFill="1" applyBorder="1" applyAlignment="1">
      <alignment horizontal="center" vertical="center" wrapText="1"/>
    </xf>
    <xf numFmtId="0" fontId="6" fillId="0" borderId="1" xfId="0" applyFont="1" applyBorder="1" applyAlignment="1">
      <alignment vertical="center" wrapText="1"/>
    </xf>
    <xf numFmtId="164" fontId="0" fillId="0" borderId="0" xfId="2" applyNumberFormat="1" applyFont="1" applyFill="1" applyAlignment="1">
      <alignment horizontal="center"/>
    </xf>
    <xf numFmtId="165" fontId="0" fillId="0" borderId="1" xfId="2" applyNumberFormat="1" applyFont="1" applyFill="1" applyBorder="1" applyAlignment="1">
      <alignment horizontal="center"/>
    </xf>
    <xf numFmtId="10" fontId="0" fillId="0" borderId="0" xfId="0" applyNumberFormat="1" applyAlignment="1">
      <alignment horizontal="center"/>
    </xf>
    <xf numFmtId="0" fontId="0" fillId="0" borderId="0" xfId="0" applyAlignment="1">
      <alignment vertical="top"/>
    </xf>
    <xf numFmtId="9" fontId="0" fillId="0" borderId="0" xfId="2" applyFont="1" applyFill="1" applyBorder="1" applyAlignment="1">
      <alignment horizontal="center"/>
    </xf>
    <xf numFmtId="10" fontId="0" fillId="0" borderId="0" xfId="2" applyNumberFormat="1" applyFont="1" applyFill="1" applyBorder="1" applyAlignment="1">
      <alignment horizontal="center"/>
    </xf>
    <xf numFmtId="166" fontId="0" fillId="0" borderId="0" xfId="2" applyNumberFormat="1" applyFont="1" applyFill="1" applyBorder="1" applyAlignment="1">
      <alignment horizontal="center"/>
    </xf>
    <xf numFmtId="9" fontId="0" fillId="0" borderId="0" xfId="2" applyFont="1" applyFill="1" applyBorder="1"/>
    <xf numFmtId="10" fontId="0" fillId="0" borderId="0" xfId="2" applyNumberFormat="1" applyFont="1" applyFill="1" applyBorder="1"/>
    <xf numFmtId="10" fontId="1" fillId="0" borderId="0" xfId="2" applyNumberFormat="1" applyFont="1" applyFill="1" applyBorder="1"/>
    <xf numFmtId="10" fontId="3" fillId="0" borderId="0" xfId="0" applyNumberFormat="1" applyFont="1" applyAlignment="1">
      <alignment horizontal="center"/>
    </xf>
    <xf numFmtId="0" fontId="3" fillId="2" borderId="0" xfId="0" applyFont="1" applyFill="1" applyAlignment="1">
      <alignment horizontal="center" wrapText="1"/>
    </xf>
    <xf numFmtId="0" fontId="6" fillId="0" borderId="0" xfId="0" applyFont="1" applyAlignment="1">
      <alignment horizontal="center" wrapText="1"/>
    </xf>
    <xf numFmtId="0" fontId="0" fillId="0" borderId="0" xfId="0" applyAlignment="1">
      <alignment horizontal="center" wrapText="1"/>
    </xf>
    <xf numFmtId="11" fontId="6" fillId="13" borderId="8" xfId="0" applyNumberFormat="1" applyFont="1" applyFill="1" applyBorder="1" applyAlignment="1">
      <alignment horizontal="center"/>
    </xf>
    <xf numFmtId="11" fontId="6" fillId="12" borderId="0" xfId="0" applyNumberFormat="1" applyFont="1" applyFill="1" applyAlignment="1">
      <alignment horizontal="center"/>
    </xf>
    <xf numFmtId="11" fontId="6" fillId="0" borderId="0" xfId="0" applyNumberFormat="1" applyFont="1" applyAlignment="1">
      <alignment horizontal="center"/>
    </xf>
    <xf numFmtId="11" fontId="6" fillId="13" borderId="0" xfId="0" applyNumberFormat="1" applyFont="1" applyFill="1" applyAlignment="1">
      <alignment horizontal="center"/>
    </xf>
    <xf numFmtId="11" fontId="6" fillId="15" borderId="9" xfId="0" applyNumberFormat="1" applyFont="1" applyFill="1" applyBorder="1" applyAlignment="1">
      <alignment horizontal="center"/>
    </xf>
    <xf numFmtId="0" fontId="0" fillId="14" borderId="0" xfId="0" applyFill="1"/>
    <xf numFmtId="0" fontId="31" fillId="0" borderId="0" xfId="0" applyFont="1"/>
    <xf numFmtId="0" fontId="0" fillId="0" borderId="0" xfId="0" applyAlignment="1">
      <alignment vertical="center"/>
    </xf>
    <xf numFmtId="0" fontId="0" fillId="0" borderId="0" xfId="0" applyAlignment="1">
      <alignment horizontal="left" vertical="center"/>
    </xf>
    <xf numFmtId="0" fontId="6" fillId="0" borderId="0" xfId="0" applyFont="1" applyAlignment="1">
      <alignment horizontal="center" vertical="center"/>
    </xf>
    <xf numFmtId="0" fontId="15" fillId="2" borderId="0" xfId="0" applyFont="1" applyFill="1" applyAlignment="1">
      <alignment horizontal="center" vertical="center"/>
    </xf>
    <xf numFmtId="0" fontId="6" fillId="0" borderId="0" xfId="0" applyFont="1" applyAlignment="1">
      <alignment horizontal="left" vertical="center"/>
    </xf>
    <xf numFmtId="0" fontId="15" fillId="0" borderId="0" xfId="0" applyFont="1" applyAlignment="1">
      <alignment horizontal="center" vertical="center"/>
    </xf>
    <xf numFmtId="0" fontId="6" fillId="4" borderId="0" xfId="0" applyFont="1" applyFill="1" applyAlignment="1">
      <alignment horizontal="left" vertical="center"/>
    </xf>
    <xf numFmtId="0" fontId="1" fillId="8" borderId="0" xfId="0" applyFont="1" applyFill="1" applyAlignment="1">
      <alignment horizontal="center" vertical="center" wrapText="1"/>
    </xf>
    <xf numFmtId="0" fontId="0" fillId="0" borderId="0" xfId="0" applyAlignment="1">
      <alignment horizontal="center" vertical="center" wrapText="1"/>
    </xf>
    <xf numFmtId="0" fontId="0" fillId="8" borderId="0" xfId="0" applyFill="1" applyAlignment="1">
      <alignment horizontal="center" vertical="center" wrapText="1"/>
    </xf>
    <xf numFmtId="0" fontId="0" fillId="8" borderId="0" xfId="0" applyFill="1" applyAlignment="1">
      <alignment vertical="center" wrapText="1"/>
    </xf>
    <xf numFmtId="0" fontId="0" fillId="8" borderId="0" xfId="0" applyFill="1" applyAlignment="1">
      <alignment horizontal="left" vertical="center" wrapText="1"/>
    </xf>
    <xf numFmtId="0" fontId="6" fillId="0" borderId="0" xfId="0" applyFont="1" applyAlignment="1">
      <alignment vertical="center"/>
    </xf>
    <xf numFmtId="0" fontId="28" fillId="8" borderId="0" xfId="0" applyFont="1" applyFill="1" applyAlignment="1">
      <alignment horizontal="center" vertical="center" wrapText="1"/>
    </xf>
    <xf numFmtId="0" fontId="6" fillId="0" borderId="0" xfId="0" applyFont="1" applyAlignment="1">
      <alignment horizontal="center" vertical="center" wrapText="1"/>
    </xf>
    <xf numFmtId="0" fontId="6" fillId="8" borderId="0" xfId="0" applyFont="1" applyFill="1" applyAlignment="1">
      <alignment horizontal="center" vertical="center" wrapText="1"/>
    </xf>
    <xf numFmtId="0" fontId="15" fillId="2" borderId="0" xfId="0" applyFont="1" applyFill="1" applyAlignment="1">
      <alignment horizontal="center" vertical="center" wrapText="1"/>
    </xf>
    <xf numFmtId="0" fontId="26" fillId="8" borderId="0" xfId="3" applyFill="1" applyBorder="1" applyAlignment="1">
      <alignment horizontal="center" vertical="center" wrapText="1"/>
    </xf>
    <xf numFmtId="11" fontId="6" fillId="0" borderId="0" xfId="0" applyNumberFormat="1" applyFont="1" applyAlignment="1">
      <alignment horizontal="center" vertical="center" wrapText="1"/>
    </xf>
    <xf numFmtId="11" fontId="6" fillId="8" borderId="0" xfId="0" applyNumberFormat="1" applyFont="1" applyFill="1" applyAlignment="1">
      <alignment horizontal="center" vertical="center" wrapText="1"/>
    </xf>
    <xf numFmtId="0" fontId="15" fillId="0" borderId="0" xfId="0" applyFont="1" applyAlignment="1">
      <alignment horizontal="center" vertical="center" wrapText="1"/>
    </xf>
    <xf numFmtId="0" fontId="15" fillId="8" borderId="0" xfId="0" applyFont="1" applyFill="1" applyAlignment="1">
      <alignment horizontal="center" vertical="center" wrapText="1"/>
    </xf>
    <xf numFmtId="11" fontId="28" fillId="8" borderId="0" xfId="0" applyNumberFormat="1" applyFont="1" applyFill="1" applyAlignment="1">
      <alignment horizontal="center" vertical="center" wrapText="1"/>
    </xf>
    <xf numFmtId="0" fontId="28" fillId="8" borderId="0" xfId="0" applyFont="1" applyFill="1" applyAlignment="1">
      <alignment horizontal="left" vertical="center" wrapText="1"/>
    </xf>
    <xf numFmtId="0" fontId="0" fillId="8" borderId="0" xfId="0" applyFill="1" applyAlignment="1">
      <alignment horizontal="center" vertical="center"/>
    </xf>
    <xf numFmtId="0" fontId="0" fillId="8" borderId="0" xfId="0" applyFill="1" applyAlignment="1">
      <alignment vertical="center"/>
    </xf>
    <xf numFmtId="0" fontId="28" fillId="8" borderId="0" xfId="0" applyFont="1" applyFill="1" applyAlignment="1">
      <alignment horizontal="center" vertical="center"/>
    </xf>
    <xf numFmtId="0" fontId="6" fillId="8" borderId="0" xfId="0" applyFont="1" applyFill="1" applyAlignment="1">
      <alignment horizontal="center" vertical="center"/>
    </xf>
    <xf numFmtId="0" fontId="26" fillId="8" borderId="0" xfId="3" applyFill="1" applyBorder="1" applyAlignment="1">
      <alignment horizontal="center" vertical="center"/>
    </xf>
    <xf numFmtId="0" fontId="15" fillId="8" borderId="0" xfId="0" applyFont="1" applyFill="1" applyAlignment="1">
      <alignment horizontal="center" vertical="center"/>
    </xf>
    <xf numFmtId="11" fontId="6" fillId="8" borderId="0" xfId="0" applyNumberFormat="1" applyFont="1" applyFill="1" applyAlignment="1">
      <alignment horizontal="center" vertical="center"/>
    </xf>
    <xf numFmtId="0" fontId="30" fillId="8" borderId="0" xfId="0" applyFont="1" applyFill="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0" fontId="20" fillId="0" borderId="1" xfId="0" applyFont="1" applyBorder="1" applyAlignment="1">
      <alignment vertical="center"/>
    </xf>
    <xf numFmtId="0" fontId="17" fillId="2" borderId="0" xfId="0" applyFont="1" applyFill="1" applyAlignment="1">
      <alignment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8" fontId="6"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8" fontId="6" fillId="0" borderId="1" xfId="0" applyNumberFormat="1" applyFont="1" applyBorder="1" applyAlignment="1">
      <alignment horizontal="left" vertical="center"/>
    </xf>
    <xf numFmtId="0" fontId="22" fillId="0" borderId="1" xfId="0" applyFont="1" applyBorder="1" applyAlignment="1">
      <alignment horizontal="left" vertical="center"/>
    </xf>
    <xf numFmtId="18" fontId="6" fillId="0" borderId="0" xfId="0" applyNumberFormat="1" applyFont="1" applyAlignment="1">
      <alignment horizontal="left" vertical="center"/>
    </xf>
    <xf numFmtId="0" fontId="22" fillId="0" borderId="0" xfId="0" applyFont="1" applyAlignment="1">
      <alignment horizontal="left" vertical="center"/>
    </xf>
    <xf numFmtId="0" fontId="33" fillId="8" borderId="0" xfId="0" applyFont="1" applyFill="1" applyAlignment="1">
      <alignment horizontal="center" vertical="center" wrapText="1"/>
    </xf>
    <xf numFmtId="0" fontId="36" fillId="0" borderId="0" xfId="0" applyFont="1" applyAlignment="1">
      <alignment horizontal="left" vertical="top" wrapText="1"/>
    </xf>
    <xf numFmtId="168" fontId="35" fillId="0" borderId="0" xfId="0" applyNumberFormat="1" applyFont="1" applyAlignment="1">
      <alignment horizontal="right" vertical="top" indent="5" shrinkToFit="1"/>
    </xf>
    <xf numFmtId="168" fontId="35" fillId="0" borderId="0" xfId="0" applyNumberFormat="1" applyFont="1" applyAlignment="1">
      <alignment horizontal="center" vertical="top" shrinkToFit="1"/>
    </xf>
    <xf numFmtId="168" fontId="35" fillId="0" borderId="0" xfId="0" applyNumberFormat="1" applyFont="1" applyAlignment="1">
      <alignment horizontal="right" vertical="top" indent="1" shrinkToFit="1"/>
    </xf>
    <xf numFmtId="11" fontId="6" fillId="16" borderId="0" xfId="0" applyNumberFormat="1" applyFont="1" applyFill="1" applyAlignment="1">
      <alignment horizontal="left" vertical="center" wrapText="1"/>
    </xf>
    <xf numFmtId="0" fontId="6" fillId="16" borderId="0" xfId="0" applyFont="1" applyFill="1" applyAlignment="1">
      <alignment horizontal="center" vertical="center" wrapText="1"/>
    </xf>
    <xf numFmtId="0" fontId="0" fillId="18" borderId="0" xfId="0" applyFill="1" applyAlignment="1">
      <alignment horizontal="center" vertical="center" wrapText="1"/>
    </xf>
    <xf numFmtId="0" fontId="18" fillId="8" borderId="0" xfId="1" applyFill="1" applyAlignment="1">
      <alignment horizontal="center" vertical="center" wrapText="1"/>
    </xf>
    <xf numFmtId="0" fontId="6" fillId="19" borderId="0" xfId="0" applyFont="1" applyFill="1" applyAlignment="1">
      <alignment horizontal="center" vertical="center" wrapText="1"/>
    </xf>
    <xf numFmtId="0" fontId="28" fillId="18" borderId="0" xfId="0" applyFont="1" applyFill="1" applyAlignment="1">
      <alignment horizontal="center" vertical="center" wrapText="1"/>
    </xf>
    <xf numFmtId="0" fontId="28" fillId="18" borderId="0" xfId="0" applyFont="1" applyFill="1" applyAlignment="1">
      <alignment horizontal="center" vertical="center"/>
    </xf>
    <xf numFmtId="0" fontId="6" fillId="18" borderId="0" xfId="0" applyFont="1" applyFill="1" applyAlignment="1">
      <alignment horizontal="center" vertical="center"/>
    </xf>
    <xf numFmtId="0" fontId="6" fillId="18" borderId="0" xfId="0" applyFont="1" applyFill="1" applyAlignment="1">
      <alignment horizontal="center" vertical="center" wrapText="1"/>
    </xf>
    <xf numFmtId="0" fontId="0" fillId="18" borderId="0" xfId="0" applyFill="1" applyAlignment="1">
      <alignment vertical="center"/>
    </xf>
    <xf numFmtId="0" fontId="3" fillId="18" borderId="0" xfId="0" applyFont="1" applyFill="1" applyAlignment="1">
      <alignment vertical="center"/>
    </xf>
    <xf numFmtId="0" fontId="38" fillId="18" borderId="0" xfId="0" applyFont="1" applyFill="1" applyAlignment="1">
      <alignment horizontal="center"/>
    </xf>
    <xf numFmtId="0" fontId="37" fillId="18" borderId="0" xfId="0" applyFont="1" applyFill="1" applyAlignment="1">
      <alignment horizontal="center" vertical="center" wrapText="1"/>
    </xf>
    <xf numFmtId="0" fontId="37" fillId="8" borderId="0" xfId="0" applyFont="1" applyFill="1" applyAlignment="1">
      <alignment horizontal="center" vertical="center" wrapText="1"/>
    </xf>
    <xf numFmtId="0" fontId="6" fillId="20" borderId="1" xfId="0" applyFont="1" applyFill="1" applyBorder="1" applyAlignment="1">
      <alignment vertical="center"/>
    </xf>
    <xf numFmtId="0" fontId="32" fillId="0" borderId="0" xfId="0" applyFont="1" applyAlignment="1">
      <alignment horizontal="left" vertical="center" wrapText="1"/>
    </xf>
    <xf numFmtId="0" fontId="32" fillId="0" borderId="0" xfId="0" applyFont="1" applyAlignment="1">
      <alignment horizontal="center" vertical="center" wrapText="1"/>
    </xf>
    <xf numFmtId="0" fontId="32" fillId="0" borderId="1" xfId="0" applyFont="1" applyBorder="1" applyAlignment="1">
      <alignment vertical="center"/>
    </xf>
    <xf numFmtId="0" fontId="6" fillId="0" borderId="5" xfId="0" applyFont="1" applyBorder="1" applyAlignment="1">
      <alignment horizontal="center" vertical="center"/>
    </xf>
    <xf numFmtId="11" fontId="6" fillId="0" borderId="1" xfId="0" applyNumberFormat="1" applyFont="1" applyBorder="1" applyAlignment="1">
      <alignment horizontal="center" vertical="center"/>
    </xf>
    <xf numFmtId="0" fontId="22" fillId="0" borderId="5" xfId="0" applyFont="1" applyBorder="1" applyAlignment="1">
      <alignment horizontal="center" vertical="center"/>
    </xf>
    <xf numFmtId="11" fontId="6" fillId="0" borderId="5" xfId="0" applyNumberFormat="1" applyFont="1" applyBorder="1" applyAlignment="1">
      <alignment horizontal="center" vertical="center"/>
    </xf>
    <xf numFmtId="0" fontId="22" fillId="4" borderId="0" xfId="0" applyFont="1" applyFill="1" applyAlignment="1">
      <alignment horizontal="center" vertical="center"/>
    </xf>
    <xf numFmtId="0" fontId="22" fillId="0" borderId="1" xfId="0" applyFont="1" applyBorder="1" applyAlignment="1">
      <alignment horizontal="center" vertical="center"/>
    </xf>
    <xf numFmtId="0" fontId="32" fillId="8" borderId="0" xfId="0" applyFont="1" applyFill="1" applyAlignment="1">
      <alignment horizontal="center" vertical="center" wrapText="1"/>
    </xf>
    <xf numFmtId="0" fontId="0" fillId="18" borderId="0" xfId="0" applyFill="1" applyAlignment="1">
      <alignment horizontal="center"/>
    </xf>
    <xf numFmtId="0" fontId="39" fillId="8" borderId="0" xfId="0" applyFont="1" applyFill="1" applyAlignment="1">
      <alignment horizontal="center" vertical="center" wrapText="1"/>
    </xf>
    <xf numFmtId="0" fontId="32" fillId="18" borderId="0" xfId="0" applyFont="1" applyFill="1" applyAlignment="1">
      <alignment horizontal="center" vertical="center"/>
    </xf>
    <xf numFmtId="11" fontId="19" fillId="8" borderId="0" xfId="0" applyNumberFormat="1" applyFont="1" applyFill="1" applyAlignment="1">
      <alignment horizontal="center" vertical="center" wrapText="1"/>
    </xf>
    <xf numFmtId="0" fontId="32" fillId="8" borderId="0" xfId="0" applyFont="1" applyFill="1" applyAlignment="1">
      <alignment horizontal="left" vertical="center" wrapText="1"/>
    </xf>
    <xf numFmtId="0" fontId="0" fillId="18" borderId="0" xfId="0" applyFill="1" applyAlignment="1">
      <alignment horizontal="left" vertical="center" wrapText="1"/>
    </xf>
    <xf numFmtId="0" fontId="3" fillId="18" borderId="0" xfId="0" applyFont="1" applyFill="1" applyAlignment="1">
      <alignment horizontal="center" vertical="center" wrapText="1"/>
    </xf>
    <xf numFmtId="0" fontId="4" fillId="0" borderId="10" xfId="0" applyFont="1" applyBorder="1" applyAlignment="1">
      <alignment horizontal="left" vertical="center"/>
    </xf>
    <xf numFmtId="0" fontId="1" fillId="0" borderId="10" xfId="0" applyFont="1" applyBorder="1" applyAlignment="1">
      <alignment horizontal="center" vertical="center"/>
    </xf>
    <xf numFmtId="0" fontId="1" fillId="0" borderId="10" xfId="0" applyFont="1" applyBorder="1" applyAlignment="1">
      <alignment horizontal="center" vertical="center" wrapText="1"/>
    </xf>
    <xf numFmtId="0" fontId="0" fillId="0" borderId="10" xfId="0" applyBorder="1" applyAlignment="1">
      <alignment vertical="center"/>
    </xf>
    <xf numFmtId="0" fontId="0" fillId="0" borderId="10" xfId="0" applyBorder="1" applyAlignment="1">
      <alignment horizontal="center" vertical="center"/>
    </xf>
    <xf numFmtId="0" fontId="0" fillId="2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left" vertical="center" wrapText="1"/>
    </xf>
    <xf numFmtId="0" fontId="0" fillId="20" borderId="10" xfId="0" applyFill="1" applyBorder="1" applyAlignment="1">
      <alignment vertical="center"/>
    </xf>
    <xf numFmtId="0" fontId="1" fillId="0" borderId="10" xfId="0"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center" vertical="center"/>
    </xf>
    <xf numFmtId="0" fontId="32" fillId="20" borderId="10" xfId="0" applyFont="1" applyFill="1" applyBorder="1" applyAlignment="1">
      <alignment horizontal="center" vertical="center"/>
    </xf>
    <xf numFmtId="0" fontId="3" fillId="0" borderId="10" xfId="0" applyFont="1" applyBorder="1" applyAlignment="1">
      <alignment horizontal="center" vertical="center" wrapText="1"/>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0" xfId="0" applyFont="1" applyBorder="1" applyAlignment="1">
      <alignment horizontal="center" vertical="center" wrapText="1"/>
    </xf>
    <xf numFmtId="0" fontId="6" fillId="20" borderId="10" xfId="0" applyFont="1" applyFill="1" applyBorder="1" applyAlignment="1">
      <alignment horizontal="center" vertical="center"/>
    </xf>
    <xf numFmtId="0" fontId="20" fillId="0" borderId="10" xfId="0" applyFont="1" applyBorder="1" applyAlignment="1">
      <alignment vertical="center"/>
    </xf>
    <xf numFmtId="0" fontId="15" fillId="0" borderId="10" xfId="0" applyFont="1" applyBorder="1" applyAlignment="1">
      <alignment vertical="center"/>
    </xf>
    <xf numFmtId="0" fontId="15" fillId="0" borderId="10" xfId="0" applyFont="1" applyBorder="1" applyAlignment="1">
      <alignment horizontal="center" vertical="center"/>
    </xf>
    <xf numFmtId="0" fontId="15" fillId="20" borderId="10" xfId="0" applyFont="1" applyFill="1" applyBorder="1" applyAlignment="1">
      <alignment horizontal="center" vertical="center"/>
    </xf>
    <xf numFmtId="0" fontId="3" fillId="0" borderId="10" xfId="0" applyFont="1" applyBorder="1" applyAlignment="1">
      <alignment vertical="center" wrapText="1"/>
    </xf>
    <xf numFmtId="0" fontId="6" fillId="20" borderId="10" xfId="0" applyFont="1" applyFill="1" applyBorder="1" applyAlignment="1">
      <alignment horizontal="center" vertical="center" wrapText="1"/>
    </xf>
    <xf numFmtId="0" fontId="6" fillId="0" borderId="10" xfId="0" applyFont="1" applyBorder="1" applyAlignment="1">
      <alignment horizontal="left" vertical="center"/>
    </xf>
    <xf numFmtId="0" fontId="32" fillId="0" borderId="10" xfId="0" applyFont="1" applyBorder="1" applyAlignment="1">
      <alignment horizontal="center" vertical="center"/>
    </xf>
    <xf numFmtId="0" fontId="32" fillId="0" borderId="10" xfId="3" applyFont="1" applyFill="1" applyBorder="1" applyAlignment="1">
      <alignment horizontal="center" vertical="center" wrapText="1"/>
    </xf>
    <xf numFmtId="11" fontId="6" fillId="0" borderId="10" xfId="0" applyNumberFormat="1" applyFont="1" applyBorder="1" applyAlignment="1">
      <alignment horizontal="center" vertical="center" wrapText="1"/>
    </xf>
    <xf numFmtId="0" fontId="32" fillId="0" borderId="10" xfId="0" applyFont="1" applyBorder="1" applyAlignment="1">
      <alignment horizontal="left" vertical="center"/>
    </xf>
    <xf numFmtId="0" fontId="15" fillId="0" borderId="10" xfId="0" applyFont="1" applyBorder="1" applyAlignment="1">
      <alignment horizontal="center" vertical="center" wrapText="1"/>
    </xf>
    <xf numFmtId="0" fontId="6" fillId="14" borderId="10" xfId="0" applyFont="1" applyFill="1" applyBorder="1" applyAlignment="1">
      <alignment horizontal="center" vertical="center"/>
    </xf>
    <xf numFmtId="11" fontId="32" fillId="0" borderId="10" xfId="0" applyNumberFormat="1" applyFont="1" applyBorder="1" applyAlignment="1">
      <alignment horizontal="center" vertical="center"/>
    </xf>
    <xf numFmtId="0" fontId="6" fillId="0" borderId="4" xfId="0" applyFont="1" applyBorder="1" applyAlignment="1">
      <alignment horizontal="center" vertical="center"/>
    </xf>
    <xf numFmtId="0" fontId="32" fillId="0" borderId="4" xfId="0" applyFont="1" applyBorder="1" applyAlignment="1">
      <alignment horizontal="center" vertical="center"/>
    </xf>
    <xf numFmtId="0" fontId="6" fillId="0" borderId="4" xfId="0" applyFont="1" applyBorder="1" applyAlignment="1">
      <alignment horizontal="left" vertical="center"/>
    </xf>
    <xf numFmtId="11" fontId="6" fillId="0" borderId="10" xfId="0" applyNumberFormat="1" applyFont="1" applyBorder="1" applyAlignment="1">
      <alignment horizontal="center" vertical="center"/>
    </xf>
    <xf numFmtId="0" fontId="6" fillId="0" borderId="11" xfId="0" applyFont="1" applyBorder="1" applyAlignment="1">
      <alignment horizontal="center" vertical="center"/>
    </xf>
    <xf numFmtId="0" fontId="32" fillId="17" borderId="10" xfId="0" applyFont="1" applyFill="1" applyBorder="1" applyAlignment="1">
      <alignment horizontal="center" vertical="center" wrapText="1"/>
    </xf>
    <xf numFmtId="0" fontId="0" fillId="20" borderId="12" xfId="0" applyFill="1" applyBorder="1" applyAlignment="1">
      <alignment vertical="center"/>
    </xf>
    <xf numFmtId="10" fontId="1" fillId="20" borderId="12" xfId="2" applyNumberFormat="1" applyFont="1" applyFill="1" applyBorder="1" applyAlignment="1">
      <alignment horizontal="center" vertical="center"/>
    </xf>
    <xf numFmtId="0" fontId="20" fillId="0" borderId="0" xfId="0" applyFont="1" applyAlignment="1">
      <alignment vertical="center"/>
    </xf>
    <xf numFmtId="0" fontId="6" fillId="0" borderId="2" xfId="0" applyFont="1" applyBorder="1" applyAlignment="1">
      <alignment vertical="center"/>
    </xf>
    <xf numFmtId="0" fontId="6" fillId="0" borderId="7" xfId="0" applyFont="1" applyBorder="1" applyAlignment="1">
      <alignment horizontal="center" vertical="center"/>
    </xf>
    <xf numFmtId="0" fontId="15" fillId="0" borderId="3" xfId="0" applyFont="1" applyBorder="1" applyAlignment="1">
      <alignment horizontal="center" vertical="center"/>
    </xf>
    <xf numFmtId="0" fontId="6" fillId="20" borderId="10" xfId="0" applyFont="1" applyFill="1" applyBorder="1" applyAlignment="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2" fillId="0" borderId="13" xfId="0" applyFont="1" applyBorder="1" applyAlignment="1">
      <alignment horizontal="center" vertical="center"/>
    </xf>
    <xf numFmtId="11" fontId="32" fillId="0" borderId="13" xfId="0" applyNumberFormat="1" applyFont="1" applyBorder="1" applyAlignment="1">
      <alignment horizontal="center" vertical="center"/>
    </xf>
    <xf numFmtId="0" fontId="6" fillId="14" borderId="13" xfId="0" applyFont="1" applyFill="1" applyBorder="1" applyAlignment="1">
      <alignment horizontal="center" vertical="center"/>
    </xf>
    <xf numFmtId="0" fontId="10" fillId="20" borderId="10" xfId="0" applyFont="1" applyFill="1" applyBorder="1" applyAlignment="1">
      <alignment horizontal="center" vertical="center"/>
    </xf>
    <xf numFmtId="0" fontId="10" fillId="20" borderId="10" xfId="0" applyFont="1" applyFill="1" applyBorder="1" applyAlignment="1">
      <alignment vertical="center"/>
    </xf>
    <xf numFmtId="0" fontId="43" fillId="20" borderId="10" xfId="0" applyFont="1" applyFill="1" applyBorder="1" applyAlignment="1">
      <alignment horizontal="left" vertical="center"/>
    </xf>
    <xf numFmtId="0" fontId="43" fillId="0" borderId="0" xfId="0" applyFont="1" applyAlignment="1">
      <alignment horizontal="center" vertical="center"/>
    </xf>
    <xf numFmtId="0" fontId="42" fillId="2" borderId="0" xfId="0" applyFont="1" applyFill="1" applyAlignment="1">
      <alignment horizontal="center" vertical="center"/>
    </xf>
    <xf numFmtId="0" fontId="43" fillId="0" borderId="10" xfId="0" applyFont="1" applyBorder="1" applyAlignment="1">
      <alignment horizontal="left" vertical="center"/>
    </xf>
    <xf numFmtId="10" fontId="1" fillId="0" borderId="10" xfId="2" applyNumberFormat="1" applyFont="1" applyFill="1" applyBorder="1" applyAlignment="1">
      <alignment horizontal="center" vertical="center"/>
    </xf>
    <xf numFmtId="0" fontId="0" fillId="0" borderId="10" xfId="0" applyBorder="1" applyAlignment="1">
      <alignment horizontal="left" vertical="center"/>
    </xf>
    <xf numFmtId="0" fontId="19" fillId="0" borderId="10" xfId="0" applyFont="1" applyBorder="1" applyAlignment="1">
      <alignment horizontal="left" vertical="center" wrapText="1"/>
    </xf>
    <xf numFmtId="0" fontId="32" fillId="14" borderId="10" xfId="0" applyFont="1" applyFill="1" applyBorder="1" applyAlignment="1">
      <alignment horizontal="center" vertical="center" wrapText="1"/>
    </xf>
    <xf numFmtId="9" fontId="3" fillId="0" borderId="10" xfId="0" applyNumberFormat="1" applyFont="1" applyBorder="1" applyAlignment="1">
      <alignment horizontal="center" vertical="center"/>
    </xf>
    <xf numFmtId="0" fontId="6" fillId="4" borderId="10" xfId="0" applyFont="1" applyFill="1" applyBorder="1" applyAlignment="1">
      <alignment vertical="center"/>
    </xf>
    <xf numFmtId="0" fontId="6" fillId="4" borderId="10" xfId="0" applyFont="1" applyFill="1" applyBorder="1" applyAlignment="1">
      <alignment horizontal="center" vertical="center"/>
    </xf>
    <xf numFmtId="0" fontId="38" fillId="0" borderId="10" xfId="0" applyFont="1" applyBorder="1" applyAlignment="1">
      <alignment wrapText="1"/>
    </xf>
    <xf numFmtId="0" fontId="32" fillId="0" borderId="10" xfId="0" applyFont="1" applyBorder="1" applyAlignment="1">
      <alignment vertical="center"/>
    </xf>
    <xf numFmtId="11" fontId="28" fillId="14" borderId="10" xfId="0" applyNumberFormat="1" applyFont="1" applyFill="1" applyBorder="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32" fillId="0" borderId="10" xfId="0" applyFont="1" applyBorder="1" applyAlignment="1">
      <alignment horizontal="center" vertical="center" wrapText="1"/>
    </xf>
    <xf numFmtId="11" fontId="32" fillId="0" borderId="10" xfId="0" applyNumberFormat="1" applyFont="1" applyBorder="1" applyAlignment="1">
      <alignment horizontal="center" vertical="center" wrapText="1"/>
    </xf>
    <xf numFmtId="0" fontId="40" fillId="0" borderId="10" xfId="0" applyFont="1" applyBorder="1" applyAlignment="1">
      <alignment vertical="center"/>
    </xf>
    <xf numFmtId="0" fontId="32" fillId="0" borderId="14" xfId="0" applyFont="1" applyBorder="1" applyAlignment="1">
      <alignment vertical="center"/>
    </xf>
    <xf numFmtId="0" fontId="32" fillId="0" borderId="14" xfId="0" applyFont="1" applyBorder="1" applyAlignment="1">
      <alignment horizontal="center" vertical="center"/>
    </xf>
    <xf numFmtId="167" fontId="1" fillId="0" borderId="10" xfId="2" applyNumberFormat="1" applyFont="1" applyFill="1" applyBorder="1" applyAlignment="1">
      <alignment horizontal="center" vertical="center"/>
    </xf>
    <xf numFmtId="0" fontId="0" fillId="0" borderId="10" xfId="0" applyBorder="1" applyAlignment="1">
      <alignment horizontal="center"/>
    </xf>
    <xf numFmtId="169" fontId="3" fillId="0" borderId="10" xfId="2" applyNumberFormat="1" applyFont="1" applyBorder="1" applyAlignment="1">
      <alignment horizontal="center" vertical="center"/>
    </xf>
    <xf numFmtId="0" fontId="31" fillId="14" borderId="10" xfId="0" applyFont="1" applyFill="1" applyBorder="1" applyAlignment="1">
      <alignment horizontal="center" vertical="center" wrapText="1"/>
    </xf>
    <xf numFmtId="0" fontId="6" fillId="0" borderId="10" xfId="0" applyFont="1" applyBorder="1" applyAlignment="1">
      <alignment horizontal="left" vertical="center" wrapText="1"/>
    </xf>
    <xf numFmtId="0" fontId="17" fillId="0" borderId="10" xfId="0" applyFont="1" applyBorder="1" applyAlignment="1">
      <alignment vertical="center"/>
    </xf>
    <xf numFmtId="0" fontId="17" fillId="2" borderId="2" xfId="0" applyFont="1" applyFill="1" applyBorder="1" applyAlignment="1">
      <alignment vertical="center"/>
    </xf>
    <xf numFmtId="0" fontId="15" fillId="2" borderId="2" xfId="0" applyFont="1" applyFill="1" applyBorder="1" applyAlignment="1">
      <alignment horizontal="center" vertical="center"/>
    </xf>
    <xf numFmtId="0" fontId="6" fillId="0" borderId="14" xfId="0" applyFont="1" applyBorder="1" applyAlignment="1">
      <alignment vertical="center"/>
    </xf>
    <xf numFmtId="0" fontId="6" fillId="0" borderId="14" xfId="0" applyFont="1" applyBorder="1" applyAlignment="1">
      <alignment horizontal="center" vertical="center"/>
    </xf>
    <xf numFmtId="0" fontId="17" fillId="4" borderId="3" xfId="0" applyFont="1" applyFill="1" applyBorder="1" applyAlignment="1">
      <alignment vertical="center"/>
    </xf>
    <xf numFmtId="9" fontId="32" fillId="0" borderId="10" xfId="0" applyNumberFormat="1" applyFont="1" applyBorder="1" applyAlignment="1">
      <alignment horizontal="center" vertical="center"/>
    </xf>
    <xf numFmtId="0" fontId="0" fillId="0" borderId="10" xfId="0" applyBorder="1" applyAlignment="1">
      <alignment horizontal="left"/>
    </xf>
    <xf numFmtId="11" fontId="31" fillId="14" borderId="10" xfId="0" applyNumberFormat="1" applyFont="1" applyFill="1" applyBorder="1" applyAlignment="1">
      <alignment horizontal="center" vertical="center" wrapText="1"/>
    </xf>
    <xf numFmtId="0" fontId="39" fillId="0" borderId="10" xfId="0" applyFont="1" applyBorder="1" applyAlignment="1">
      <alignment horizontal="center" vertical="center"/>
    </xf>
    <xf numFmtId="0" fontId="32" fillId="0" borderId="10" xfId="3" applyFont="1" applyFill="1" applyBorder="1" applyAlignment="1">
      <alignment horizontal="left" vertical="center" wrapText="1"/>
    </xf>
    <xf numFmtId="0" fontId="39" fillId="0" borderId="10" xfId="0" applyFont="1" applyBorder="1" applyAlignment="1">
      <alignment horizontal="center" vertical="center" wrapText="1"/>
    </xf>
    <xf numFmtId="11" fontId="32" fillId="14" borderId="10" xfId="0" applyNumberFormat="1" applyFont="1" applyFill="1" applyBorder="1" applyAlignment="1">
      <alignment horizontal="center" vertical="center" wrapText="1"/>
    </xf>
    <xf numFmtId="10" fontId="1" fillId="0" borderId="10" xfId="0" applyNumberFormat="1" applyFont="1" applyBorder="1" applyAlignment="1">
      <alignment horizontal="center" vertical="center"/>
    </xf>
    <xf numFmtId="0" fontId="6" fillId="0" borderId="10" xfId="3" applyFont="1" applyFill="1" applyBorder="1" applyAlignment="1">
      <alignment horizontal="center" vertical="center" wrapText="1"/>
    </xf>
    <xf numFmtId="10" fontId="32" fillId="0" borderId="10" xfId="0" applyNumberFormat="1" applyFont="1" applyBorder="1" applyAlignment="1">
      <alignment horizontal="center" vertical="center"/>
    </xf>
    <xf numFmtId="0" fontId="34" fillId="0" borderId="10" xfId="0" applyFont="1" applyBorder="1" applyAlignment="1">
      <alignment horizontal="center" vertical="center"/>
    </xf>
    <xf numFmtId="16" fontId="32" fillId="0" borderId="10" xfId="0" applyNumberFormat="1" applyFont="1" applyBorder="1" applyAlignment="1">
      <alignment horizontal="center" vertical="center" wrapText="1"/>
    </xf>
    <xf numFmtId="10" fontId="0" fillId="0" borderId="10" xfId="0" applyNumberFormat="1" applyBorder="1" applyAlignment="1">
      <alignment horizontal="center" vertical="center"/>
    </xf>
    <xf numFmtId="0" fontId="4" fillId="0" borderId="10" xfId="0" applyFont="1" applyBorder="1" applyAlignment="1">
      <alignment horizontal="left"/>
    </xf>
    <xf numFmtId="0" fontId="1" fillId="0" borderId="10" xfId="0" applyFont="1" applyBorder="1" applyAlignment="1">
      <alignment horizontal="center"/>
    </xf>
    <xf numFmtId="0" fontId="45"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horizontal="left" vertical="center"/>
    </xf>
    <xf numFmtId="0" fontId="43" fillId="0" borderId="10" xfId="0" applyFont="1" applyBorder="1" applyAlignment="1">
      <alignment vertical="center"/>
    </xf>
    <xf numFmtId="0" fontId="43" fillId="0" borderId="10" xfId="0" applyFont="1" applyBorder="1" applyAlignment="1">
      <alignment horizontal="center" vertical="center"/>
    </xf>
    <xf numFmtId="0" fontId="42" fillId="0" borderId="10" xfId="0" applyFont="1" applyBorder="1" applyAlignment="1">
      <alignment horizontal="center" vertical="center"/>
    </xf>
    <xf numFmtId="0" fontId="44" fillId="0" borderId="10" xfId="0" applyFont="1" applyBorder="1" applyAlignment="1">
      <alignment horizontal="center" vertical="center"/>
    </xf>
    <xf numFmtId="0" fontId="44" fillId="0" borderId="10" xfId="0" applyFont="1" applyBorder="1" applyAlignment="1">
      <alignment horizontal="left" vertical="center"/>
    </xf>
    <xf numFmtId="0" fontId="44" fillId="0" borderId="10" xfId="0" applyFont="1" applyBorder="1" applyAlignment="1">
      <alignment vertical="center"/>
    </xf>
    <xf numFmtId="0" fontId="44" fillId="0" borderId="13" xfId="0" applyFont="1" applyBorder="1" applyAlignment="1">
      <alignment vertical="center"/>
    </xf>
    <xf numFmtId="0" fontId="43" fillId="0" borderId="13" xfId="0" applyFont="1" applyBorder="1" applyAlignment="1">
      <alignment vertical="center"/>
    </xf>
    <xf numFmtId="0" fontId="19" fillId="8" borderId="0" xfId="3" applyFont="1" applyFill="1" applyBorder="1" applyAlignment="1">
      <alignment horizontal="center" vertical="center" wrapText="1"/>
    </xf>
    <xf numFmtId="0" fontId="46" fillId="0" borderId="10" xfId="0" applyFont="1" applyBorder="1" applyAlignment="1">
      <alignment horizontal="center" vertical="center"/>
    </xf>
    <xf numFmtId="0" fontId="44" fillId="0" borderId="0" xfId="0" applyFont="1" applyAlignment="1">
      <alignment horizontal="center" vertical="center"/>
    </xf>
    <xf numFmtId="0" fontId="47" fillId="2" borderId="0" xfId="0" applyFont="1" applyFill="1" applyAlignment="1">
      <alignment horizontal="center" vertical="center"/>
    </xf>
    <xf numFmtId="0" fontId="43" fillId="0" borderId="14" xfId="0" applyFont="1" applyBorder="1" applyAlignment="1">
      <alignment vertical="center"/>
    </xf>
    <xf numFmtId="0" fontId="44" fillId="0" borderId="14" xfId="0" applyFont="1" applyBorder="1" applyAlignment="1">
      <alignment vertical="center"/>
    </xf>
    <xf numFmtId="11" fontId="6" fillId="14" borderId="10" xfId="0" applyNumberFormat="1" applyFont="1" applyFill="1" applyBorder="1" applyAlignment="1">
      <alignment horizontal="center" vertical="center" wrapText="1"/>
    </xf>
    <xf numFmtId="167" fontId="6" fillId="0" borderId="10" xfId="0" applyNumberFormat="1" applyFont="1" applyBorder="1" applyAlignment="1">
      <alignment horizontal="center" vertical="center"/>
    </xf>
    <xf numFmtId="2" fontId="0" fillId="0" borderId="0" xfId="0" applyNumberFormat="1" applyAlignment="1">
      <alignment horizontal="right"/>
    </xf>
    <xf numFmtId="164" fontId="0" fillId="0" borderId="0" xfId="2" applyNumberFormat="1" applyFont="1" applyFill="1" applyBorder="1" applyAlignment="1">
      <alignment horizontal="center"/>
    </xf>
    <xf numFmtId="10" fontId="0" fillId="0" borderId="0" xfId="0" applyNumberFormat="1"/>
    <xf numFmtId="9" fontId="19" fillId="0" borderId="0" xfId="2" applyFont="1" applyFill="1" applyBorder="1" applyAlignment="1">
      <alignment horizontal="center"/>
    </xf>
    <xf numFmtId="2" fontId="19" fillId="0" borderId="0" xfId="0" applyNumberFormat="1" applyFont="1" applyAlignment="1">
      <alignment horizontal="center"/>
    </xf>
    <xf numFmtId="0" fontId="19" fillId="0" borderId="0" xfId="0" applyFont="1" applyAlignment="1">
      <alignment horizontal="left"/>
    </xf>
    <xf numFmtId="0" fontId="48" fillId="0" borderId="10" xfId="0" applyFont="1" applyBorder="1" applyAlignment="1">
      <alignment wrapText="1"/>
    </xf>
    <xf numFmtId="0" fontId="6" fillId="14" borderId="10" xfId="0" applyFont="1" applyFill="1" applyBorder="1" applyAlignment="1">
      <alignment horizontal="center" vertical="center" wrapText="1"/>
    </xf>
    <xf numFmtId="0" fontId="6" fillId="0" borderId="10" xfId="3" applyFont="1" applyFill="1" applyBorder="1" applyAlignment="1">
      <alignment vertical="center" wrapText="1"/>
    </xf>
    <xf numFmtId="10" fontId="19" fillId="0" borderId="0" xfId="2" applyNumberFormat="1" applyFont="1" applyFill="1" applyBorder="1" applyAlignment="1">
      <alignment horizontal="center"/>
    </xf>
    <xf numFmtId="0" fontId="6" fillId="13" borderId="0" xfId="0" applyFont="1" applyFill="1" applyAlignment="1">
      <alignment horizontal="center"/>
    </xf>
    <xf numFmtId="11" fontId="6" fillId="15" borderId="0" xfId="0" applyNumberFormat="1" applyFont="1" applyFill="1" applyAlignment="1">
      <alignment horizontal="center" vertical="center"/>
    </xf>
    <xf numFmtId="11" fontId="6" fillId="15" borderId="0" xfId="0" applyNumberFormat="1" applyFont="1" applyFill="1" applyAlignment="1">
      <alignment horizontal="center"/>
    </xf>
    <xf numFmtId="0" fontId="4" fillId="0" borderId="0" xfId="0" applyFont="1"/>
    <xf numFmtId="0" fontId="16" fillId="0" borderId="0" xfId="0" applyFont="1"/>
    <xf numFmtId="0" fontId="0" fillId="0" borderId="0" xfId="0" applyAlignment="1">
      <alignment horizontal="left" vertical="center" indent="2"/>
    </xf>
    <xf numFmtId="11" fontId="6" fillId="12" borderId="0" xfId="0" applyNumberFormat="1" applyFont="1" applyFill="1" applyAlignment="1">
      <alignment horizontal="center" vertical="center"/>
    </xf>
    <xf numFmtId="167" fontId="0" fillId="15" borderId="0" xfId="2" applyNumberFormat="1" applyFont="1" applyFill="1" applyAlignment="1">
      <alignment horizontal="center" vertical="center"/>
    </xf>
    <xf numFmtId="11" fontId="32" fillId="15" borderId="0" xfId="0" applyNumberFormat="1" applyFont="1" applyFill="1" applyAlignment="1">
      <alignment horizontal="center"/>
    </xf>
    <xf numFmtId="0" fontId="6" fillId="7" borderId="1" xfId="0" applyFont="1" applyFill="1" applyBorder="1" applyAlignment="1">
      <alignment vertical="center"/>
    </xf>
    <xf numFmtId="0" fontId="20" fillId="3" borderId="0" xfId="0" applyFont="1" applyFill="1" applyAlignment="1">
      <alignment horizontal="left" vertical="center"/>
    </xf>
    <xf numFmtId="0" fontId="51" fillId="0" borderId="0" xfId="0" applyFont="1" applyAlignment="1">
      <alignment vertical="center"/>
    </xf>
    <xf numFmtId="0" fontId="51" fillId="0" borderId="0" xfId="0" applyFont="1"/>
    <xf numFmtId="0" fontId="1" fillId="0" borderId="0" xfId="0" applyFont="1" applyAlignment="1">
      <alignment wrapText="1"/>
    </xf>
    <xf numFmtId="0" fontId="1" fillId="7" borderId="0" xfId="0" applyFont="1" applyFill="1" applyAlignment="1">
      <alignment vertical="center"/>
    </xf>
    <xf numFmtId="0" fontId="20" fillId="11" borderId="8" xfId="0" applyFont="1" applyFill="1" applyBorder="1" applyAlignment="1">
      <alignment vertical="center"/>
    </xf>
    <xf numFmtId="0" fontId="1" fillId="11" borderId="0" xfId="0" applyFont="1" applyFill="1" applyAlignment="1">
      <alignment vertical="center"/>
    </xf>
    <xf numFmtId="0" fontId="1" fillId="0" borderId="0" xfId="0" applyFont="1" applyAlignment="1">
      <alignment horizontal="center" vertical="center"/>
    </xf>
    <xf numFmtId="0" fontId="55" fillId="0" borderId="1" xfId="0" applyFont="1" applyBorder="1" applyAlignment="1">
      <alignment horizontal="center" vertical="center" wrapText="1"/>
    </xf>
    <xf numFmtId="0" fontId="56" fillId="0" borderId="1" xfId="0" applyFont="1" applyBorder="1" applyAlignment="1">
      <alignment horizontal="center" vertical="center" wrapText="1"/>
    </xf>
    <xf numFmtId="0" fontId="57" fillId="0" borderId="1" xfId="0" applyFont="1" applyBorder="1" applyAlignment="1">
      <alignment horizontal="center" vertical="center" wrapText="1"/>
    </xf>
    <xf numFmtId="0" fontId="17"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wrapText="1"/>
    </xf>
    <xf numFmtId="0" fontId="19" fillId="0" borderId="0" xfId="0" applyFont="1" applyAlignment="1">
      <alignment horizontal="left" vertical="top" wrapText="1"/>
    </xf>
    <xf numFmtId="0" fontId="2" fillId="0" borderId="0" xfId="0" applyFont="1" applyAlignment="1">
      <alignment horizontal="center" vertical="center" wrapText="1"/>
    </xf>
    <xf numFmtId="0" fontId="0" fillId="0" borderId="0" xfId="0" applyAlignment="1">
      <alignment horizontal="left" vertical="top"/>
    </xf>
    <xf numFmtId="0" fontId="0" fillId="0" borderId="0" xfId="0" applyAlignment="1">
      <alignment horizontal="center" vertical="top" wrapText="1"/>
    </xf>
    <xf numFmtId="0" fontId="19" fillId="0" borderId="0" xfId="0" applyFont="1" applyAlignment="1">
      <alignment horizontal="left" vertical="top"/>
    </xf>
    <xf numFmtId="0" fontId="19" fillId="0" borderId="0" xfId="0" applyFont="1" applyAlignment="1">
      <alignment horizontal="center" vertical="top" wrapText="1"/>
    </xf>
    <xf numFmtId="0" fontId="25" fillId="0" borderId="0" xfId="0" applyFont="1" applyAlignment="1">
      <alignment horizontal="left" vertical="top"/>
    </xf>
    <xf numFmtId="0" fontId="25" fillId="0" borderId="0" xfId="0" applyFont="1" applyAlignment="1">
      <alignment horizontal="center" vertical="top" wrapText="1"/>
    </xf>
    <xf numFmtId="0" fontId="2" fillId="0" borderId="0" xfId="0" applyFont="1" applyAlignment="1">
      <alignment horizontal="center" vertical="center"/>
    </xf>
    <xf numFmtId="0" fontId="0" fillId="0" borderId="0" xfId="0" applyAlignment="1">
      <alignment horizontal="center" vertical="top"/>
    </xf>
    <xf numFmtId="0" fontId="19" fillId="0" borderId="0" xfId="0" applyFont="1" applyAlignment="1">
      <alignment horizontal="center" vertical="top"/>
    </xf>
    <xf numFmtId="11" fontId="6" fillId="22" borderId="0" xfId="0" applyNumberFormat="1" applyFont="1" applyFill="1" applyAlignment="1">
      <alignment horizontal="center" vertical="center" wrapText="1"/>
    </xf>
    <xf numFmtId="0" fontId="58" fillId="0" borderId="0" xfId="0" applyFont="1" applyAlignment="1">
      <alignment vertical="center"/>
    </xf>
    <xf numFmtId="0" fontId="58" fillId="0" borderId="0" xfId="0" applyFont="1" applyAlignment="1">
      <alignment horizontal="left" vertical="center"/>
    </xf>
    <xf numFmtId="0" fontId="16" fillId="15" borderId="15" xfId="0" applyFont="1" applyFill="1" applyBorder="1" applyAlignment="1">
      <alignment horizontal="center"/>
    </xf>
    <xf numFmtId="0" fontId="16" fillId="15" borderId="16" xfId="0" applyFont="1" applyFill="1" applyBorder="1" applyAlignment="1">
      <alignment horizontal="center"/>
    </xf>
    <xf numFmtId="0" fontId="16" fillId="15" borderId="17" xfId="0" applyFont="1" applyFill="1" applyBorder="1" applyAlignment="1">
      <alignment horizontal="center"/>
    </xf>
    <xf numFmtId="0" fontId="16" fillId="15" borderId="18" xfId="0" applyFont="1" applyFill="1" applyBorder="1" applyAlignment="1">
      <alignment horizontal="center"/>
    </xf>
    <xf numFmtId="0" fontId="0" fillId="22" borderId="0" xfId="0" applyFill="1" applyAlignment="1">
      <alignment horizontal="center" wrapText="1"/>
    </xf>
    <xf numFmtId="0" fontId="0" fillId="0" borderId="0" xfId="0"/>
    <xf numFmtId="0" fontId="0" fillId="9" borderId="0" xfId="0" applyFill="1" applyAlignment="1"/>
    <xf numFmtId="11" fontId="0" fillId="0" borderId="0" xfId="0" applyNumberFormat="1" applyFill="1" applyAlignment="1">
      <alignment horizontal="center"/>
    </xf>
    <xf numFmtId="0" fontId="0" fillId="0" borderId="0" xfId="0" applyFill="1" applyAlignment="1">
      <alignment horizontal="center"/>
    </xf>
    <xf numFmtId="0" fontId="0" fillId="0" borderId="0" xfId="0"/>
    <xf numFmtId="0" fontId="62" fillId="0" borderId="10" xfId="0" applyFont="1" applyBorder="1" applyAlignment="1">
      <alignment horizontal="center" vertical="center" wrapText="1"/>
    </xf>
    <xf numFmtId="0" fontId="33" fillId="18" borderId="0" xfId="0" applyFont="1" applyFill="1" applyAlignment="1">
      <alignment horizontal="center" vertical="center" wrapText="1"/>
    </xf>
    <xf numFmtId="0" fontId="34" fillId="0" borderId="10" xfId="0" applyFont="1" applyBorder="1" applyAlignment="1">
      <alignment horizontal="center" vertical="top" wrapText="1"/>
    </xf>
    <xf numFmtId="0" fontId="0" fillId="0" borderId="0" xfId="0" applyAlignment="1">
      <alignment horizontal="left" vertical="top" wrapText="1"/>
    </xf>
    <xf numFmtId="0" fontId="4" fillId="0" borderId="0" xfId="0" applyFont="1" applyAlignment="1">
      <alignment horizontal="left"/>
    </xf>
    <xf numFmtId="0" fontId="0" fillId="0" borderId="0" xfId="0" applyAlignment="1"/>
    <xf numFmtId="0" fontId="14" fillId="0" borderId="0" xfId="0" applyFont="1" applyAlignment="1">
      <alignment vertical="center"/>
    </xf>
    <xf numFmtId="0" fontId="0" fillId="0" borderId="0" xfId="0" applyFill="1" applyAlignment="1">
      <alignment horizontal="left"/>
    </xf>
    <xf numFmtId="0" fontId="0" fillId="0" borderId="0" xfId="0" applyFill="1" applyAlignment="1">
      <alignment horizontal="center" vertical="center"/>
    </xf>
    <xf numFmtId="0" fontId="29" fillId="0" borderId="0" xfId="0" applyFont="1" applyFill="1" applyAlignment="1">
      <alignment horizontal="center"/>
    </xf>
    <xf numFmtId="0" fontId="63" fillId="0" borderId="0" xfId="0" applyFont="1" applyFill="1" applyAlignment="1">
      <alignment horizontal="center" wrapText="1"/>
    </xf>
    <xf numFmtId="0" fontId="18" fillId="0" borderId="0" xfId="1" applyAlignment="1">
      <alignment horizontal="left"/>
    </xf>
    <xf numFmtId="0" fontId="14" fillId="0" borderId="0" xfId="0" applyFont="1" applyAlignment="1">
      <alignment horizontal="center" vertical="center"/>
    </xf>
    <xf numFmtId="0" fontId="18" fillId="0" borderId="0" xfId="1" applyAlignment="1">
      <alignment horizontal="left" vertical="center"/>
    </xf>
    <xf numFmtId="0" fontId="63" fillId="0" borderId="0" xfId="0" applyFont="1" applyFill="1" applyAlignment="1">
      <alignment vertical="center"/>
    </xf>
    <xf numFmtId="0" fontId="29" fillId="0" borderId="0" xfId="0" applyFont="1" applyAlignment="1">
      <alignment horizontal="center" vertical="center"/>
    </xf>
    <xf numFmtId="0" fontId="0" fillId="0" borderId="0" xfId="0" applyFont="1"/>
    <xf numFmtId="0" fontId="0" fillId="0" borderId="0" xfId="0" applyFont="1" applyAlignment="1">
      <alignment wrapText="1"/>
    </xf>
    <xf numFmtId="0" fontId="40" fillId="0" borderId="1" xfId="0" applyFont="1" applyBorder="1" applyAlignment="1">
      <alignment horizontal="left" vertical="center" wrapText="1"/>
    </xf>
    <xf numFmtId="0" fontId="32" fillId="0" borderId="1" xfId="0" applyFont="1" applyBorder="1" applyAlignment="1">
      <alignment horizontal="left" vertical="center" wrapText="1"/>
    </xf>
    <xf numFmtId="0" fontId="0" fillId="7" borderId="0" xfId="0" applyFont="1" applyFill="1" applyAlignment="1">
      <alignment vertical="center"/>
    </xf>
    <xf numFmtId="11" fontId="0" fillId="12" borderId="0" xfId="0" applyNumberFormat="1" applyFont="1" applyFill="1" applyAlignment="1">
      <alignment horizontal="center"/>
    </xf>
    <xf numFmtId="11" fontId="0" fillId="13" borderId="0" xfId="0" applyNumberFormat="1" applyFont="1" applyFill="1" applyAlignment="1">
      <alignment horizontal="center" vertical="center"/>
    </xf>
    <xf numFmtId="10" fontId="0" fillId="15" borderId="0" xfId="0" applyNumberFormat="1" applyFont="1" applyFill="1" applyAlignment="1">
      <alignment horizontal="center"/>
    </xf>
    <xf numFmtId="10" fontId="0" fillId="15" borderId="0" xfId="0" applyNumberFormat="1" applyFont="1" applyFill="1" applyAlignment="1">
      <alignment horizontal="center" vertical="center"/>
    </xf>
    <xf numFmtId="9" fontId="0" fillId="15" borderId="0" xfId="0" applyNumberFormat="1" applyFont="1" applyFill="1" applyAlignment="1">
      <alignment horizontal="center" vertical="center"/>
    </xf>
    <xf numFmtId="0" fontId="0" fillId="0" borderId="8" xfId="0" applyFont="1" applyBorder="1" applyAlignment="1">
      <alignment wrapText="1"/>
    </xf>
    <xf numFmtId="11" fontId="0" fillId="13" borderId="8" xfId="0" quotePrefix="1" applyNumberFormat="1" applyFont="1" applyFill="1" applyBorder="1" applyAlignment="1">
      <alignment horizontal="center" vertical="center"/>
    </xf>
    <xf numFmtId="0" fontId="0" fillId="11" borderId="0" xfId="0" applyFont="1" applyFill="1" applyAlignment="1">
      <alignment vertical="center"/>
    </xf>
    <xf numFmtId="11" fontId="0" fillId="0" borderId="0" xfId="0" quotePrefix="1" applyNumberFormat="1" applyFont="1" applyAlignment="1">
      <alignment horizontal="center" vertical="center"/>
    </xf>
    <xf numFmtId="11" fontId="0" fillId="13" borderId="0" xfId="0" quotePrefix="1" applyNumberFormat="1" applyFont="1" applyFill="1" applyAlignment="1">
      <alignment horizontal="center" vertical="center"/>
    </xf>
    <xf numFmtId="11" fontId="0" fillId="15" borderId="0" xfId="0" quotePrefix="1" applyNumberFormat="1" applyFont="1" applyFill="1" applyAlignment="1">
      <alignment horizontal="center" vertical="center"/>
    </xf>
    <xf numFmtId="0" fontId="0" fillId="11" borderId="9" xfId="0" applyFont="1" applyFill="1" applyBorder="1" applyAlignment="1">
      <alignment vertical="center"/>
    </xf>
    <xf numFmtId="0" fontId="0" fillId="0" borderId="9" xfId="0" applyFont="1" applyBorder="1" applyAlignment="1">
      <alignment wrapText="1"/>
    </xf>
    <xf numFmtId="11" fontId="0" fillId="15" borderId="9" xfId="0" quotePrefix="1" applyNumberFormat="1" applyFont="1" applyFill="1" applyBorder="1" applyAlignment="1">
      <alignment horizontal="center" vertical="center"/>
    </xf>
    <xf numFmtId="11" fontId="0" fillId="13" borderId="0" xfId="0" applyNumberFormat="1" applyFont="1" applyFill="1" applyAlignment="1">
      <alignment horizontal="center"/>
    </xf>
    <xf numFmtId="11" fontId="0" fillId="12" borderId="0" xfId="0" applyNumberFormat="1" applyFont="1" applyFill="1" applyAlignment="1">
      <alignment horizontal="center" vertical="center"/>
    </xf>
    <xf numFmtId="11" fontId="0" fillId="15" borderId="0" xfId="0" applyNumberFormat="1" applyFont="1" applyFill="1" applyAlignment="1">
      <alignment horizontal="center"/>
    </xf>
    <xf numFmtId="11" fontId="0" fillId="15" borderId="0" xfId="0" applyNumberFormat="1" applyFont="1" applyFill="1" applyAlignment="1">
      <alignment horizontal="center" vertical="center"/>
    </xf>
    <xf numFmtId="16" fontId="0" fillId="12" borderId="0" xfId="0" applyNumberFormat="1" applyFont="1" applyFill="1" applyAlignment="1">
      <alignment horizontal="center" vertical="center"/>
    </xf>
    <xf numFmtId="0" fontId="0" fillId="0" borderId="0" xfId="0" applyFont="1" applyAlignment="1">
      <alignment vertical="center"/>
    </xf>
    <xf numFmtId="0" fontId="0" fillId="13" borderId="0" xfId="0" applyFont="1" applyFill="1" applyAlignment="1">
      <alignment horizontal="center"/>
    </xf>
    <xf numFmtId="0" fontId="22" fillId="4" borderId="19" xfId="0" applyFont="1" applyFill="1" applyBorder="1" applyAlignment="1">
      <alignment horizontal="center" vertical="center"/>
    </xf>
    <xf numFmtId="0" fontId="6" fillId="4" borderId="1" xfId="0" applyFont="1" applyFill="1" applyBorder="1" applyAlignment="1">
      <alignment horizontal="left" vertical="center"/>
    </xf>
    <xf numFmtId="0" fontId="0" fillId="20" borderId="12" xfId="0" applyFill="1" applyBorder="1" applyAlignment="1">
      <alignment horizontal="left" vertical="center" wrapText="1"/>
    </xf>
    <xf numFmtId="0" fontId="0" fillId="18" borderId="1" xfId="0" applyFill="1" applyBorder="1" applyAlignment="1">
      <alignment horizontal="left" vertical="center" wrapText="1"/>
    </xf>
    <xf numFmtId="0" fontId="0" fillId="0" borderId="12" xfId="0" applyBorder="1" applyAlignment="1">
      <alignment horizontal="center" wrapText="1"/>
    </xf>
    <xf numFmtId="0" fontId="0" fillId="20" borderId="20" xfId="0" applyFill="1" applyBorder="1" applyAlignment="1">
      <alignment vertical="center" wrapText="1"/>
    </xf>
    <xf numFmtId="0" fontId="0" fillId="8" borderId="1" xfId="0" applyFill="1" applyBorder="1" applyAlignment="1">
      <alignment vertical="center" wrapText="1"/>
    </xf>
    <xf numFmtId="0" fontId="0" fillId="20" borderId="12" xfId="0" applyFill="1" applyBorder="1" applyAlignment="1">
      <alignment horizontal="center" vertical="center" wrapText="1"/>
    </xf>
    <xf numFmtId="0" fontId="0" fillId="8" borderId="1" xfId="0" applyFill="1" applyBorder="1" applyAlignment="1">
      <alignment horizontal="center" vertical="center" wrapText="1"/>
    </xf>
    <xf numFmtId="0" fontId="0" fillId="0" borderId="21" xfId="0" applyBorder="1" applyAlignment="1">
      <alignment horizontal="center" wrapText="1"/>
    </xf>
    <xf numFmtId="0" fontId="3" fillId="20" borderId="21" xfId="0" applyFont="1" applyFill="1" applyBorder="1" applyAlignment="1">
      <alignment horizontal="center" vertical="center" wrapText="1"/>
    </xf>
    <xf numFmtId="0" fontId="0" fillId="20" borderId="12" xfId="0" applyFill="1" applyBorder="1" applyAlignment="1">
      <alignment vertical="center" wrapText="1"/>
    </xf>
    <xf numFmtId="0" fontId="6" fillId="20" borderId="12" xfId="0" applyFont="1" applyFill="1" applyBorder="1" applyAlignment="1">
      <alignment horizontal="center" vertical="center" wrapText="1"/>
    </xf>
    <xf numFmtId="0" fontId="3" fillId="20" borderId="12" xfId="0" applyFont="1" applyFill="1" applyBorder="1" applyAlignment="1">
      <alignment vertical="center" wrapText="1"/>
    </xf>
    <xf numFmtId="0" fontId="6" fillId="0" borderId="12" xfId="0" applyFont="1" applyBorder="1" applyAlignment="1">
      <alignment horizontal="center" vertical="center" wrapText="1"/>
    </xf>
    <xf numFmtId="0" fontId="0" fillId="8" borderId="1" xfId="0" applyFill="1" applyBorder="1" applyAlignment="1">
      <alignment horizontal="left" vertical="center" wrapText="1"/>
    </xf>
    <xf numFmtId="0" fontId="0" fillId="18" borderId="1" xfId="0" applyFill="1" applyBorder="1" applyAlignment="1">
      <alignment horizontal="center" vertical="center" wrapText="1"/>
    </xf>
    <xf numFmtId="0" fontId="28"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8" borderId="1" xfId="0" applyFont="1" applyFill="1" applyBorder="1" applyAlignment="1">
      <alignment vertical="center" wrapText="1"/>
    </xf>
    <xf numFmtId="0" fontId="15" fillId="2" borderId="1" xfId="0" applyFont="1" applyFill="1" applyBorder="1" applyAlignment="1">
      <alignment horizontal="center" vertical="center" wrapText="1"/>
    </xf>
    <xf numFmtId="11" fontId="6" fillId="0" borderId="12" xfId="0" applyNumberFormat="1" applyFont="1" applyBorder="1" applyAlignment="1">
      <alignment horizontal="center" vertical="center" wrapText="1"/>
    </xf>
    <xf numFmtId="0" fontId="15" fillId="0" borderId="12" xfId="0" applyFont="1" applyBorder="1" applyAlignment="1">
      <alignment horizontal="center" vertical="center" wrapText="1"/>
    </xf>
    <xf numFmtId="11" fontId="6" fillId="0" borderId="12" xfId="0" applyNumberFormat="1" applyFont="1" applyBorder="1" applyAlignment="1">
      <alignment horizontal="left" vertical="center" wrapText="1"/>
    </xf>
    <xf numFmtId="11" fontId="6" fillId="0" borderId="12" xfId="0" applyNumberFormat="1" applyFont="1" applyBorder="1" applyAlignment="1">
      <alignment horizontal="center" vertical="center"/>
    </xf>
    <xf numFmtId="0" fontId="6" fillId="19"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0" fontId="0" fillId="8" borderId="1" xfId="0" applyFill="1" applyBorder="1" applyAlignment="1">
      <alignment horizontal="center" wrapText="1"/>
    </xf>
    <xf numFmtId="0" fontId="33" fillId="8"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11" fontId="28" fillId="8" borderId="1" xfId="0" applyNumberFormat="1" applyFont="1" applyFill="1" applyBorder="1" applyAlignment="1">
      <alignment horizontal="center" vertical="center" wrapText="1"/>
    </xf>
    <xf numFmtId="11" fontId="6" fillId="8" borderId="1" xfId="0" applyNumberFormat="1" applyFont="1" applyFill="1" applyBorder="1" applyAlignment="1">
      <alignment horizontal="center" vertical="center" wrapText="1"/>
    </xf>
    <xf numFmtId="11" fontId="6" fillId="18" borderId="1" xfId="0" applyNumberFormat="1" applyFont="1" applyFill="1" applyBorder="1" applyAlignment="1">
      <alignment horizontal="left" vertical="center" wrapText="1"/>
    </xf>
    <xf numFmtId="0" fontId="32" fillId="19" borderId="1" xfId="0" applyFont="1" applyFill="1" applyBorder="1" applyAlignment="1">
      <alignment horizontal="center" vertical="center" wrapText="1"/>
    </xf>
    <xf numFmtId="0" fontId="28" fillId="18" borderId="1" xfId="0" applyFont="1" applyFill="1" applyBorder="1" applyAlignment="1">
      <alignment horizontal="center" vertical="center" wrapText="1"/>
    </xf>
    <xf numFmtId="0" fontId="6" fillId="18" borderId="1" xfId="0" applyFont="1" applyFill="1" applyBorder="1" applyAlignment="1">
      <alignment horizontal="center" vertical="center" wrapText="1"/>
    </xf>
    <xf numFmtId="0" fontId="0" fillId="18" borderId="1" xfId="0" applyFill="1" applyBorder="1" applyAlignment="1">
      <alignment horizontal="center" wrapText="1"/>
    </xf>
    <xf numFmtId="0" fontId="6" fillId="18" borderId="1" xfId="0" applyFont="1" applyFill="1" applyBorder="1"/>
    <xf numFmtId="0" fontId="0" fillId="20" borderId="10" xfId="0" applyFont="1" applyFill="1" applyBorder="1" applyAlignment="1">
      <alignment horizontal="left" vertical="center"/>
    </xf>
    <xf numFmtId="0" fontId="0" fillId="20" borderId="10" xfId="0" applyFont="1" applyFill="1" applyBorder="1" applyAlignment="1">
      <alignment horizontal="center" vertical="center"/>
    </xf>
    <xf numFmtId="0" fontId="6" fillId="20" borderId="10" xfId="0" applyFont="1" applyFill="1" applyBorder="1" applyAlignment="1">
      <alignment horizontal="left" vertical="center"/>
    </xf>
    <xf numFmtId="0" fontId="0" fillId="20" borderId="10" xfId="0" applyFont="1" applyFill="1" applyBorder="1" applyAlignment="1">
      <alignment vertical="center"/>
    </xf>
    <xf numFmtId="0" fontId="32" fillId="20" borderId="10" xfId="0" applyFont="1" applyFill="1" applyBorder="1" applyAlignment="1">
      <alignment horizontal="left" vertical="center"/>
    </xf>
    <xf numFmtId="0" fontId="0" fillId="0" borderId="0" xfId="0" applyFont="1" applyAlignment="1">
      <alignment horizontal="left" vertical="center"/>
    </xf>
    <xf numFmtId="0" fontId="0" fillId="0" borderId="0" xfId="0" applyFont="1" applyAlignment="1">
      <alignment horizontal="left"/>
    </xf>
    <xf numFmtId="0" fontId="6" fillId="0" borderId="1"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1" xfId="0" applyFont="1" applyBorder="1" applyAlignment="1">
      <alignment horizontal="left" vertical="center"/>
    </xf>
    <xf numFmtId="0" fontId="0" fillId="0" borderId="1" xfId="0" applyBorder="1" applyAlignment="1">
      <alignment horizontal="left" vertical="center"/>
    </xf>
    <xf numFmtId="11" fontId="18" fillId="0" borderId="12" xfId="1" applyNumberFormat="1" applyBorder="1" applyAlignment="1">
      <alignment horizontal="center" vertical="center" wrapText="1"/>
    </xf>
    <xf numFmtId="0" fontId="18" fillId="0" borderId="12" xfId="1" applyBorder="1" applyAlignment="1">
      <alignment horizontal="center" vertical="center" wrapText="1"/>
    </xf>
    <xf numFmtId="0" fontId="6" fillId="8" borderId="1" xfId="3" applyFont="1" applyFill="1" applyBorder="1" applyAlignment="1">
      <alignment horizontal="center" vertical="center" wrapText="1"/>
    </xf>
    <xf numFmtId="0" fontId="18" fillId="0" borderId="12" xfId="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lignment vertical="center"/>
    </xf>
    <xf numFmtId="0" fontId="0" fillId="0" borderId="10" xfId="0" applyFont="1" applyBorder="1" applyAlignment="1">
      <alignment horizontal="left" vertical="center"/>
    </xf>
    <xf numFmtId="0" fontId="32" fillId="0" borderId="13" xfId="0" applyFont="1" applyBorder="1" applyAlignment="1">
      <alignment vertical="center"/>
    </xf>
    <xf numFmtId="0" fontId="0" fillId="0" borderId="1" xfId="0" applyBorder="1"/>
    <xf numFmtId="49" fontId="60" fillId="0" borderId="0" xfId="0" applyNumberFormat="1" applyFont="1" applyAlignment="1">
      <alignment horizontal="center"/>
    </xf>
    <xf numFmtId="0" fontId="59" fillId="0" borderId="0" xfId="0" applyFont="1" applyAlignment="1">
      <alignment horizontal="center" vertical="center"/>
    </xf>
    <xf numFmtId="0" fontId="59" fillId="0" borderId="0" xfId="0" applyFont="1" applyAlignment="1">
      <alignment horizontal="center" vertical="center" wrapText="1"/>
    </xf>
    <xf numFmtId="0" fontId="0" fillId="0" borderId="0" xfId="0" applyAlignment="1">
      <alignment horizontal="left" vertical="top" wrapText="1"/>
    </xf>
    <xf numFmtId="0" fontId="11" fillId="6" borderId="0" xfId="0" applyFont="1" applyFill="1" applyAlignment="1">
      <alignment horizontal="left" vertical="center"/>
    </xf>
    <xf numFmtId="0" fontId="0" fillId="0" borderId="2" xfId="0" applyFont="1" applyBorder="1" applyAlignment="1">
      <alignment horizontal="center" textRotation="90"/>
    </xf>
    <xf numFmtId="0" fontId="0" fillId="0" borderId="6" xfId="0" applyFont="1" applyBorder="1" applyAlignment="1">
      <alignment horizontal="center" textRotation="90"/>
    </xf>
    <xf numFmtId="0" fontId="11" fillId="5" borderId="0" xfId="0" applyFont="1" applyFill="1" applyAlignment="1">
      <alignment horizontal="left" vertical="center"/>
    </xf>
    <xf numFmtId="0" fontId="4" fillId="0" borderId="0" xfId="0" applyFont="1" applyAlignment="1">
      <alignment horizontal="left"/>
    </xf>
    <xf numFmtId="0" fontId="0" fillId="0" borderId="0" xfId="0" applyAlignment="1"/>
    <xf numFmtId="0" fontId="20" fillId="3" borderId="0" xfId="0" applyFont="1" applyFill="1" applyAlignment="1">
      <alignment horizontal="center" vertical="center"/>
    </xf>
    <xf numFmtId="49" fontId="60" fillId="0" borderId="0" xfId="0" quotePrefix="1" applyNumberFormat="1" applyFont="1" applyAlignment="1">
      <alignment horizontal="center"/>
    </xf>
    <xf numFmtId="0" fontId="1" fillId="4" borderId="1" xfId="0" applyFont="1" applyFill="1" applyBorder="1" applyAlignment="1">
      <alignment horizontal="center"/>
    </xf>
    <xf numFmtId="0" fontId="0" fillId="0" borderId="1" xfId="0" applyBorder="1" applyAlignment="1">
      <alignment vertical="center" wrapText="1"/>
    </xf>
    <xf numFmtId="0" fontId="1" fillId="4" borderId="1" xfId="0" applyFont="1" applyFill="1" applyBorder="1" applyAlignment="1">
      <alignment horizontal="center" vertical="center" wrapText="1"/>
    </xf>
    <xf numFmtId="0" fontId="0" fillId="0" borderId="1" xfId="0" applyBorder="1" applyAlignment="1">
      <alignment vertical="center"/>
    </xf>
    <xf numFmtId="0" fontId="5" fillId="0" borderId="1"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5" fillId="0" borderId="0" xfId="0" applyFont="1" applyBorder="1" applyAlignment="1">
      <alignment horizontal="center" vertical="center" wrapText="1"/>
    </xf>
    <xf numFmtId="0" fontId="54" fillId="0" borderId="0" xfId="0" applyFont="1" applyBorder="1" applyAlignment="1">
      <alignment vertical="center" wrapText="1"/>
    </xf>
    <xf numFmtId="0" fontId="0" fillId="0" borderId="0" xfId="0" applyBorder="1" applyAlignment="1">
      <alignment horizontal="center" vertical="center"/>
    </xf>
    <xf numFmtId="0" fontId="0" fillId="0" borderId="0" xfId="0" applyBorder="1"/>
    <xf numFmtId="0" fontId="32" fillId="0" borderId="1" xfId="0" applyFont="1" applyBorder="1" applyAlignment="1">
      <alignment vertical="center" wrapText="1"/>
    </xf>
    <xf numFmtId="0" fontId="0" fillId="7" borderId="6" xfId="0" applyFont="1" applyFill="1" applyBorder="1" applyAlignment="1">
      <alignment horizontal="center"/>
    </xf>
    <xf numFmtId="0" fontId="1" fillId="11" borderId="2" xfId="0" applyFont="1" applyFill="1" applyBorder="1" applyAlignment="1">
      <alignment horizontal="center"/>
    </xf>
    <xf numFmtId="0" fontId="0" fillId="11" borderId="6" xfId="0" applyFont="1" applyFill="1" applyBorder="1" applyAlignment="1">
      <alignment horizontal="center"/>
    </xf>
    <xf numFmtId="0" fontId="1" fillId="11" borderId="6" xfId="0" applyFont="1" applyFill="1" applyBorder="1" applyAlignment="1">
      <alignment horizontal="center"/>
    </xf>
    <xf numFmtId="0" fontId="0" fillId="11" borderId="3" xfId="0" applyFont="1" applyFill="1" applyBorder="1" applyAlignment="1">
      <alignment horizontal="center"/>
    </xf>
    <xf numFmtId="0" fontId="1" fillId="7" borderId="6" xfId="0" applyFont="1" applyFill="1" applyBorder="1" applyAlignment="1">
      <alignment horizontal="center"/>
    </xf>
    <xf numFmtId="0" fontId="0" fillId="0" borderId="6" xfId="0" applyFont="1" applyBorder="1" applyAlignment="1">
      <alignment horizontal="center"/>
    </xf>
    <xf numFmtId="0" fontId="0" fillId="7" borderId="3" xfId="0" applyFont="1" applyFill="1" applyBorder="1" applyAlignment="1">
      <alignment horizontal="center"/>
    </xf>
    <xf numFmtId="0" fontId="0" fillId="0" borderId="0" xfId="0" applyFont="1" applyAlignment="1">
      <alignment horizontal="center"/>
    </xf>
    <xf numFmtId="0" fontId="40" fillId="0" borderId="2" xfId="0" applyFont="1" applyBorder="1" applyAlignment="1">
      <alignment horizontal="left" vertical="center" wrapText="1"/>
    </xf>
    <xf numFmtId="0" fontId="0" fillId="0" borderId="1" xfId="0" applyFont="1" applyBorder="1" applyAlignment="1">
      <alignment horizontal="center" textRotation="90"/>
    </xf>
    <xf numFmtId="0" fontId="0" fillId="15" borderId="1" xfId="0" applyFont="1" applyFill="1" applyBorder="1" applyAlignment="1">
      <alignment wrapText="1"/>
    </xf>
    <xf numFmtId="0" fontId="1" fillId="13" borderId="0" xfId="0" applyFont="1" applyFill="1" applyAlignment="1">
      <alignment vertical="center" wrapText="1"/>
    </xf>
    <xf numFmtId="0" fontId="0" fillId="12" borderId="0" xfId="0" applyFont="1" applyFill="1" applyAlignment="1">
      <alignment vertical="center" wrapText="1"/>
    </xf>
    <xf numFmtId="0" fontId="0" fillId="0" borderId="0" xfId="0" applyFont="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xf numFmtId="11" fontId="6" fillId="0" borderId="0" xfId="0" applyNumberFormat="1" applyFont="1" applyFill="1" applyAlignment="1">
      <alignment horizontal="center" vertical="center"/>
    </xf>
    <xf numFmtId="0" fontId="0" fillId="0" borderId="0" xfId="0" applyFont="1" applyFill="1" applyAlignment="1">
      <alignment horizontal="center" vertical="center"/>
    </xf>
    <xf numFmtId="11" fontId="0" fillId="0" borderId="0" xfId="0" applyNumberFormat="1" applyFont="1" applyFill="1" applyAlignment="1">
      <alignment horizontal="center" vertical="center"/>
    </xf>
    <xf numFmtId="0" fontId="0" fillId="0" borderId="0" xfId="0" applyFont="1" applyFill="1" applyAlignment="1">
      <alignment horizontal="center" vertical="center" wrapText="1"/>
    </xf>
    <xf numFmtId="0" fontId="6" fillId="0" borderId="0" xfId="0" applyFont="1" applyFill="1" applyAlignment="1">
      <alignment horizontal="center"/>
    </xf>
    <xf numFmtId="11" fontId="6" fillId="0" borderId="0" xfId="0" applyNumberFormat="1" applyFont="1" applyFill="1" applyAlignment="1">
      <alignment horizontal="center"/>
    </xf>
    <xf numFmtId="0" fontId="0" fillId="0" borderId="0" xfId="0" applyFont="1" applyFill="1" applyAlignment="1">
      <alignment horizontal="center"/>
    </xf>
    <xf numFmtId="0" fontId="0" fillId="0" borderId="0" xfId="0" applyFont="1" applyFill="1"/>
    <xf numFmtId="0" fontId="1" fillId="0" borderId="0" xfId="0" applyFont="1" applyAlignment="1">
      <alignment horizontal="left"/>
    </xf>
    <xf numFmtId="0" fontId="1" fillId="0" borderId="1" xfId="0" applyFont="1" applyBorder="1" applyAlignment="1">
      <alignment horizontal="left" vertical="center"/>
    </xf>
    <xf numFmtId="0" fontId="1" fillId="0" borderId="1" xfId="0" applyFont="1" applyBorder="1" applyAlignment="1">
      <alignment horizontal="left"/>
    </xf>
    <xf numFmtId="0" fontId="4" fillId="4" borderId="10"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10"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4" fillId="4" borderId="10" xfId="0" applyFont="1" applyFill="1" applyBorder="1" applyAlignment="1">
      <alignment horizontal="center" vertical="center"/>
    </xf>
    <xf numFmtId="0" fontId="20"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20" fillId="4" borderId="1" xfId="0" applyFont="1" applyFill="1" applyBorder="1" applyAlignment="1">
      <alignment vertical="center"/>
    </xf>
    <xf numFmtId="0" fontId="6" fillId="4" borderId="10" xfId="0" applyFont="1" applyFill="1" applyBorder="1" applyAlignment="1">
      <alignment horizontal="left" vertical="center"/>
    </xf>
    <xf numFmtId="0" fontId="6" fillId="4"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7" fillId="4" borderId="1" xfId="0" applyFont="1" applyFill="1" applyBorder="1" applyAlignment="1">
      <alignment vertical="center"/>
    </xf>
    <xf numFmtId="0" fontId="15" fillId="4" borderId="10"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4" xfId="0" applyFont="1" applyFill="1" applyBorder="1" applyAlignment="1">
      <alignment horizontal="center" vertical="center"/>
    </xf>
    <xf numFmtId="0" fontId="17" fillId="4" borderId="12" xfId="0" applyFont="1" applyFill="1" applyBorder="1" applyAlignment="1">
      <alignment horizontal="center" vertical="center" wrapText="1"/>
    </xf>
    <xf numFmtId="0" fontId="15" fillId="4" borderId="0" xfId="0" applyFont="1" applyFill="1" applyAlignment="1">
      <alignment horizontal="center" vertical="center"/>
    </xf>
    <xf numFmtId="0" fontId="6" fillId="8" borderId="2" xfId="0" applyFont="1" applyFill="1" applyBorder="1" applyAlignment="1">
      <alignment horizontal="center" vertical="center" wrapText="1"/>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3" xfId="0" applyFont="1" applyBorder="1" applyAlignment="1">
      <alignment horizontal="center" vertical="center" wrapText="1"/>
    </xf>
    <xf numFmtId="0" fontId="6" fillId="8" borderId="3" xfId="0" applyFont="1" applyFill="1" applyBorder="1" applyAlignment="1">
      <alignment horizontal="center" vertical="center" wrapText="1"/>
    </xf>
    <xf numFmtId="0" fontId="15" fillId="4" borderId="1" xfId="0" applyFont="1" applyFill="1" applyBorder="1" applyAlignment="1">
      <alignment horizontal="center" vertical="center"/>
    </xf>
    <xf numFmtId="0" fontId="32" fillId="4" borderId="13" xfId="0" applyFont="1" applyFill="1" applyBorder="1" applyAlignment="1">
      <alignment horizontal="center" vertical="center"/>
    </xf>
    <xf numFmtId="0" fontId="6" fillId="4" borderId="13" xfId="0" applyFont="1" applyFill="1" applyBorder="1" applyAlignment="1">
      <alignment horizontal="center" vertical="center"/>
    </xf>
    <xf numFmtId="0" fontId="17" fillId="4" borderId="1" xfId="0" applyFont="1" applyFill="1" applyBorder="1" applyAlignment="1">
      <alignment horizontal="center" vertical="center"/>
    </xf>
    <xf numFmtId="0" fontId="20" fillId="4" borderId="4" xfId="0" applyFont="1" applyFill="1" applyBorder="1" applyAlignment="1">
      <alignment horizontal="center" vertical="center"/>
    </xf>
    <xf numFmtId="0" fontId="45" fillId="4" borderId="10"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0" xfId="0" applyFont="1" applyFill="1" applyBorder="1" applyAlignment="1">
      <alignment vertical="center"/>
    </xf>
    <xf numFmtId="0" fontId="0" fillId="4" borderId="10" xfId="0" applyFill="1" applyBorder="1" applyAlignment="1">
      <alignment horizontal="center" vertical="center"/>
    </xf>
    <xf numFmtId="0" fontId="10" fillId="4" borderId="10" xfId="0" applyFont="1" applyFill="1" applyBorder="1" applyAlignment="1">
      <alignment horizontal="left" vertical="center"/>
    </xf>
    <xf numFmtId="0" fontId="32" fillId="4" borderId="10" xfId="0" applyFont="1" applyFill="1" applyBorder="1" applyAlignment="1">
      <alignment horizontal="left" vertical="center"/>
    </xf>
    <xf numFmtId="0" fontId="20" fillId="4" borderId="10" xfId="0" applyFont="1" applyFill="1" applyBorder="1" applyAlignment="1">
      <alignment vertical="center"/>
    </xf>
    <xf numFmtId="0" fontId="43" fillId="4" borderId="10" xfId="0" applyFont="1" applyFill="1" applyBorder="1" applyAlignment="1">
      <alignment horizontal="left" vertical="center"/>
    </xf>
    <xf numFmtId="0" fontId="32" fillId="4" borderId="10" xfId="0" applyFont="1" applyFill="1" applyBorder="1" applyAlignment="1">
      <alignment horizontal="center" vertical="center"/>
    </xf>
    <xf numFmtId="0" fontId="43" fillId="4" borderId="10" xfId="0" applyFont="1" applyFill="1" applyBorder="1" applyAlignment="1">
      <alignment vertical="center"/>
    </xf>
    <xf numFmtId="0" fontId="43" fillId="4" borderId="10" xfId="0" applyFont="1" applyFill="1" applyBorder="1" applyAlignment="1">
      <alignment horizontal="center" vertical="center"/>
    </xf>
    <xf numFmtId="0" fontId="43" fillId="20" borderId="10" xfId="0" applyFont="1" applyFill="1" applyBorder="1" applyAlignment="1">
      <alignment horizontal="center" vertical="center"/>
    </xf>
    <xf numFmtId="0" fontId="30" fillId="4" borderId="0" xfId="0" applyFont="1" applyFill="1" applyAlignment="1">
      <alignment horizontal="center" vertical="center" wrapText="1"/>
    </xf>
    <xf numFmtId="0" fontId="17" fillId="4" borderId="10" xfId="0" applyFont="1" applyFill="1" applyBorder="1" applyAlignment="1">
      <alignment vertical="center"/>
    </xf>
    <xf numFmtId="0" fontId="47" fillId="4" borderId="10" xfId="0" applyFont="1" applyFill="1" applyBorder="1" applyAlignment="1">
      <alignment horizontal="center" vertical="center"/>
    </xf>
    <xf numFmtId="0" fontId="6" fillId="4" borderId="0" xfId="0" applyFont="1" applyFill="1" applyAlignment="1">
      <alignment horizontal="center" vertical="center" wrapText="1"/>
    </xf>
    <xf numFmtId="0" fontId="6" fillId="4" borderId="0" xfId="0" applyFont="1" applyFill="1" applyAlignment="1">
      <alignment horizontal="center" vertical="center"/>
    </xf>
    <xf numFmtId="0" fontId="22"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28" fillId="8" borderId="1" xfId="0" applyFont="1" applyFill="1" applyBorder="1" applyAlignment="1">
      <alignment horizontal="left" vertical="center" wrapText="1"/>
    </xf>
    <xf numFmtId="0" fontId="0" fillId="0" borderId="1" xfId="0" applyBorder="1" applyAlignment="1">
      <alignment horizontal="center" vertical="center" wrapText="1"/>
    </xf>
    <xf numFmtId="0" fontId="32" fillId="0" borderId="1" xfId="0" applyFont="1" applyBorder="1" applyAlignment="1">
      <alignment horizontal="center" vertical="center"/>
    </xf>
    <xf numFmtId="0" fontId="44" fillId="0" borderId="1" xfId="0" applyFont="1" applyBorder="1" applyAlignment="1">
      <alignment vertical="center"/>
    </xf>
    <xf numFmtId="0" fontId="20"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8" borderId="0" xfId="0" applyFont="1" applyFill="1" applyBorder="1" applyAlignment="1">
      <alignment horizontal="center" vertical="center" wrapText="1"/>
    </xf>
    <xf numFmtId="0" fontId="0" fillId="0" borderId="0" xfId="0" applyBorder="1" applyAlignment="1">
      <alignment horizontal="center"/>
    </xf>
    <xf numFmtId="0" fontId="40" fillId="0" borderId="14" xfId="0" applyFont="1" applyBorder="1" applyAlignment="1">
      <alignment vertical="center"/>
    </xf>
    <xf numFmtId="0" fontId="43" fillId="0" borderId="0" xfId="0" applyFont="1" applyBorder="1" applyAlignment="1">
      <alignment vertical="center"/>
    </xf>
    <xf numFmtId="0" fontId="6" fillId="4" borderId="1" xfId="0" applyFont="1" applyFill="1" applyBorder="1" applyAlignment="1">
      <alignment horizontal="center" vertical="center"/>
    </xf>
    <xf numFmtId="0" fontId="43" fillId="4" borderId="1" xfId="0" applyFont="1" applyFill="1" applyBorder="1" applyAlignment="1">
      <alignment vertical="center"/>
    </xf>
    <xf numFmtId="0" fontId="40" fillId="0" borderId="1" xfId="0" applyFont="1" applyBorder="1" applyAlignment="1">
      <alignment vertical="center"/>
    </xf>
    <xf numFmtId="0" fontId="48" fillId="0" borderId="10" xfId="0" applyFont="1" applyBorder="1" applyAlignment="1">
      <alignment horizontal="center" wrapText="1"/>
    </xf>
    <xf numFmtId="0" fontId="6" fillId="8" borderId="1" xfId="0" applyFont="1" applyFill="1" applyBorder="1" applyAlignment="1">
      <alignment horizontal="center" vertical="center"/>
    </xf>
    <xf numFmtId="0" fontId="6" fillId="0" borderId="1" xfId="0" applyFont="1" applyFill="1" applyBorder="1" applyAlignment="1">
      <alignment vertical="center"/>
    </xf>
    <xf numFmtId="0" fontId="40" fillId="4" borderId="10" xfId="0" applyFont="1" applyFill="1" applyBorder="1" applyAlignment="1">
      <alignment vertical="center"/>
    </xf>
    <xf numFmtId="0" fontId="44" fillId="4" borderId="10" xfId="0" applyFont="1" applyFill="1" applyBorder="1" applyAlignment="1">
      <alignment vertical="center"/>
    </xf>
    <xf numFmtId="0" fontId="6" fillId="4" borderId="10" xfId="0" applyFont="1" applyFill="1" applyBorder="1" applyAlignment="1">
      <alignment horizontal="center" vertical="center" wrapText="1"/>
    </xf>
    <xf numFmtId="0" fontId="42" fillId="4" borderId="10" xfId="0" applyFont="1" applyFill="1" applyBorder="1" applyAlignment="1">
      <alignment horizontal="center" vertical="center"/>
    </xf>
    <xf numFmtId="0" fontId="15" fillId="4" borderId="10" xfId="0" applyFont="1" applyFill="1" applyBorder="1" applyAlignment="1">
      <alignment horizontal="center" vertical="center" wrapText="1"/>
    </xf>
    <xf numFmtId="0" fontId="6" fillId="0" borderId="10" xfId="0" applyFont="1" applyFill="1" applyBorder="1" applyAlignment="1">
      <alignment vertical="center"/>
    </xf>
    <xf numFmtId="0" fontId="6" fillId="0" borderId="10" xfId="0" applyFont="1" applyFill="1" applyBorder="1" applyAlignment="1">
      <alignment horizontal="center" vertical="center"/>
    </xf>
    <xf numFmtId="0" fontId="20" fillId="4" borderId="10" xfId="0" applyFont="1" applyFill="1" applyBorder="1" applyAlignment="1">
      <alignment horizontal="center" vertical="center"/>
    </xf>
    <xf numFmtId="2" fontId="50" fillId="15" borderId="1" xfId="0" applyNumberFormat="1" applyFont="1" applyFill="1" applyBorder="1" applyAlignment="1">
      <alignment horizontal="center" vertical="center" wrapText="1"/>
    </xf>
    <xf numFmtId="0" fontId="50" fillId="15" borderId="1" xfId="0" applyFont="1" applyFill="1" applyBorder="1" applyAlignment="1">
      <alignment horizontal="center" vertical="center" wrapText="1"/>
    </xf>
    <xf numFmtId="0" fontId="0" fillId="15" borderId="1" xfId="0" applyFill="1" applyBorder="1" applyAlignment="1">
      <alignment horizontal="center"/>
    </xf>
    <xf numFmtId="0" fontId="16" fillId="15" borderId="26" xfId="0" applyFont="1" applyFill="1" applyBorder="1" applyAlignment="1">
      <alignment horizontal="center"/>
    </xf>
    <xf numFmtId="0" fontId="16" fillId="15" borderId="25" xfId="0" applyFont="1" applyFill="1" applyBorder="1" applyAlignment="1">
      <alignment horizontal="center"/>
    </xf>
    <xf numFmtId="0" fontId="16" fillId="15" borderId="27" xfId="0" applyFont="1" applyFill="1" applyBorder="1" applyAlignment="1">
      <alignment horizontal="center"/>
    </xf>
    <xf numFmtId="0" fontId="16" fillId="15" borderId="28" xfId="0" applyFont="1" applyFill="1" applyBorder="1" applyAlignment="1">
      <alignment horizontal="center"/>
    </xf>
    <xf numFmtId="0" fontId="16" fillId="15" borderId="29" xfId="0" applyFont="1" applyFill="1" applyBorder="1" applyAlignment="1">
      <alignment horizontal="center"/>
    </xf>
    <xf numFmtId="0" fontId="16" fillId="15" borderId="31" xfId="0" applyFont="1" applyFill="1" applyBorder="1" applyAlignment="1">
      <alignment horizontal="center"/>
    </xf>
    <xf numFmtId="0" fontId="16" fillId="15" borderId="32" xfId="0" applyFont="1" applyFill="1" applyBorder="1" applyAlignment="1">
      <alignment horizontal="center"/>
    </xf>
    <xf numFmtId="0" fontId="16" fillId="15" borderId="33" xfId="0" applyFont="1" applyFill="1" applyBorder="1" applyAlignment="1">
      <alignment horizontal="center"/>
    </xf>
    <xf numFmtId="2" fontId="50" fillId="15" borderId="27" xfId="0" applyNumberFormat="1" applyFont="1" applyFill="1" applyBorder="1" applyAlignment="1">
      <alignment horizontal="center" vertical="center" wrapText="1"/>
    </xf>
    <xf numFmtId="0" fontId="50" fillId="15" borderId="32" xfId="0" applyFont="1" applyFill="1" applyBorder="1" applyAlignment="1">
      <alignment horizontal="center" vertical="center" wrapText="1"/>
    </xf>
    <xf numFmtId="2" fontId="50" fillId="15" borderId="34" xfId="0" applyNumberFormat="1" applyFont="1" applyFill="1" applyBorder="1" applyAlignment="1">
      <alignment horizontal="center" vertical="center" wrapText="1"/>
    </xf>
    <xf numFmtId="0" fontId="50" fillId="15" borderId="35" xfId="0" applyFont="1" applyFill="1" applyBorder="1" applyAlignment="1">
      <alignment horizontal="center" vertical="center" wrapText="1"/>
    </xf>
    <xf numFmtId="0" fontId="50" fillId="15" borderId="36" xfId="0" applyFont="1" applyFill="1" applyBorder="1" applyAlignment="1">
      <alignment horizontal="center" vertical="center" wrapText="1"/>
    </xf>
    <xf numFmtId="0" fontId="5" fillId="23" borderId="37" xfId="0" applyFont="1" applyFill="1" applyBorder="1" applyAlignment="1">
      <alignment horizontal="center"/>
    </xf>
    <xf numFmtId="0" fontId="5" fillId="23" borderId="38" xfId="0" applyFont="1" applyFill="1" applyBorder="1" applyAlignment="1">
      <alignment horizontal="center"/>
    </xf>
    <xf numFmtId="0" fontId="5" fillId="23" borderId="39" xfId="0" applyFont="1" applyFill="1" applyBorder="1" applyAlignment="1">
      <alignment horizontal="center"/>
    </xf>
    <xf numFmtId="0" fontId="5" fillId="23" borderId="30" xfId="0" applyFont="1" applyFill="1" applyBorder="1" applyAlignment="1">
      <alignment horizontal="center"/>
    </xf>
    <xf numFmtId="2" fontId="50" fillId="15" borderId="40" xfId="0" applyNumberFormat="1" applyFont="1" applyFill="1" applyBorder="1" applyAlignment="1">
      <alignment horizontal="center" vertical="center" wrapText="1"/>
    </xf>
    <xf numFmtId="0" fontId="50" fillId="15" borderId="41" xfId="0" applyFont="1" applyFill="1" applyBorder="1" applyAlignment="1">
      <alignment horizontal="center" vertical="center" wrapText="1"/>
    </xf>
    <xf numFmtId="0" fontId="49" fillId="21" borderId="37" xfId="0" applyFont="1" applyFill="1" applyBorder="1" applyAlignment="1">
      <alignment horizontal="center" vertical="center"/>
    </xf>
    <xf numFmtId="0" fontId="49" fillId="21" borderId="30" xfId="0" applyFont="1" applyFill="1" applyBorder="1" applyAlignment="1">
      <alignment horizontal="center" vertical="center"/>
    </xf>
    <xf numFmtId="0" fontId="50" fillId="15" borderId="3" xfId="0" applyFont="1" applyFill="1" applyBorder="1" applyAlignment="1">
      <alignment horizontal="center" vertical="center" wrapText="1"/>
    </xf>
    <xf numFmtId="2" fontId="50" fillId="15" borderId="3" xfId="0" applyNumberFormat="1" applyFont="1" applyFill="1" applyBorder="1" applyAlignment="1">
      <alignment horizontal="center" vertical="center" wrapText="1"/>
    </xf>
    <xf numFmtId="0" fontId="49" fillId="21" borderId="42" xfId="0" applyFont="1" applyFill="1" applyBorder="1" applyAlignment="1">
      <alignment horizontal="center" vertical="center"/>
    </xf>
    <xf numFmtId="0" fontId="0" fillId="15" borderId="3" xfId="0" applyFill="1" applyBorder="1" applyAlignment="1">
      <alignment horizontal="center"/>
    </xf>
    <xf numFmtId="0" fontId="49" fillId="24" borderId="37" xfId="0" applyFont="1" applyFill="1" applyBorder="1" applyAlignment="1">
      <alignment horizontal="center" vertical="center"/>
    </xf>
    <xf numFmtId="0" fontId="1" fillId="23" borderId="42" xfId="0" applyFont="1" applyFill="1" applyBorder="1" applyAlignment="1">
      <alignment horizontal="center"/>
    </xf>
    <xf numFmtId="0" fontId="1" fillId="23" borderId="30" xfId="0" applyFont="1" applyFill="1" applyBorder="1" applyAlignment="1">
      <alignment horizontal="center"/>
    </xf>
  </cellXfs>
  <cellStyles count="4">
    <cellStyle name="Bad" xfId="3" builtinId="27"/>
    <cellStyle name="Hyperlink" xfId="1" builtinId="8"/>
    <cellStyle name="Normal" xfId="0" builtinId="0"/>
    <cellStyle name="Percent" xfId="2" builtinId="5"/>
  </cellStyles>
  <dxfs count="0"/>
  <tableStyles count="0" defaultTableStyle="TableStyleMedium2" defaultPivotStyle="PivotStyleLight16"/>
  <colors>
    <mruColors>
      <color rgb="FFFFC0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Diaz, Adria [USA - EMP]" id="{7C9DB976-DFB1-4875-810D-BC89E0A51970}" userId="S::ADiaz@versar.com::acbbcba7-8f70-4d14-9747-0d993239f91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2" dT="2022-10-03T13:35:27.59" personId="{7C9DB976-DFB1-4875-810D-BC89E0A51970}" id="{C70948DA-CA4B-4F5E-BF2C-C6638DAE029B}">
    <text>from mpram tab</text>
  </threadedComment>
</ThreadedComments>
</file>

<file path=xl/threadedComments/threadedComment2.xml><?xml version="1.0" encoding="utf-8"?>
<ThreadedComments xmlns="http://schemas.microsoft.com/office/spreadsheetml/2018/threadedcomments" xmlns:x="http://schemas.openxmlformats.org/spreadsheetml/2006/main">
  <threadedComment ref="D34" dT="2022-09-30T17:59:50.30" personId="{7C9DB976-DFB1-4875-810D-BC89E0A51970}" id="{325EBBC9-A06C-4749-AED9-11934EC153E8}">
    <text>In Mparam</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 Id="rId4" Type="http://schemas.microsoft.com/office/2017/10/relationships/threadedComment" Target="../threadedComments/threadedComment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hyperlink" Target="https://heronet.epa.gov/heronet/index.cfm/reference/details/reference_id/3809216" TargetMode="External"/><Relationship Id="rId3" Type="http://schemas.openxmlformats.org/officeDocument/2006/relationships/hyperlink" Target="https://heronet.epa.gov/heronet/index.cfm/reference/details/reference_id/2347246" TargetMode="External"/><Relationship Id="rId7" Type="http://schemas.openxmlformats.org/officeDocument/2006/relationships/hyperlink" Target="https://heronet.epa.gov/heronet/index.cfm/reference/details/reference_id/5160070" TargetMode="External"/><Relationship Id="rId12" Type="http://schemas.openxmlformats.org/officeDocument/2006/relationships/printerSettings" Target="../printerSettings/printerSettings3.bin"/><Relationship Id="rId2" Type="http://schemas.openxmlformats.org/officeDocument/2006/relationships/hyperlink" Target="https://heronet.epa.gov/heronet/index.cfm/reference/details/reference_id/5186315" TargetMode="External"/><Relationship Id="rId1" Type="http://schemas.openxmlformats.org/officeDocument/2006/relationships/hyperlink" Target="https://heronet.epa.gov/heronet/index.cfm/reference/details/reference_id/5926157" TargetMode="External"/><Relationship Id="rId6" Type="http://schemas.openxmlformats.org/officeDocument/2006/relationships/hyperlink" Target="https://heronet.epa.gov/heronet/index.cfm/reference/details/reference_id/4565574" TargetMode="External"/><Relationship Id="rId11" Type="http://schemas.openxmlformats.org/officeDocument/2006/relationships/hyperlink" Target="https://heronet.epa.gov/heronet/index.cfm?action=search.view&amp;reference_id=786546" TargetMode="External"/><Relationship Id="rId5" Type="http://schemas.openxmlformats.org/officeDocument/2006/relationships/hyperlink" Target="https://heronet.epa.gov/heronet/index.cfm/reference/details/reference_id/3809216" TargetMode="External"/><Relationship Id="rId10" Type="http://schemas.openxmlformats.org/officeDocument/2006/relationships/hyperlink" Target="https://heronet.epa.gov/heronet/index.cfm?action=search.view&amp;reference_id=786546" TargetMode="External"/><Relationship Id="rId4" Type="http://schemas.openxmlformats.org/officeDocument/2006/relationships/hyperlink" Target="https://heronet.epa.gov/heronet/index.cfm/reference/details/reference_id/5160070" TargetMode="External"/><Relationship Id="rId9" Type="http://schemas.openxmlformats.org/officeDocument/2006/relationships/hyperlink" Target="https://heronet.epa.gov/heronet/index.cfm/reference/details/reference_id/4565574"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fabricwholesaledirect.com/products/ottertex-waterproof-canvas-fabric?variant=39460372185203&amp;gclid=EAIaIQobChMI0M-m-rbn-gIVFrbICh248A0bEAQYASABEgJGhvD_BwE" TargetMode="External"/><Relationship Id="rId2" Type="http://schemas.openxmlformats.org/officeDocument/2006/relationships/hyperlink" Target="https://heronet.epa.gov/heronet/index.cfm?action=search.view&amp;reference_id=3120332" TargetMode="External"/><Relationship Id="rId1" Type="http://schemas.openxmlformats.org/officeDocument/2006/relationships/hyperlink" Target="https://heronet.epa.gov/heronet/index.cfm?action=search.view&amp;reference_id=3120332" TargetMode="External"/><Relationship Id="rId6" Type="http://schemas.openxmlformats.org/officeDocument/2006/relationships/printerSettings" Target="../printerSettings/printerSettings5.bin"/><Relationship Id="rId5" Type="http://schemas.openxmlformats.org/officeDocument/2006/relationships/hyperlink" Target="https://heronet.epa.gov/heronet/index.cfm?action=search.view&amp;reference_id=10604004" TargetMode="External"/><Relationship Id="rId4" Type="http://schemas.openxmlformats.org/officeDocument/2006/relationships/hyperlink" Target="https://www.wayfair.com/baby-kids/sb1/fabric-kids-playhouses-c232228-a129925~431260.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ncbi.nlm.nih.gov/pmc/articles/PMC72850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37266-4135-4B56-B8B5-F2964DA51B66}">
  <sheetPr>
    <tabColor rgb="FF92D050"/>
  </sheetPr>
  <dimension ref="B1:F10"/>
  <sheetViews>
    <sheetView workbookViewId="0">
      <selection activeCell="B11" sqref="B11"/>
    </sheetView>
  </sheetViews>
  <sheetFormatPr defaultColWidth="9.33203125" defaultRowHeight="14.4" x14ac:dyDescent="0.3"/>
  <cols>
    <col min="1" max="16384" width="9.33203125" style="317"/>
  </cols>
  <sheetData>
    <row r="1" spans="2:6" s="321" customFormat="1" x14ac:dyDescent="0.3"/>
    <row r="3" spans="2:6" ht="14.7" customHeight="1" x14ac:dyDescent="0.3">
      <c r="B3" s="424" t="s">
        <v>521</v>
      </c>
      <c r="C3" s="424"/>
      <c r="D3" s="424"/>
      <c r="E3" s="424"/>
      <c r="F3" s="424"/>
    </row>
    <row r="4" spans="2:6" ht="55.5" customHeight="1" x14ac:dyDescent="0.3">
      <c r="B4" s="424"/>
      <c r="C4" s="424"/>
      <c r="D4" s="424"/>
      <c r="E4" s="424"/>
      <c r="F4" s="424"/>
    </row>
    <row r="6" spans="2:6" ht="115.2" customHeight="1" x14ac:dyDescent="0.3">
      <c r="B6" s="424" t="s">
        <v>522</v>
      </c>
      <c r="C6" s="424"/>
      <c r="D6" s="424"/>
      <c r="E6" s="424"/>
      <c r="F6" s="424"/>
    </row>
    <row r="8" spans="2:6" ht="20.399999999999999" x14ac:dyDescent="0.3">
      <c r="B8" s="423" t="s">
        <v>0</v>
      </c>
      <c r="C8" s="423"/>
      <c r="D8" s="423"/>
      <c r="E8" s="423"/>
      <c r="F8" s="423"/>
    </row>
    <row r="10" spans="2:6" ht="18" x14ac:dyDescent="0.35">
      <c r="B10" s="433" t="s">
        <v>523</v>
      </c>
      <c r="C10" s="422"/>
      <c r="D10" s="422"/>
      <c r="E10" s="422"/>
      <c r="F10" s="422"/>
    </row>
  </sheetData>
  <sheetProtection algorithmName="SHA-512" hashValue="iuUCw2DEFay0cBhkuMbDWp/FPyPQZN01gOyqV+DQ9H0qxr511Y8Zd1Vzpm+bulgIFd2yAD900O9l7449d1l6VQ==" saltValue="MhTY0Uw6xJR89Q9lVm1nEQ==" spinCount="100000" sheet="1" formatCells="0" formatColumns="0" formatRows="0"/>
  <mergeCells count="4">
    <mergeCell ref="B10:F10"/>
    <mergeCell ref="B8:F8"/>
    <mergeCell ref="B6:F6"/>
    <mergeCell ref="B3:F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E1FE4-2A62-466E-9CCA-35B5BA577FC2}">
  <sheetPr>
    <tabColor theme="9" tint="0.59999389629810485"/>
  </sheetPr>
  <dimension ref="A1:J106"/>
  <sheetViews>
    <sheetView zoomScale="70" zoomScaleNormal="70" workbookViewId="0">
      <selection activeCell="D31" sqref="D31"/>
    </sheetView>
  </sheetViews>
  <sheetFormatPr defaultColWidth="9.33203125" defaultRowHeight="14.4" x14ac:dyDescent="0.3"/>
  <cols>
    <col min="1" max="1" width="51.5546875" bestFit="1" customWidth="1"/>
    <col min="2" max="2" width="14" style="6" customWidth="1"/>
    <col min="3" max="3" width="23.33203125" style="7" customWidth="1"/>
    <col min="4" max="4" width="31" style="7" customWidth="1"/>
    <col min="5" max="5" width="51.6640625" style="6" customWidth="1"/>
    <col min="6" max="6" width="43" style="6" customWidth="1"/>
    <col min="7" max="7" width="18.33203125" style="6" customWidth="1"/>
    <col min="8"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395</v>
      </c>
      <c r="B2" s="296"/>
      <c r="C2" s="296"/>
      <c r="D2" s="296"/>
      <c r="E2" s="296"/>
      <c r="F2" s="296"/>
      <c r="G2" s="296"/>
      <c r="H2" s="296"/>
      <c r="I2" s="296"/>
    </row>
    <row r="3" spans="1:10" ht="15.6" x14ac:dyDescent="0.3">
      <c r="A3" s="430"/>
      <c r="B3" s="431"/>
      <c r="C3" s="431"/>
      <c r="D3" s="431"/>
      <c r="E3" s="300"/>
      <c r="F3" s="300"/>
      <c r="G3" s="321"/>
      <c r="H3" s="321"/>
      <c r="I3" s="321"/>
      <c r="J3" s="321"/>
    </row>
    <row r="4" spans="1:10" ht="15.6" x14ac:dyDescent="0.3">
      <c r="A4" s="430" t="s">
        <v>350</v>
      </c>
      <c r="B4" s="431"/>
      <c r="C4" s="431"/>
      <c r="D4" s="431"/>
      <c r="E4" s="302"/>
      <c r="F4" s="302"/>
      <c r="G4" s="24"/>
      <c r="H4" s="11"/>
      <c r="I4" s="12"/>
      <c r="J4" s="2"/>
    </row>
    <row r="5" spans="1:10" ht="15.6" x14ac:dyDescent="0.3">
      <c r="A5" s="326"/>
      <c r="B5" s="321"/>
      <c r="C5" s="321"/>
      <c r="D5" s="321"/>
      <c r="E5" s="304"/>
      <c r="F5" s="304"/>
      <c r="G5" s="24"/>
      <c r="H5" s="11"/>
      <c r="I5" s="12"/>
      <c r="J5" s="2"/>
    </row>
    <row r="6" spans="1:10" s="21" customFormat="1" ht="15.6" x14ac:dyDescent="0.3">
      <c r="A6" s="14" t="s">
        <v>196</v>
      </c>
      <c r="B6" s="19"/>
      <c r="C6" s="20"/>
      <c r="D6" s="20"/>
      <c r="E6" s="19"/>
      <c r="F6" s="19"/>
      <c r="G6" s="19"/>
      <c r="H6" s="19"/>
      <c r="I6" s="19"/>
    </row>
    <row r="7" spans="1:10" s="2" customFormat="1" ht="15.6" x14ac:dyDescent="0.3">
      <c r="A7" s="144" t="s">
        <v>197</v>
      </c>
      <c r="B7" s="145" t="s">
        <v>39</v>
      </c>
      <c r="C7" s="244" t="s">
        <v>198</v>
      </c>
      <c r="D7" s="146" t="s">
        <v>199</v>
      </c>
      <c r="E7" s="146" t="s">
        <v>200</v>
      </c>
      <c r="F7" s="70" t="s">
        <v>201</v>
      </c>
      <c r="G7" s="24" t="s">
        <v>396</v>
      </c>
      <c r="H7" s="11" t="s">
        <v>397</v>
      </c>
      <c r="I7" s="12" t="s">
        <v>398</v>
      </c>
      <c r="J7" s="2" t="s">
        <v>399</v>
      </c>
    </row>
    <row r="8" spans="1:10" ht="15.75" customHeight="1" x14ac:dyDescent="0.3">
      <c r="A8" s="147" t="s">
        <v>202</v>
      </c>
      <c r="B8" s="148" t="s">
        <v>203</v>
      </c>
      <c r="C8" s="245" t="s">
        <v>204</v>
      </c>
      <c r="D8" s="148" t="s">
        <v>190</v>
      </c>
      <c r="E8" s="148"/>
      <c r="F8" s="72"/>
      <c r="G8" s="31"/>
      <c r="H8" s="31"/>
      <c r="I8" s="31"/>
      <c r="J8" s="321"/>
    </row>
    <row r="9" spans="1:10" ht="15.75" customHeight="1" x14ac:dyDescent="0.3">
      <c r="A9" s="147" t="s">
        <v>205</v>
      </c>
      <c r="B9" s="148" t="s">
        <v>206</v>
      </c>
      <c r="C9" s="246"/>
      <c r="D9" s="148" t="s">
        <v>190</v>
      </c>
      <c r="E9" s="148"/>
      <c r="F9" s="72"/>
      <c r="G9" s="32"/>
      <c r="H9" s="32"/>
      <c r="I9" s="32"/>
      <c r="J9" s="321"/>
    </row>
    <row r="10" spans="1:10" ht="15.75" customHeight="1" x14ac:dyDescent="0.3">
      <c r="A10" s="147" t="s">
        <v>207</v>
      </c>
      <c r="B10" s="148" t="s">
        <v>208</v>
      </c>
      <c r="C10" s="245" t="s">
        <v>209</v>
      </c>
      <c r="D10" s="148" t="s">
        <v>190</v>
      </c>
      <c r="E10" s="148"/>
      <c r="F10" s="72"/>
      <c r="G10" s="32"/>
      <c r="H10" s="32"/>
      <c r="I10" s="32"/>
      <c r="J10" s="321"/>
    </row>
    <row r="11" spans="1:10" ht="28.5" customHeight="1" x14ac:dyDescent="0.3">
      <c r="A11" s="147" t="s">
        <v>210</v>
      </c>
      <c r="B11" s="148" t="s">
        <v>211</v>
      </c>
      <c r="C11" s="246"/>
      <c r="D11" s="218">
        <v>6.8000000000000005E-2</v>
      </c>
      <c r="E11" s="152" t="s">
        <v>400</v>
      </c>
      <c r="F11" s="72"/>
      <c r="G11" s="33"/>
      <c r="H11" s="44"/>
      <c r="I11" s="33"/>
      <c r="J11" s="45"/>
    </row>
    <row r="12" spans="1:10" ht="15.75" customHeight="1" x14ac:dyDescent="0.3">
      <c r="A12" s="147"/>
      <c r="B12" s="148"/>
      <c r="C12" s="246"/>
      <c r="D12" s="147"/>
      <c r="E12" s="219"/>
      <c r="F12" s="72"/>
      <c r="G12" s="321"/>
      <c r="H12" s="42">
        <f>68000/1000000</f>
        <v>6.8000000000000005E-2</v>
      </c>
      <c r="I12" s="321"/>
      <c r="J12" s="45" t="s">
        <v>401</v>
      </c>
    </row>
    <row r="13" spans="1:10" x14ac:dyDescent="0.3">
      <c r="A13" s="154" t="s">
        <v>215</v>
      </c>
      <c r="B13" s="148"/>
      <c r="C13" s="247"/>
      <c r="D13" s="202"/>
      <c r="E13" s="148"/>
      <c r="F13" s="72"/>
      <c r="J13" s="321" t="s">
        <v>402</v>
      </c>
    </row>
    <row r="14" spans="1:10" ht="15.6" x14ac:dyDescent="0.3">
      <c r="A14" s="155" t="s">
        <v>216</v>
      </c>
      <c r="B14" s="156" t="s">
        <v>217</v>
      </c>
      <c r="C14" s="245" t="s">
        <v>218</v>
      </c>
      <c r="D14" s="170" t="s">
        <v>190</v>
      </c>
      <c r="E14" s="220"/>
      <c r="F14" s="114"/>
      <c r="G14" s="25"/>
      <c r="H14" s="25"/>
      <c r="I14" s="25"/>
      <c r="J14" s="321"/>
    </row>
    <row r="15" spans="1:10" ht="15.75" customHeight="1" x14ac:dyDescent="0.3">
      <c r="A15" s="147" t="s">
        <v>219</v>
      </c>
      <c r="B15" s="148" t="s">
        <v>220</v>
      </c>
      <c r="C15" s="245" t="s">
        <v>204</v>
      </c>
      <c r="D15" s="170" t="s">
        <v>190</v>
      </c>
      <c r="E15" s="148"/>
      <c r="F15" s="114"/>
      <c r="G15" s="8"/>
      <c r="H15" s="8"/>
      <c r="J15" s="321"/>
    </row>
    <row r="16" spans="1:10" ht="15.6" x14ac:dyDescent="0.3">
      <c r="A16" s="147" t="s">
        <v>221</v>
      </c>
      <c r="B16" s="148" t="s">
        <v>222</v>
      </c>
      <c r="C16" s="245" t="s">
        <v>209</v>
      </c>
      <c r="D16" s="170" t="s">
        <v>190</v>
      </c>
      <c r="E16" s="148"/>
      <c r="F16" s="114"/>
      <c r="G16" s="25"/>
      <c r="H16" s="25"/>
      <c r="I16" s="25"/>
      <c r="J16" s="26"/>
    </row>
    <row r="17" spans="1:10" ht="15.6" x14ac:dyDescent="0.3">
      <c r="A17" s="147"/>
      <c r="B17" s="148"/>
      <c r="C17" s="245"/>
      <c r="D17" s="148"/>
      <c r="E17" s="148"/>
      <c r="F17" s="72"/>
      <c r="G17" s="25"/>
      <c r="H17" s="25"/>
      <c r="I17" s="25"/>
      <c r="J17" s="26"/>
    </row>
    <row r="18" spans="1:10" ht="15.75" customHeight="1" x14ac:dyDescent="0.3">
      <c r="A18" s="159" t="s">
        <v>223</v>
      </c>
      <c r="B18" s="160" t="s">
        <v>224</v>
      </c>
      <c r="C18" s="248" t="s">
        <v>352</v>
      </c>
      <c r="D18" s="271">
        <f>D11*D32*1000</f>
        <v>11.22</v>
      </c>
      <c r="E18" s="160"/>
      <c r="F18" s="76"/>
      <c r="G18" s="34"/>
      <c r="H18" s="34"/>
      <c r="I18" s="34"/>
      <c r="J18" s="321"/>
    </row>
    <row r="19" spans="1:10" ht="15.75" customHeight="1" x14ac:dyDescent="0.3">
      <c r="A19" s="159" t="s">
        <v>225</v>
      </c>
      <c r="B19" s="160" t="s">
        <v>226</v>
      </c>
      <c r="C19" s="249">
        <v>0</v>
      </c>
      <c r="D19" s="160">
        <v>0</v>
      </c>
      <c r="E19" s="160"/>
      <c r="F19" s="78"/>
      <c r="G19" s="34"/>
      <c r="H19" s="34"/>
      <c r="I19" s="34"/>
      <c r="J19" s="321"/>
    </row>
    <row r="20" spans="1:10" ht="15.75" customHeight="1" x14ac:dyDescent="0.3">
      <c r="A20" s="159" t="s">
        <v>227</v>
      </c>
      <c r="B20" s="160" t="s">
        <v>228</v>
      </c>
      <c r="C20" s="249">
        <v>0</v>
      </c>
      <c r="D20" s="160">
        <v>0</v>
      </c>
      <c r="E20" s="160"/>
      <c r="F20" s="78"/>
      <c r="G20" s="34"/>
      <c r="H20" s="34"/>
      <c r="I20" s="34"/>
      <c r="J20" s="321"/>
    </row>
    <row r="21" spans="1:10" ht="15.75" customHeight="1" x14ac:dyDescent="0.3">
      <c r="A21" s="159"/>
      <c r="B21" s="160"/>
      <c r="C21" s="248"/>
      <c r="D21" s="160"/>
      <c r="E21" s="160"/>
      <c r="F21" s="78"/>
      <c r="G21" s="34"/>
      <c r="H21" s="34"/>
      <c r="I21" s="34"/>
      <c r="J21" s="321"/>
    </row>
    <row r="22" spans="1:10" x14ac:dyDescent="0.3">
      <c r="A22" s="163" t="s">
        <v>229</v>
      </c>
      <c r="B22" s="160"/>
      <c r="C22" s="200" t="s">
        <v>230</v>
      </c>
      <c r="D22" s="157" t="s">
        <v>403</v>
      </c>
      <c r="E22" s="147"/>
      <c r="F22" s="136"/>
      <c r="J22" s="321"/>
    </row>
    <row r="23" spans="1:10" x14ac:dyDescent="0.3">
      <c r="A23" s="159" t="s">
        <v>232</v>
      </c>
      <c r="B23" s="160"/>
      <c r="C23" s="200" t="s">
        <v>233</v>
      </c>
      <c r="D23" s="160" t="s">
        <v>234</v>
      </c>
      <c r="E23" s="147"/>
      <c r="F23" s="72"/>
      <c r="J23" s="321"/>
    </row>
    <row r="24" spans="1:10" s="26" customFormat="1" ht="15.75" customHeight="1" x14ac:dyDescent="0.3">
      <c r="A24" s="164" t="s">
        <v>235</v>
      </c>
      <c r="B24" s="165"/>
      <c r="C24" s="250" t="s">
        <v>236</v>
      </c>
      <c r="D24" s="165" t="s">
        <v>234</v>
      </c>
      <c r="E24" s="155"/>
      <c r="F24" s="94"/>
      <c r="G24" s="27"/>
      <c r="H24" s="27"/>
      <c r="I24" s="25"/>
    </row>
    <row r="25" spans="1:10" x14ac:dyDescent="0.3">
      <c r="A25" s="159" t="s">
        <v>238</v>
      </c>
      <c r="B25" s="160"/>
      <c r="C25" s="200" t="s">
        <v>239</v>
      </c>
      <c r="D25" s="162" t="s">
        <v>404</v>
      </c>
      <c r="E25" s="147"/>
      <c r="F25" s="123"/>
      <c r="J25" s="321"/>
    </row>
    <row r="26" spans="1:10" x14ac:dyDescent="0.3">
      <c r="A26" s="209" t="s">
        <v>241</v>
      </c>
      <c r="B26" s="170"/>
      <c r="C26" s="252"/>
      <c r="D26" s="170" t="s">
        <v>190</v>
      </c>
      <c r="E26" s="160"/>
      <c r="F26" s="76"/>
      <c r="J26" s="321"/>
    </row>
    <row r="27" spans="1:10" x14ac:dyDescent="0.3">
      <c r="A27" s="209" t="s">
        <v>242</v>
      </c>
      <c r="B27" s="170"/>
      <c r="C27" s="252"/>
      <c r="D27" s="170" t="s">
        <v>190</v>
      </c>
      <c r="E27" s="160"/>
      <c r="F27" s="78"/>
      <c r="J27" s="321"/>
    </row>
    <row r="28" spans="1:10" ht="15.75" customHeight="1" x14ac:dyDescent="0.3">
      <c r="A28" s="75"/>
      <c r="B28" s="65"/>
      <c r="C28" s="198"/>
      <c r="D28" s="65"/>
      <c r="E28" s="65"/>
      <c r="F28" s="78"/>
      <c r="G28" s="8"/>
      <c r="H28" s="8"/>
      <c r="J28" s="321"/>
    </row>
    <row r="29" spans="1:10" s="21" customFormat="1" ht="15.75" customHeight="1" x14ac:dyDescent="0.3">
      <c r="A29" s="98" t="s">
        <v>243</v>
      </c>
      <c r="B29" s="66"/>
      <c r="C29" s="199"/>
      <c r="D29" s="66"/>
      <c r="E29" s="66"/>
      <c r="F29" s="79"/>
      <c r="G29" s="22"/>
      <c r="H29" s="22"/>
      <c r="I29" s="19"/>
    </row>
    <row r="30" spans="1:10" x14ac:dyDescent="0.3">
      <c r="A30" s="163" t="s">
        <v>244</v>
      </c>
      <c r="B30" s="160"/>
      <c r="C30" s="200"/>
      <c r="D30" s="169"/>
      <c r="E30" s="160"/>
      <c r="F30" s="78"/>
      <c r="J30" s="321"/>
    </row>
    <row r="31" spans="1:10" x14ac:dyDescent="0.3">
      <c r="A31" s="159" t="s">
        <v>245</v>
      </c>
      <c r="B31" s="160"/>
      <c r="C31" s="200"/>
      <c r="D31" s="160" t="s">
        <v>190</v>
      </c>
      <c r="E31" s="160"/>
      <c r="F31" s="78"/>
      <c r="J31" s="321"/>
    </row>
    <row r="32" spans="1:10" ht="27.75" customHeight="1" x14ac:dyDescent="0.3">
      <c r="A32" s="159" t="s">
        <v>246</v>
      </c>
      <c r="B32" s="160" t="s">
        <v>247</v>
      </c>
      <c r="C32" s="249">
        <v>0.1</v>
      </c>
      <c r="D32" s="160">
        <v>0.16500000000000001</v>
      </c>
      <c r="E32" s="272" t="s">
        <v>405</v>
      </c>
      <c r="F32" s="256"/>
      <c r="G32" s="8"/>
      <c r="H32" s="8"/>
      <c r="J32" s="321"/>
    </row>
    <row r="33" spans="1:10" ht="72" x14ac:dyDescent="0.3">
      <c r="A33" s="159" t="s">
        <v>249</v>
      </c>
      <c r="B33" s="160" t="s">
        <v>250</v>
      </c>
      <c r="C33" s="200"/>
      <c r="D33" s="160">
        <v>12.6</v>
      </c>
      <c r="E33" s="161" t="s">
        <v>406</v>
      </c>
      <c r="F33" s="78"/>
      <c r="J33" s="321"/>
    </row>
    <row r="34" spans="1:10" ht="72" x14ac:dyDescent="0.3">
      <c r="A34" s="159" t="s">
        <v>251</v>
      </c>
      <c r="B34" s="160" t="s">
        <v>252</v>
      </c>
      <c r="C34" s="200"/>
      <c r="D34" s="160">
        <v>0.5</v>
      </c>
      <c r="E34" s="150" t="s">
        <v>407</v>
      </c>
      <c r="F34" s="78" t="s">
        <v>408</v>
      </c>
      <c r="G34" s="55"/>
      <c r="J34" s="321"/>
    </row>
    <row r="35" spans="1:10" x14ac:dyDescent="0.3">
      <c r="A35" s="159" t="s">
        <v>253</v>
      </c>
      <c r="B35" s="160" t="s">
        <v>254</v>
      </c>
      <c r="C35" s="200"/>
      <c r="D35" s="170">
        <v>0</v>
      </c>
      <c r="E35" s="222" t="s">
        <v>362</v>
      </c>
      <c r="F35" s="78" t="s">
        <v>363</v>
      </c>
      <c r="J35" s="321"/>
    </row>
    <row r="36" spans="1:10" x14ac:dyDescent="0.3">
      <c r="A36" s="159" t="s">
        <v>257</v>
      </c>
      <c r="B36" s="160" t="s">
        <v>258</v>
      </c>
      <c r="C36" s="251" t="s">
        <v>259</v>
      </c>
      <c r="D36" s="170">
        <v>0</v>
      </c>
      <c r="E36" s="172"/>
      <c r="F36" s="323"/>
      <c r="J36" s="321"/>
    </row>
    <row r="37" spans="1:10" x14ac:dyDescent="0.3">
      <c r="A37" s="159"/>
      <c r="B37" s="160"/>
      <c r="C37" s="200"/>
      <c r="D37" s="169"/>
      <c r="E37" s="160"/>
      <c r="F37" s="78"/>
      <c r="J37" s="321"/>
    </row>
    <row r="38" spans="1:10" x14ac:dyDescent="0.3">
      <c r="A38" s="163" t="s">
        <v>262</v>
      </c>
      <c r="B38" s="160"/>
      <c r="C38" s="200"/>
      <c r="D38" s="169"/>
      <c r="E38" s="160"/>
      <c r="F38" s="78"/>
      <c r="J38" s="321"/>
    </row>
    <row r="39" spans="1:10" ht="15.75" customHeight="1" x14ac:dyDescent="0.3">
      <c r="A39" s="159" t="s">
        <v>263</v>
      </c>
      <c r="B39" s="160" t="s">
        <v>57</v>
      </c>
      <c r="C39" s="249"/>
      <c r="D39" s="160" t="s">
        <v>190</v>
      </c>
      <c r="E39" s="160"/>
      <c r="F39" s="78"/>
      <c r="J39" s="321"/>
    </row>
    <row r="40" spans="1:10" x14ac:dyDescent="0.3">
      <c r="A40" s="159" t="s">
        <v>264</v>
      </c>
      <c r="B40" s="160" t="s">
        <v>57</v>
      </c>
      <c r="C40" s="200"/>
      <c r="D40" s="160" t="s">
        <v>190</v>
      </c>
      <c r="E40" s="160"/>
      <c r="F40" s="78"/>
      <c r="J40" s="321"/>
    </row>
    <row r="41" spans="1:10" x14ac:dyDescent="0.3">
      <c r="A41" s="159"/>
      <c r="B41" s="160"/>
      <c r="C41" s="200"/>
      <c r="D41" s="160"/>
      <c r="E41" s="160"/>
      <c r="F41" s="78"/>
      <c r="J41" s="321"/>
    </row>
    <row r="42" spans="1:10" x14ac:dyDescent="0.3">
      <c r="A42" s="163" t="s">
        <v>265</v>
      </c>
      <c r="B42" s="160"/>
      <c r="C42" s="200"/>
      <c r="D42" s="160"/>
      <c r="E42" s="160"/>
      <c r="F42" s="78"/>
      <c r="J42" s="321"/>
    </row>
    <row r="43" spans="1:10" x14ac:dyDescent="0.3">
      <c r="A43" s="159" t="s">
        <v>266</v>
      </c>
      <c r="B43" s="160" t="s">
        <v>252</v>
      </c>
      <c r="C43" s="200"/>
      <c r="D43" s="160" t="s">
        <v>190</v>
      </c>
      <c r="E43" s="160"/>
      <c r="F43" s="78"/>
      <c r="J43" s="321"/>
    </row>
    <row r="44" spans="1:10" x14ac:dyDescent="0.3">
      <c r="A44" s="159" t="s">
        <v>267</v>
      </c>
      <c r="B44" s="160" t="s">
        <v>268</v>
      </c>
      <c r="C44" s="200"/>
      <c r="D44" s="160" t="s">
        <v>190</v>
      </c>
      <c r="E44" s="160"/>
      <c r="F44" s="78"/>
      <c r="J44" s="321"/>
    </row>
    <row r="45" spans="1:10" ht="15.6" x14ac:dyDescent="0.3">
      <c r="A45" s="159" t="s">
        <v>269</v>
      </c>
      <c r="B45" s="160" t="s">
        <v>270</v>
      </c>
      <c r="C45" s="249" t="s">
        <v>271</v>
      </c>
      <c r="D45" s="176">
        <v>2.2000000000000001E-3</v>
      </c>
      <c r="E45" s="161" t="s">
        <v>272</v>
      </c>
      <c r="F45" s="107"/>
      <c r="G45" s="25"/>
      <c r="H45" s="25"/>
      <c r="I45" s="25"/>
      <c r="J45" s="26"/>
    </row>
    <row r="46" spans="1:10" x14ac:dyDescent="0.3">
      <c r="A46" s="159" t="s">
        <v>273</v>
      </c>
      <c r="B46" s="160" t="s">
        <v>274</v>
      </c>
      <c r="C46" s="249" t="s">
        <v>275</v>
      </c>
      <c r="D46" s="160">
        <v>0.1</v>
      </c>
      <c r="E46" s="161" t="s">
        <v>276</v>
      </c>
      <c r="F46" s="76"/>
      <c r="J46" s="321"/>
    </row>
    <row r="47" spans="1:10" x14ac:dyDescent="0.3">
      <c r="A47" s="159" t="s">
        <v>277</v>
      </c>
      <c r="B47" s="160" t="s">
        <v>252</v>
      </c>
      <c r="C47" s="200"/>
      <c r="D47" s="160" t="s">
        <v>190</v>
      </c>
      <c r="E47" s="160"/>
      <c r="F47" s="78"/>
      <c r="J47" s="321"/>
    </row>
    <row r="48" spans="1:10" x14ac:dyDescent="0.3">
      <c r="A48" s="159" t="s">
        <v>278</v>
      </c>
      <c r="B48" s="160" t="s">
        <v>279</v>
      </c>
      <c r="C48" s="200"/>
      <c r="D48" s="160" t="s">
        <v>190</v>
      </c>
      <c r="E48" s="160"/>
      <c r="F48" s="78"/>
      <c r="J48" s="321"/>
    </row>
    <row r="49" spans="1:10" x14ac:dyDescent="0.3">
      <c r="A49" s="159" t="s">
        <v>280</v>
      </c>
      <c r="B49" s="160" t="s">
        <v>281</v>
      </c>
      <c r="C49" s="200"/>
      <c r="D49" s="160" t="s">
        <v>190</v>
      </c>
      <c r="E49" s="160"/>
      <c r="F49" s="78"/>
      <c r="J49" s="321"/>
    </row>
    <row r="50" spans="1:10" x14ac:dyDescent="0.3">
      <c r="A50" s="159" t="s">
        <v>282</v>
      </c>
      <c r="B50" s="160"/>
      <c r="C50" s="200"/>
      <c r="D50" s="160" t="s">
        <v>190</v>
      </c>
      <c r="E50" s="160"/>
      <c r="F50" s="78"/>
      <c r="J50" s="321"/>
    </row>
    <row r="51" spans="1:10" ht="15.6" x14ac:dyDescent="0.3">
      <c r="A51" s="159" t="s">
        <v>283</v>
      </c>
      <c r="B51" s="160"/>
      <c r="C51" s="249"/>
      <c r="D51" s="160" t="s">
        <v>190</v>
      </c>
      <c r="E51" s="165"/>
      <c r="F51" s="84"/>
      <c r="G51" s="25"/>
      <c r="H51" s="25"/>
      <c r="I51" s="25"/>
      <c r="J51" s="26"/>
    </row>
    <row r="52" spans="1:10" ht="15.6" x14ac:dyDescent="0.3">
      <c r="A52" s="159" t="s">
        <v>284</v>
      </c>
      <c r="B52" s="160" t="s">
        <v>71</v>
      </c>
      <c r="C52" s="251" t="s">
        <v>271</v>
      </c>
      <c r="D52" s="221"/>
      <c r="E52" s="165"/>
      <c r="F52" s="76"/>
      <c r="G52" s="25"/>
      <c r="H52" s="25"/>
      <c r="I52" s="25"/>
      <c r="J52" s="26"/>
    </row>
    <row r="53" spans="1:10" ht="16.5" customHeight="1" x14ac:dyDescent="0.3">
      <c r="A53" s="189" t="s">
        <v>285</v>
      </c>
      <c r="B53" s="160"/>
      <c r="C53" s="249" t="s">
        <v>271</v>
      </c>
      <c r="D53" s="263">
        <v>0.35099999999999998</v>
      </c>
      <c r="E53" s="172" t="s">
        <v>286</v>
      </c>
      <c r="F53" s="85"/>
      <c r="J53" s="321"/>
    </row>
    <row r="54" spans="1:10" ht="18" customHeight="1" x14ac:dyDescent="0.3">
      <c r="A54" s="189" t="s">
        <v>287</v>
      </c>
      <c r="B54" s="160"/>
      <c r="C54" s="249" t="s">
        <v>271</v>
      </c>
      <c r="D54" s="263">
        <v>0.35099999999999998</v>
      </c>
      <c r="E54" s="172" t="s">
        <v>286</v>
      </c>
      <c r="F54" s="85"/>
      <c r="J54" s="321"/>
    </row>
    <row r="55" spans="1:10" x14ac:dyDescent="0.3">
      <c r="A55" s="159" t="s">
        <v>288</v>
      </c>
      <c r="B55" s="160"/>
      <c r="C55" s="249"/>
      <c r="D55" s="176">
        <v>0.1</v>
      </c>
      <c r="E55" s="172" t="s">
        <v>289</v>
      </c>
      <c r="F55" s="82"/>
      <c r="J55" s="321"/>
    </row>
    <row r="56" spans="1:10" x14ac:dyDescent="0.3">
      <c r="A56" s="159" t="s">
        <v>290</v>
      </c>
      <c r="B56" s="160"/>
      <c r="C56" s="249"/>
      <c r="D56" s="176">
        <v>1</v>
      </c>
      <c r="E56" s="172" t="s">
        <v>289</v>
      </c>
      <c r="F56" s="82"/>
      <c r="J56" s="321"/>
    </row>
    <row r="57" spans="1:10" x14ac:dyDescent="0.3">
      <c r="A57" s="159" t="s">
        <v>291</v>
      </c>
      <c r="B57" s="160"/>
      <c r="C57" s="249"/>
      <c r="D57" s="176">
        <v>0.1</v>
      </c>
      <c r="E57" s="172" t="s">
        <v>289</v>
      </c>
      <c r="F57" s="82"/>
      <c r="J57" s="321"/>
    </row>
    <row r="58" spans="1:10" x14ac:dyDescent="0.3">
      <c r="A58" s="159" t="s">
        <v>292</v>
      </c>
      <c r="B58" s="160" t="s">
        <v>293</v>
      </c>
      <c r="C58" s="249"/>
      <c r="D58" s="180" t="s">
        <v>190</v>
      </c>
      <c r="E58" s="180"/>
      <c r="F58" s="82"/>
      <c r="J58" s="321"/>
    </row>
    <row r="59" spans="1:10" x14ac:dyDescent="0.3">
      <c r="A59" s="159" t="s">
        <v>294</v>
      </c>
      <c r="B59" s="160" t="s">
        <v>295</v>
      </c>
      <c r="C59" s="251" t="s">
        <v>271</v>
      </c>
      <c r="D59" s="221"/>
      <c r="E59" s="180"/>
      <c r="F59" s="85"/>
      <c r="J59" s="321"/>
    </row>
    <row r="60" spans="1:10" x14ac:dyDescent="0.3">
      <c r="A60" s="159" t="s">
        <v>296</v>
      </c>
      <c r="B60" s="160" t="s">
        <v>297</v>
      </c>
      <c r="C60" s="249"/>
      <c r="D60" s="148">
        <v>1</v>
      </c>
      <c r="E60" s="172" t="s">
        <v>409</v>
      </c>
      <c r="F60" s="82"/>
      <c r="J60" s="321"/>
    </row>
    <row r="61" spans="1:10" x14ac:dyDescent="0.3">
      <c r="A61" s="159" t="s">
        <v>299</v>
      </c>
      <c r="B61" s="160" t="s">
        <v>300</v>
      </c>
      <c r="C61" s="249"/>
      <c r="D61" s="176">
        <v>0.04</v>
      </c>
      <c r="E61" s="180" t="s">
        <v>301</v>
      </c>
      <c r="F61" s="82"/>
      <c r="J61" s="321"/>
    </row>
    <row r="62" spans="1:10" x14ac:dyDescent="0.3">
      <c r="A62" s="75"/>
      <c r="B62" s="65"/>
      <c r="C62" s="198"/>
      <c r="D62" s="65"/>
      <c r="E62" s="65"/>
      <c r="F62" s="78"/>
      <c r="J62" s="321"/>
    </row>
    <row r="63" spans="1:10" s="21" customFormat="1" ht="15.6" x14ac:dyDescent="0.3">
      <c r="A63" s="224" t="s">
        <v>302</v>
      </c>
      <c r="B63" s="225"/>
      <c r="C63" s="199"/>
      <c r="D63" s="66"/>
      <c r="E63" s="66"/>
      <c r="F63" s="79"/>
      <c r="G63" s="19"/>
      <c r="H63" s="19"/>
      <c r="I63" s="19"/>
    </row>
    <row r="64" spans="1:10" s="26" customFormat="1" ht="15.6" x14ac:dyDescent="0.3">
      <c r="A64" s="223" t="s">
        <v>303</v>
      </c>
      <c r="B64" s="165"/>
      <c r="C64" s="250"/>
      <c r="D64" s="165"/>
      <c r="E64" s="165"/>
      <c r="F64" s="84"/>
      <c r="G64" s="25"/>
      <c r="H64" s="25"/>
      <c r="I64" s="25"/>
    </row>
    <row r="65" spans="1:6" ht="21.75" customHeight="1" x14ac:dyDescent="0.3">
      <c r="A65" s="159" t="s">
        <v>304</v>
      </c>
      <c r="B65" s="160" t="s">
        <v>44</v>
      </c>
      <c r="C65" s="248"/>
      <c r="D65" s="160" t="s">
        <v>410</v>
      </c>
      <c r="E65" s="160"/>
      <c r="F65" s="76"/>
    </row>
    <row r="66" spans="1:6" ht="15.75" customHeight="1" x14ac:dyDescent="0.3">
      <c r="A66" s="159" t="s">
        <v>305</v>
      </c>
      <c r="B66" s="160" t="s">
        <v>306</v>
      </c>
      <c r="C66" s="249"/>
      <c r="D66" s="180" t="s">
        <v>190</v>
      </c>
      <c r="E66" s="160"/>
      <c r="F66" s="117"/>
    </row>
    <row r="67" spans="1:6" ht="16.2" x14ac:dyDescent="0.3">
      <c r="A67" s="159" t="s">
        <v>307</v>
      </c>
      <c r="B67" s="160" t="s">
        <v>306</v>
      </c>
      <c r="C67" s="200"/>
      <c r="D67" s="213">
        <v>36</v>
      </c>
      <c r="E67" s="160" t="s">
        <v>411</v>
      </c>
      <c r="F67" s="78"/>
    </row>
    <row r="68" spans="1:6" x14ac:dyDescent="0.3">
      <c r="A68" s="159" t="s">
        <v>310</v>
      </c>
      <c r="B68" s="160" t="s">
        <v>250</v>
      </c>
      <c r="C68" s="200"/>
      <c r="D68" s="170" t="s">
        <v>190</v>
      </c>
      <c r="E68" s="160"/>
      <c r="F68" s="78"/>
    </row>
    <row r="69" spans="1:6" ht="15.75" customHeight="1" x14ac:dyDescent="0.3">
      <c r="A69" s="159" t="s">
        <v>191</v>
      </c>
      <c r="B69" s="160" t="s">
        <v>311</v>
      </c>
      <c r="C69" s="249"/>
      <c r="D69" s="170" t="s">
        <v>190</v>
      </c>
      <c r="E69" s="160"/>
      <c r="F69" s="78"/>
    </row>
    <row r="70" spans="1:6" ht="15.75" customHeight="1" x14ac:dyDescent="0.3">
      <c r="A70" s="159" t="s">
        <v>192</v>
      </c>
      <c r="B70" s="160" t="s">
        <v>311</v>
      </c>
      <c r="C70" s="249"/>
      <c r="D70" s="170" t="s">
        <v>190</v>
      </c>
      <c r="E70" s="160"/>
      <c r="F70" s="117"/>
    </row>
    <row r="71" spans="1:6" ht="16.2" x14ac:dyDescent="0.3">
      <c r="A71" s="159" t="s">
        <v>312</v>
      </c>
      <c r="B71" s="160" t="s">
        <v>313</v>
      </c>
      <c r="C71" s="248"/>
      <c r="D71" s="214">
        <v>107.01</v>
      </c>
      <c r="E71" s="160" t="s">
        <v>411</v>
      </c>
      <c r="F71" s="78"/>
    </row>
    <row r="72" spans="1:6" ht="24.75" customHeight="1" x14ac:dyDescent="0.3">
      <c r="A72" s="159" t="s">
        <v>315</v>
      </c>
      <c r="B72" s="160" t="s">
        <v>250</v>
      </c>
      <c r="C72" s="251" t="s">
        <v>271</v>
      </c>
      <c r="D72" s="221"/>
      <c r="E72" s="160"/>
      <c r="F72" s="76"/>
    </row>
    <row r="73" spans="1:6" ht="43.2" x14ac:dyDescent="0.3">
      <c r="A73" s="159" t="s">
        <v>316</v>
      </c>
      <c r="B73" s="160" t="s">
        <v>317</v>
      </c>
      <c r="C73" s="248"/>
      <c r="D73" s="170">
        <v>5.0000000000000001E-3</v>
      </c>
      <c r="E73" s="161" t="s">
        <v>318</v>
      </c>
      <c r="F73" s="78"/>
    </row>
    <row r="74" spans="1:6" ht="15.75" customHeight="1" x14ac:dyDescent="0.3">
      <c r="A74" s="163" t="s">
        <v>319</v>
      </c>
      <c r="B74" s="160"/>
      <c r="C74" s="248"/>
      <c r="D74" s="160"/>
      <c r="E74" s="160"/>
      <c r="F74" s="78"/>
    </row>
    <row r="75" spans="1:6" ht="15.75" customHeight="1" x14ac:dyDescent="0.3">
      <c r="A75" s="159" t="s">
        <v>320</v>
      </c>
      <c r="B75" s="160" t="s">
        <v>321</v>
      </c>
      <c r="C75" s="248"/>
      <c r="D75" s="170" t="s">
        <v>190</v>
      </c>
      <c r="E75" s="160"/>
      <c r="F75" s="78"/>
    </row>
    <row r="76" spans="1:6" ht="15.75" customHeight="1" x14ac:dyDescent="0.3">
      <c r="A76" s="163" t="s">
        <v>322</v>
      </c>
      <c r="B76" s="160" t="s">
        <v>321</v>
      </c>
      <c r="C76" s="248"/>
      <c r="D76" s="170" t="s">
        <v>190</v>
      </c>
      <c r="E76" s="160"/>
      <c r="F76" s="78"/>
    </row>
    <row r="77" spans="1:6" ht="15.75" customHeight="1" x14ac:dyDescent="0.3">
      <c r="A77" s="163" t="s">
        <v>323</v>
      </c>
      <c r="B77" s="160" t="s">
        <v>324</v>
      </c>
      <c r="C77" s="248"/>
      <c r="D77" s="170" t="s">
        <v>190</v>
      </c>
      <c r="E77" s="160"/>
      <c r="F77" s="78"/>
    </row>
    <row r="78" spans="1:6" ht="15.75" customHeight="1" x14ac:dyDescent="0.3">
      <c r="A78" s="163"/>
      <c r="B78" s="160"/>
      <c r="C78" s="248"/>
      <c r="D78" s="170"/>
      <c r="E78" s="160"/>
      <c r="F78" s="78"/>
    </row>
    <row r="79" spans="1:6" ht="15.75" customHeight="1" x14ac:dyDescent="0.3">
      <c r="A79" s="163" t="s">
        <v>325</v>
      </c>
      <c r="B79" s="160"/>
      <c r="C79" s="248"/>
      <c r="D79" s="170"/>
      <c r="E79" s="160"/>
      <c r="F79" s="78"/>
    </row>
    <row r="80" spans="1:6" ht="15.75" customHeight="1" x14ac:dyDescent="0.3">
      <c r="A80" s="159" t="s">
        <v>326</v>
      </c>
      <c r="B80" s="160" t="s">
        <v>317</v>
      </c>
      <c r="C80" s="248"/>
      <c r="D80" s="170" t="s">
        <v>190</v>
      </c>
      <c r="E80" s="160"/>
      <c r="F80" s="78"/>
    </row>
    <row r="81" spans="1:9" ht="15.75" customHeight="1" x14ac:dyDescent="0.3">
      <c r="A81" s="159" t="s">
        <v>327</v>
      </c>
      <c r="B81" s="160" t="s">
        <v>328</v>
      </c>
      <c r="C81" s="248"/>
      <c r="D81" s="170" t="s">
        <v>190</v>
      </c>
      <c r="E81" s="160"/>
      <c r="F81" s="78"/>
    </row>
    <row r="82" spans="1:9" ht="15.75" customHeight="1" x14ac:dyDescent="0.3">
      <c r="A82" s="159" t="s">
        <v>329</v>
      </c>
      <c r="B82" s="160"/>
      <c r="C82" s="248"/>
      <c r="D82" s="170" t="s">
        <v>190</v>
      </c>
      <c r="E82" s="160"/>
      <c r="F82" s="78"/>
    </row>
    <row r="83" spans="1:9" ht="15.75" customHeight="1" x14ac:dyDescent="0.3">
      <c r="A83" s="226" t="s">
        <v>330</v>
      </c>
      <c r="B83" s="227" t="s">
        <v>331</v>
      </c>
      <c r="C83" s="248"/>
      <c r="D83" s="170" t="s">
        <v>190</v>
      </c>
      <c r="E83" s="160"/>
      <c r="F83" s="78"/>
    </row>
    <row r="84" spans="1:9" ht="15.75" customHeight="1" x14ac:dyDescent="0.3">
      <c r="A84" s="159" t="s">
        <v>332</v>
      </c>
      <c r="B84" s="160" t="s">
        <v>331</v>
      </c>
      <c r="C84" s="255"/>
      <c r="D84" s="170" t="s">
        <v>190</v>
      </c>
      <c r="E84" s="160"/>
      <c r="F84" s="78"/>
    </row>
    <row r="85" spans="1:9" ht="15.75" customHeight="1" x14ac:dyDescent="0.3">
      <c r="A85" s="185"/>
      <c r="B85" s="65"/>
      <c r="C85" s="75"/>
      <c r="D85" s="65"/>
      <c r="E85" s="65"/>
      <c r="F85" s="78"/>
    </row>
    <row r="86" spans="1:9" ht="15.75" customHeight="1" x14ac:dyDescent="0.3">
      <c r="A86" s="75"/>
      <c r="B86" s="65"/>
      <c r="C86" s="65"/>
      <c r="D86" s="65"/>
      <c r="E86" s="65"/>
      <c r="F86" s="78"/>
    </row>
    <row r="87" spans="1:9" s="28" customFormat="1" ht="15.6" x14ac:dyDescent="0.3">
      <c r="A87" s="228" t="s">
        <v>333</v>
      </c>
      <c r="B87" s="188"/>
      <c r="C87" s="68"/>
      <c r="D87" s="68"/>
      <c r="E87" s="68"/>
      <c r="F87" s="84"/>
      <c r="G87" s="37"/>
      <c r="H87" s="37"/>
      <c r="I87" s="37"/>
    </row>
    <row r="88" spans="1:9" x14ac:dyDescent="0.3">
      <c r="A88" s="95"/>
      <c r="B88" s="96" t="s">
        <v>334</v>
      </c>
      <c r="C88" s="67" t="s">
        <v>119</v>
      </c>
      <c r="D88" s="67" t="s">
        <v>335</v>
      </c>
      <c r="E88" s="65"/>
      <c r="F88" s="78"/>
      <c r="G88" s="35"/>
      <c r="H88" s="35"/>
      <c r="I88" s="35"/>
    </row>
    <row r="89" spans="1:9" x14ac:dyDescent="0.3">
      <c r="A89" s="95" t="s">
        <v>336</v>
      </c>
      <c r="B89" s="96">
        <v>1</v>
      </c>
      <c r="C89" s="130">
        <v>3.3</v>
      </c>
      <c r="D89" s="130">
        <v>2.34</v>
      </c>
      <c r="E89" s="128" t="s">
        <v>337</v>
      </c>
      <c r="F89" s="86"/>
      <c r="G89" s="35"/>
      <c r="H89" s="35"/>
      <c r="I89" s="38"/>
    </row>
    <row r="90" spans="1:9" x14ac:dyDescent="0.3">
      <c r="A90" s="95" t="s">
        <v>338</v>
      </c>
      <c r="B90" s="96">
        <v>2.5999999999999998E-5</v>
      </c>
      <c r="C90" s="130">
        <v>2.1000000000000001E-4</v>
      </c>
      <c r="D90" s="130">
        <v>1.2899999999999999E-4</v>
      </c>
      <c r="E90" s="128" t="s">
        <v>337</v>
      </c>
      <c r="F90" s="86"/>
      <c r="G90" s="35"/>
      <c r="H90" s="35"/>
      <c r="I90" s="38"/>
    </row>
    <row r="91" spans="1:9" ht="15" customHeight="1" x14ac:dyDescent="0.3">
      <c r="A91" s="95" t="s">
        <v>339</v>
      </c>
      <c r="B91" s="96">
        <v>14.7</v>
      </c>
      <c r="C91" s="132">
        <v>117.9</v>
      </c>
      <c r="D91" s="134"/>
      <c r="E91" s="128" t="s">
        <v>337</v>
      </c>
      <c r="F91" s="86"/>
      <c r="G91" s="35"/>
      <c r="H91" s="35"/>
      <c r="I91" s="38"/>
    </row>
    <row r="92" spans="1:9" x14ac:dyDescent="0.3">
      <c r="A92" s="95" t="s">
        <v>340</v>
      </c>
      <c r="B92" s="96">
        <v>0</v>
      </c>
      <c r="C92" s="132">
        <v>25.3</v>
      </c>
      <c r="D92" s="135">
        <v>5.3099999999999996E-3</v>
      </c>
      <c r="E92" s="128" t="s">
        <v>337</v>
      </c>
      <c r="F92" s="86"/>
      <c r="G92" s="35"/>
      <c r="H92" s="35"/>
      <c r="I92" s="38"/>
    </row>
    <row r="93" spans="1:9" x14ac:dyDescent="0.3">
      <c r="A93" s="41" t="s">
        <v>341</v>
      </c>
      <c r="B93" s="96">
        <v>5.0000000000000004E-6</v>
      </c>
      <c r="C93" s="130">
        <v>5.0000000000000001E-4</v>
      </c>
      <c r="D93" s="96">
        <v>6.9999999999999994E-5</v>
      </c>
      <c r="E93" s="128" t="s">
        <v>337</v>
      </c>
      <c r="F93" s="86"/>
      <c r="G93" s="35"/>
      <c r="H93" s="35"/>
      <c r="I93" s="35"/>
    </row>
    <row r="94" spans="1:9" s="39" customFormat="1" x14ac:dyDescent="0.3">
      <c r="A94" s="75" t="s">
        <v>342</v>
      </c>
      <c r="B94" s="131">
        <v>1000000000</v>
      </c>
      <c r="C94" s="133">
        <v>2000000000</v>
      </c>
      <c r="D94" s="69"/>
      <c r="E94" s="128" t="s">
        <v>337</v>
      </c>
      <c r="F94" s="86"/>
      <c r="G94" s="36"/>
      <c r="H94" s="36"/>
      <c r="I94" s="36"/>
    </row>
    <row r="95" spans="1:9" x14ac:dyDescent="0.3">
      <c r="A95" s="63"/>
      <c r="B95" s="4"/>
      <c r="C95" s="64"/>
      <c r="D95" s="64"/>
      <c r="E95" s="128"/>
      <c r="F95" s="71"/>
    </row>
    <row r="96" spans="1:9" x14ac:dyDescent="0.3">
      <c r="A96" s="63"/>
      <c r="B96" s="4"/>
      <c r="C96" s="64"/>
      <c r="D96" s="64"/>
      <c r="E96" s="128"/>
      <c r="F96" s="71"/>
    </row>
    <row r="97" spans="1:9" ht="15.6" customHeight="1" x14ac:dyDescent="0.3">
      <c r="A97" s="99" t="s">
        <v>343</v>
      </c>
      <c r="B97" s="30">
        <v>5.1999999999999998E-2</v>
      </c>
      <c r="C97" s="64"/>
      <c r="D97" s="64"/>
      <c r="E97" s="128"/>
      <c r="F97" s="86"/>
    </row>
    <row r="98" spans="1:9" ht="12.6" customHeight="1" x14ac:dyDescent="0.3">
      <c r="A98" s="103" t="s">
        <v>344</v>
      </c>
      <c r="B98" s="30">
        <v>6.0000000000000001E-3</v>
      </c>
      <c r="C98" s="64"/>
      <c r="D98" s="64"/>
      <c r="E98" s="128" t="s">
        <v>337</v>
      </c>
      <c r="F98" s="86"/>
      <c r="I98" s="1"/>
    </row>
    <row r="99" spans="1:9" ht="14.7" customHeight="1" x14ac:dyDescent="0.3">
      <c r="A99" s="99" t="s">
        <v>345</v>
      </c>
      <c r="B99" s="30">
        <v>0.46</v>
      </c>
      <c r="C99" s="64"/>
      <c r="D99" s="64"/>
      <c r="E99" s="128" t="s">
        <v>337</v>
      </c>
      <c r="F99" s="86"/>
      <c r="I99" s="1"/>
    </row>
    <row r="100" spans="1:9" ht="14.7" customHeight="1" x14ac:dyDescent="0.3">
      <c r="A100" s="104" t="s">
        <v>346</v>
      </c>
      <c r="B100" s="30">
        <v>0.05</v>
      </c>
      <c r="C100" s="64"/>
      <c r="D100" s="64"/>
      <c r="E100" s="128" t="s">
        <v>337</v>
      </c>
      <c r="F100" s="86"/>
    </row>
    <row r="101" spans="1:9" x14ac:dyDescent="0.3">
      <c r="A101" s="321"/>
      <c r="C101" s="64"/>
      <c r="D101" s="64"/>
      <c r="E101" s="128" t="s">
        <v>337</v>
      </c>
      <c r="F101" s="4"/>
    </row>
    <row r="105" spans="1:9" x14ac:dyDescent="0.3">
      <c r="A105" s="61" t="s">
        <v>347</v>
      </c>
    </row>
    <row r="106" spans="1:9" x14ac:dyDescent="0.3">
      <c r="A106" s="112" t="s">
        <v>348</v>
      </c>
    </row>
  </sheetData>
  <sheetProtection algorithmName="SHA-512" hashValue="BrACrWyjieYOH1Js7SNaxeCP9LtdRlwQsGcL750nCKV0OCiCCU41LXidYocpg4uap3cVer0+WPdPnndLoorBMA==" saltValue="eAYdyNfMtUy72a9K28o+tQ==" spinCount="100000" sheet="1" formatCells="0" formatColumns="0" formatRows="0"/>
  <mergeCells count="3">
    <mergeCell ref="A1:I1"/>
    <mergeCell ref="A3:D3"/>
    <mergeCell ref="A4:D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294F2-27C3-4DCC-B4A8-C5491B50A4ED}">
  <sheetPr>
    <tabColor theme="9" tint="0.59999389629810485"/>
  </sheetPr>
  <dimension ref="A1:K106"/>
  <sheetViews>
    <sheetView zoomScaleNormal="100" workbookViewId="0">
      <selection activeCell="D31" sqref="D31"/>
    </sheetView>
  </sheetViews>
  <sheetFormatPr defaultColWidth="9.33203125" defaultRowHeight="14.4" x14ac:dyDescent="0.3"/>
  <cols>
    <col min="1" max="1" width="51.5546875" bestFit="1" customWidth="1"/>
    <col min="2" max="2" width="14.44140625" style="6" customWidth="1"/>
    <col min="3" max="3" width="27" style="7" customWidth="1"/>
    <col min="4" max="4" width="28" style="7" customWidth="1"/>
    <col min="5" max="5" width="44.6640625" style="6" customWidth="1"/>
    <col min="6" max="6" width="46.33203125" style="6" customWidth="1"/>
    <col min="7" max="9" width="8.6640625" style="6" customWidth="1"/>
    <col min="10" max="10" width="22.33203125" customWidth="1"/>
  </cols>
  <sheetData>
    <row r="1" spans="1:11" s="13" customFormat="1" ht="21" x14ac:dyDescent="0.3">
      <c r="A1" s="429" t="s">
        <v>193</v>
      </c>
      <c r="B1" s="429"/>
      <c r="C1" s="429"/>
      <c r="D1" s="429"/>
      <c r="E1" s="429"/>
      <c r="F1" s="429"/>
      <c r="G1" s="429"/>
      <c r="H1" s="429"/>
      <c r="I1" s="429"/>
    </row>
    <row r="2" spans="1:11" s="26" customFormat="1" ht="15.6" x14ac:dyDescent="0.3">
      <c r="A2" s="295" t="s">
        <v>412</v>
      </c>
      <c r="B2" s="296"/>
      <c r="C2" s="296"/>
      <c r="D2" s="296"/>
      <c r="E2" s="306"/>
      <c r="F2" s="296"/>
      <c r="G2" s="296"/>
      <c r="H2" s="296"/>
      <c r="I2" s="296"/>
    </row>
    <row r="3" spans="1:11" ht="15.6" x14ac:dyDescent="0.3">
      <c r="A3" s="430"/>
      <c r="B3" s="431"/>
      <c r="C3" s="431"/>
      <c r="D3" s="431"/>
      <c r="E3" s="307"/>
      <c r="F3" s="300"/>
      <c r="G3" s="321"/>
      <c r="H3" s="321"/>
      <c r="I3" s="321"/>
      <c r="J3" s="321"/>
      <c r="K3" s="321"/>
    </row>
    <row r="4" spans="1:11" ht="15.6" x14ac:dyDescent="0.3">
      <c r="A4" s="430" t="s">
        <v>413</v>
      </c>
      <c r="B4" s="431"/>
      <c r="C4" s="431"/>
      <c r="D4" s="431"/>
      <c r="E4" s="308"/>
      <c r="F4" s="302"/>
      <c r="G4" s="24"/>
      <c r="H4" s="11"/>
      <c r="I4" s="12"/>
      <c r="J4" s="2"/>
      <c r="K4" s="321"/>
    </row>
    <row r="5" spans="1:11" ht="15.6" x14ac:dyDescent="0.3">
      <c r="A5" s="326"/>
      <c r="B5" s="321"/>
      <c r="C5" s="321"/>
      <c r="D5" s="321"/>
      <c r="E5" s="307"/>
      <c r="F5" s="300"/>
      <c r="G5" s="24"/>
      <c r="H5" s="11"/>
      <c r="I5" s="12"/>
      <c r="J5" s="2"/>
      <c r="K5" s="321"/>
    </row>
    <row r="6" spans="1:11" s="21" customFormat="1" ht="15.6" x14ac:dyDescent="0.3">
      <c r="A6" s="14" t="s">
        <v>196</v>
      </c>
      <c r="B6" s="19"/>
      <c r="C6" s="20"/>
      <c r="D6" s="20"/>
      <c r="E6" s="19"/>
      <c r="F6" s="19"/>
      <c r="G6" s="19"/>
      <c r="H6" s="19"/>
      <c r="I6" s="19"/>
    </row>
    <row r="7" spans="1:11" s="2" customFormat="1" ht="15.6" x14ac:dyDescent="0.3">
      <c r="A7" s="144" t="s">
        <v>197</v>
      </c>
      <c r="B7" s="145" t="s">
        <v>39</v>
      </c>
      <c r="C7" s="244" t="s">
        <v>198</v>
      </c>
      <c r="D7" s="146" t="s">
        <v>199</v>
      </c>
      <c r="E7" s="146" t="s">
        <v>200</v>
      </c>
      <c r="F7" s="70" t="s">
        <v>201</v>
      </c>
      <c r="G7" s="24"/>
      <c r="H7" s="42">
        <f>19800/1000000</f>
        <v>1.9800000000000002E-2</v>
      </c>
      <c r="I7" s="321"/>
      <c r="J7" s="45" t="s">
        <v>401</v>
      </c>
      <c r="K7" s="321"/>
    </row>
    <row r="8" spans="1:11" ht="15.75" customHeight="1" x14ac:dyDescent="0.3">
      <c r="A8" s="153" t="s">
        <v>202</v>
      </c>
      <c r="B8" s="149" t="s">
        <v>203</v>
      </c>
      <c r="C8" s="195" t="s">
        <v>204</v>
      </c>
      <c r="D8" s="149" t="s">
        <v>190</v>
      </c>
      <c r="E8" s="148"/>
      <c r="F8" s="72"/>
      <c r="G8" s="264"/>
      <c r="H8" s="48">
        <f>3.6*0.14/100</f>
        <v>5.0400000000000011E-3</v>
      </c>
      <c r="I8" s="47"/>
      <c r="J8" s="321" t="s">
        <v>414</v>
      </c>
      <c r="K8" s="321"/>
    </row>
    <row r="9" spans="1:11" ht="15.75" customHeight="1" x14ac:dyDescent="0.3">
      <c r="A9" s="153" t="s">
        <v>205</v>
      </c>
      <c r="B9" s="149" t="s">
        <v>206</v>
      </c>
      <c r="C9" s="196"/>
      <c r="D9" s="149" t="s">
        <v>190</v>
      </c>
      <c r="E9" s="148"/>
      <c r="F9" s="72"/>
      <c r="G9" s="264"/>
      <c r="H9" s="52" t="s">
        <v>415</v>
      </c>
      <c r="I9" s="25"/>
      <c r="J9" s="321" t="s">
        <v>416</v>
      </c>
      <c r="K9" s="321"/>
    </row>
    <row r="10" spans="1:11" ht="15.75" customHeight="1" x14ac:dyDescent="0.3">
      <c r="A10" s="153" t="s">
        <v>207</v>
      </c>
      <c r="B10" s="149" t="s">
        <v>208</v>
      </c>
      <c r="C10" s="195" t="s">
        <v>209</v>
      </c>
      <c r="D10" s="149" t="s">
        <v>190</v>
      </c>
      <c r="E10" s="148"/>
      <c r="F10" s="72"/>
      <c r="G10" s="264"/>
      <c r="H10" s="44">
        <v>7.4000000000000003E-3</v>
      </c>
      <c r="J10" s="321" t="s">
        <v>414</v>
      </c>
      <c r="K10" s="321"/>
    </row>
    <row r="11" spans="1:11" ht="15.75" customHeight="1" x14ac:dyDescent="0.3">
      <c r="A11" s="147" t="s">
        <v>210</v>
      </c>
      <c r="B11" s="148" t="s">
        <v>211</v>
      </c>
      <c r="C11" s="246"/>
      <c r="D11" s="238">
        <v>7.4000000000000003E-3</v>
      </c>
      <c r="E11" s="148" t="s">
        <v>414</v>
      </c>
      <c r="F11" s="139" t="s">
        <v>417</v>
      </c>
      <c r="G11" s="268"/>
      <c r="H11" s="273"/>
      <c r="I11" s="34"/>
      <c r="J11" s="321"/>
      <c r="K11" s="321"/>
    </row>
    <row r="12" spans="1:11" ht="90" customHeight="1" x14ac:dyDescent="0.3">
      <c r="A12" s="147"/>
      <c r="B12" s="148"/>
      <c r="C12" s="246"/>
      <c r="D12" s="230"/>
      <c r="E12" s="219"/>
      <c r="F12" s="142" t="s">
        <v>418</v>
      </c>
      <c r="G12" s="321"/>
      <c r="J12" s="321"/>
      <c r="K12" s="321"/>
    </row>
    <row r="13" spans="1:11" x14ac:dyDescent="0.3">
      <c r="A13" s="154" t="s">
        <v>215</v>
      </c>
      <c r="B13" s="148"/>
      <c r="C13" s="247"/>
      <c r="D13" s="202"/>
      <c r="E13" s="219"/>
      <c r="F13" s="114"/>
      <c r="G13" s="34"/>
      <c r="J13" s="321"/>
      <c r="K13" s="321"/>
    </row>
    <row r="14" spans="1:11" ht="15.6" x14ac:dyDescent="0.3">
      <c r="A14" s="155" t="s">
        <v>216</v>
      </c>
      <c r="B14" s="156" t="s">
        <v>217</v>
      </c>
      <c r="C14" s="245" t="s">
        <v>218</v>
      </c>
      <c r="D14" s="170" t="s">
        <v>190</v>
      </c>
      <c r="E14" s="219"/>
      <c r="F14" s="143"/>
      <c r="G14" s="25"/>
      <c r="J14" s="321"/>
      <c r="K14" s="321"/>
    </row>
    <row r="15" spans="1:11" ht="15.75" customHeight="1" x14ac:dyDescent="0.3">
      <c r="A15" s="147" t="s">
        <v>219</v>
      </c>
      <c r="B15" s="148" t="s">
        <v>220</v>
      </c>
      <c r="C15" s="245" t="s">
        <v>204</v>
      </c>
      <c r="D15" s="170" t="s">
        <v>190</v>
      </c>
      <c r="E15" s="219"/>
      <c r="F15" s="137"/>
      <c r="G15" s="8"/>
      <c r="J15" s="321"/>
      <c r="K15" s="321"/>
    </row>
    <row r="16" spans="1:11" ht="15.6" x14ac:dyDescent="0.3">
      <c r="A16" s="147" t="s">
        <v>221</v>
      </c>
      <c r="B16" s="148" t="s">
        <v>222</v>
      </c>
      <c r="C16" s="245" t="s">
        <v>209</v>
      </c>
      <c r="D16" s="170" t="s">
        <v>190</v>
      </c>
      <c r="E16" s="148"/>
      <c r="F16" s="114"/>
      <c r="G16" s="25"/>
      <c r="H16" s="25"/>
      <c r="I16" s="25"/>
      <c r="J16" s="26"/>
      <c r="K16" s="321"/>
    </row>
    <row r="17" spans="1:10" ht="15.6" x14ac:dyDescent="0.3">
      <c r="A17" s="147"/>
      <c r="B17" s="148"/>
      <c r="C17" s="245"/>
      <c r="D17" s="148"/>
      <c r="E17" s="148"/>
      <c r="F17" s="72"/>
      <c r="G17" s="25"/>
      <c r="H17" s="25"/>
      <c r="I17" s="25"/>
      <c r="J17" s="26"/>
    </row>
    <row r="18" spans="1:10" ht="15.75" customHeight="1" x14ac:dyDescent="0.3">
      <c r="A18" s="159" t="s">
        <v>223</v>
      </c>
      <c r="B18" s="160" t="s">
        <v>224</v>
      </c>
      <c r="C18" s="248" t="s">
        <v>352</v>
      </c>
      <c r="D18" s="235">
        <f>D11*D32*1000</f>
        <v>0.222</v>
      </c>
      <c r="E18" s="160"/>
      <c r="F18" s="76"/>
      <c r="G18" s="34"/>
      <c r="H18" s="34"/>
      <c r="I18" s="34"/>
      <c r="J18" s="321"/>
    </row>
    <row r="19" spans="1:10" ht="15.75" customHeight="1" x14ac:dyDescent="0.3">
      <c r="A19" s="159" t="s">
        <v>225</v>
      </c>
      <c r="B19" s="160" t="s">
        <v>226</v>
      </c>
      <c r="C19" s="249">
        <v>0</v>
      </c>
      <c r="D19" s="160">
        <v>0</v>
      </c>
      <c r="E19" s="160"/>
      <c r="F19" s="78"/>
      <c r="G19" s="34"/>
      <c r="H19" s="34"/>
      <c r="I19" s="34"/>
      <c r="J19" s="321"/>
    </row>
    <row r="20" spans="1:10" ht="15.75" customHeight="1" x14ac:dyDescent="0.3">
      <c r="A20" s="159" t="s">
        <v>227</v>
      </c>
      <c r="B20" s="160" t="s">
        <v>228</v>
      </c>
      <c r="C20" s="249">
        <v>0</v>
      </c>
      <c r="D20" s="160">
        <v>0</v>
      </c>
      <c r="E20" s="160"/>
      <c r="F20" s="78"/>
      <c r="G20" s="34"/>
      <c r="H20" s="34"/>
      <c r="I20" s="34"/>
      <c r="J20" s="321"/>
    </row>
    <row r="21" spans="1:10" ht="15.75" customHeight="1" x14ac:dyDescent="0.3">
      <c r="A21" s="159"/>
      <c r="B21" s="160"/>
      <c r="C21" s="248"/>
      <c r="D21" s="160"/>
      <c r="E21" s="160"/>
      <c r="F21" s="78"/>
      <c r="G21" s="34"/>
      <c r="H21" s="34"/>
      <c r="I21" s="34"/>
      <c r="J21" s="321"/>
    </row>
    <row r="22" spans="1:10" x14ac:dyDescent="0.3">
      <c r="A22" s="163" t="s">
        <v>229</v>
      </c>
      <c r="B22" s="160"/>
      <c r="C22" s="200" t="s">
        <v>230</v>
      </c>
      <c r="D22" s="239" t="s">
        <v>419</v>
      </c>
      <c r="E22" s="148"/>
      <c r="F22" s="76"/>
      <c r="G22" s="7"/>
      <c r="J22" s="321"/>
    </row>
    <row r="23" spans="1:10" x14ac:dyDescent="0.3">
      <c r="A23" s="159" t="s">
        <v>232</v>
      </c>
      <c r="B23" s="160"/>
      <c r="C23" s="200" t="s">
        <v>233</v>
      </c>
      <c r="D23" s="160" t="s">
        <v>234</v>
      </c>
      <c r="E23" s="148"/>
      <c r="F23" s="72"/>
      <c r="J23" s="321"/>
    </row>
    <row r="24" spans="1:10" s="26" customFormat="1" ht="15.75" customHeight="1" x14ac:dyDescent="0.3">
      <c r="A24" s="164" t="s">
        <v>235</v>
      </c>
      <c r="B24" s="165"/>
      <c r="C24" s="250" t="s">
        <v>236</v>
      </c>
      <c r="D24" s="165" t="s">
        <v>234</v>
      </c>
      <c r="E24" s="156"/>
      <c r="F24" s="94"/>
      <c r="G24" s="27"/>
      <c r="H24" s="27"/>
      <c r="I24" s="25"/>
    </row>
    <row r="25" spans="1:10" x14ac:dyDescent="0.3">
      <c r="A25" s="159" t="s">
        <v>238</v>
      </c>
      <c r="B25" s="160"/>
      <c r="C25" s="200" t="s">
        <v>239</v>
      </c>
      <c r="D25" s="170" t="s">
        <v>355</v>
      </c>
      <c r="E25" s="148"/>
      <c r="F25" s="136"/>
      <c r="J25" s="321"/>
    </row>
    <row r="26" spans="1:10" x14ac:dyDescent="0.3">
      <c r="A26" s="209" t="s">
        <v>241</v>
      </c>
      <c r="B26" s="170"/>
      <c r="C26" s="252"/>
      <c r="D26" s="170" t="s">
        <v>190</v>
      </c>
      <c r="E26" s="160"/>
      <c r="F26" s="76"/>
      <c r="J26" s="321"/>
    </row>
    <row r="27" spans="1:10" x14ac:dyDescent="0.3">
      <c r="A27" s="209" t="s">
        <v>242</v>
      </c>
      <c r="B27" s="170"/>
      <c r="C27" s="252"/>
      <c r="D27" s="170" t="s">
        <v>190</v>
      </c>
      <c r="E27" s="160"/>
      <c r="F27" s="78"/>
      <c r="J27" s="321"/>
    </row>
    <row r="28" spans="1:10" ht="15.75" customHeight="1" x14ac:dyDescent="0.3">
      <c r="A28" s="75"/>
      <c r="B28" s="65"/>
      <c r="C28" s="198"/>
      <c r="D28" s="65"/>
      <c r="E28" s="65"/>
      <c r="F28" s="78"/>
      <c r="G28" s="8"/>
      <c r="H28" s="8"/>
      <c r="J28" s="321"/>
    </row>
    <row r="29" spans="1:10" s="21" customFormat="1" ht="15.75" customHeight="1" x14ac:dyDescent="0.3">
      <c r="A29" s="98" t="s">
        <v>243</v>
      </c>
      <c r="B29" s="66"/>
      <c r="C29" s="199"/>
      <c r="D29" s="66"/>
      <c r="E29" s="66"/>
      <c r="F29" s="66"/>
      <c r="G29" s="22"/>
      <c r="H29" s="22"/>
      <c r="I29" s="19"/>
    </row>
    <row r="30" spans="1:10" x14ac:dyDescent="0.3">
      <c r="A30" s="163" t="s">
        <v>244</v>
      </c>
      <c r="B30" s="160"/>
      <c r="C30" s="200"/>
      <c r="D30" s="169"/>
      <c r="E30" s="160"/>
      <c r="F30" s="78"/>
      <c r="J30" s="321"/>
    </row>
    <row r="31" spans="1:10" x14ac:dyDescent="0.3">
      <c r="A31" s="189" t="s">
        <v>245</v>
      </c>
      <c r="B31" s="162"/>
      <c r="C31" s="197"/>
      <c r="D31" s="162" t="s">
        <v>190</v>
      </c>
      <c r="E31" s="160"/>
      <c r="F31" s="78"/>
      <c r="J31" s="321"/>
    </row>
    <row r="32" spans="1:10" ht="43.5" customHeight="1" x14ac:dyDescent="0.3">
      <c r="A32" s="159" t="s">
        <v>246</v>
      </c>
      <c r="B32" s="160" t="s">
        <v>247</v>
      </c>
      <c r="C32" s="249">
        <v>0.1</v>
      </c>
      <c r="D32" s="176">
        <v>0.03</v>
      </c>
      <c r="E32" s="171" t="s">
        <v>420</v>
      </c>
      <c r="F32" s="82"/>
      <c r="G32" s="8"/>
      <c r="H32" s="8"/>
      <c r="J32" s="321"/>
    </row>
    <row r="33" spans="1:10" ht="28.8" x14ac:dyDescent="0.3">
      <c r="A33" s="159" t="s">
        <v>249</v>
      </c>
      <c r="B33" s="160" t="s">
        <v>250</v>
      </c>
      <c r="C33" s="249">
        <v>3</v>
      </c>
      <c r="D33" s="148">
        <v>0.42249999999999999</v>
      </c>
      <c r="E33" s="161" t="s">
        <v>421</v>
      </c>
      <c r="F33" s="78"/>
      <c r="J33" s="321"/>
    </row>
    <row r="34" spans="1:10" x14ac:dyDescent="0.3">
      <c r="A34" s="159" t="s">
        <v>251</v>
      </c>
      <c r="B34" s="160" t="s">
        <v>252</v>
      </c>
      <c r="C34" s="249">
        <v>0.01</v>
      </c>
      <c r="D34" s="148">
        <v>0.01</v>
      </c>
      <c r="E34" s="161" t="s">
        <v>422</v>
      </c>
      <c r="F34" s="78"/>
      <c r="J34" s="321"/>
    </row>
    <row r="35" spans="1:10" ht="110.25" customHeight="1" x14ac:dyDescent="0.3">
      <c r="A35" s="159" t="s">
        <v>253</v>
      </c>
      <c r="B35" s="160" t="s">
        <v>254</v>
      </c>
      <c r="C35" s="249">
        <v>30</v>
      </c>
      <c r="D35" s="160" t="s">
        <v>423</v>
      </c>
      <c r="E35" s="324" t="s">
        <v>424</v>
      </c>
      <c r="F35" s="125"/>
      <c r="J35" s="321"/>
    </row>
    <row r="36" spans="1:10" x14ac:dyDescent="0.3">
      <c r="A36" s="159" t="s">
        <v>257</v>
      </c>
      <c r="B36" s="160" t="s">
        <v>258</v>
      </c>
      <c r="C36" s="251" t="s">
        <v>259</v>
      </c>
      <c r="D36" s="170">
        <v>10</v>
      </c>
      <c r="E36" s="172" t="s">
        <v>376</v>
      </c>
      <c r="F36" s="82"/>
      <c r="J36" s="321"/>
    </row>
    <row r="37" spans="1:10" x14ac:dyDescent="0.3">
      <c r="A37" s="159"/>
      <c r="B37" s="160"/>
      <c r="C37" s="200"/>
      <c r="D37" s="169"/>
      <c r="E37" s="160"/>
      <c r="F37" s="78"/>
      <c r="J37" s="321"/>
    </row>
    <row r="38" spans="1:10" x14ac:dyDescent="0.3">
      <c r="A38" s="163" t="s">
        <v>262</v>
      </c>
      <c r="B38" s="160"/>
      <c r="C38" s="200"/>
      <c r="D38" s="169"/>
      <c r="E38" s="160"/>
      <c r="F38" s="78"/>
      <c r="J38" s="321"/>
    </row>
    <row r="39" spans="1:10" ht="15.75" customHeight="1" x14ac:dyDescent="0.3">
      <c r="A39" s="159" t="s">
        <v>263</v>
      </c>
      <c r="B39" s="160" t="s">
        <v>57</v>
      </c>
      <c r="C39" s="249"/>
      <c r="D39" s="160" t="s">
        <v>190</v>
      </c>
      <c r="E39" s="160"/>
      <c r="F39" s="78"/>
      <c r="J39" s="321"/>
    </row>
    <row r="40" spans="1:10" x14ac:dyDescent="0.3">
      <c r="A40" s="159" t="s">
        <v>264</v>
      </c>
      <c r="B40" s="160" t="s">
        <v>57</v>
      </c>
      <c r="C40" s="200"/>
      <c r="D40" s="160" t="s">
        <v>190</v>
      </c>
      <c r="E40" s="160"/>
      <c r="F40" s="78"/>
      <c r="J40" s="321"/>
    </row>
    <row r="41" spans="1:10" x14ac:dyDescent="0.3">
      <c r="A41" s="159"/>
      <c r="B41" s="160"/>
      <c r="C41" s="200"/>
      <c r="D41" s="160"/>
      <c r="E41" s="160"/>
      <c r="F41" s="78"/>
      <c r="J41" s="321"/>
    </row>
    <row r="42" spans="1:10" x14ac:dyDescent="0.3">
      <c r="A42" s="163" t="s">
        <v>265</v>
      </c>
      <c r="B42" s="160"/>
      <c r="C42" s="200"/>
      <c r="D42" s="160"/>
      <c r="E42" s="160"/>
      <c r="F42" s="78"/>
      <c r="J42" s="321"/>
    </row>
    <row r="43" spans="1:10" x14ac:dyDescent="0.3">
      <c r="A43" s="159" t="s">
        <v>266</v>
      </c>
      <c r="B43" s="160" t="s">
        <v>252</v>
      </c>
      <c r="C43" s="200"/>
      <c r="D43" s="160" t="s">
        <v>190</v>
      </c>
      <c r="E43" s="160"/>
      <c r="F43" s="78"/>
      <c r="J43" s="321"/>
    </row>
    <row r="44" spans="1:10" x14ac:dyDescent="0.3">
      <c r="A44" s="159" t="s">
        <v>267</v>
      </c>
      <c r="B44" s="160" t="s">
        <v>268</v>
      </c>
      <c r="C44" s="200"/>
      <c r="D44" s="160" t="s">
        <v>190</v>
      </c>
      <c r="E44" s="160"/>
      <c r="F44" s="78"/>
      <c r="J44" s="321"/>
    </row>
    <row r="45" spans="1:10" ht="28.8" x14ac:dyDescent="0.3">
      <c r="A45" s="159" t="s">
        <v>269</v>
      </c>
      <c r="B45" s="160" t="s">
        <v>270</v>
      </c>
      <c r="C45" s="200" t="s">
        <v>271</v>
      </c>
      <c r="D45" s="176">
        <v>2.2000000000000001E-3</v>
      </c>
      <c r="E45" s="161" t="s">
        <v>272</v>
      </c>
      <c r="F45" s="107"/>
      <c r="G45" s="25"/>
      <c r="H45" s="25"/>
      <c r="I45" s="25"/>
      <c r="J45" s="26"/>
    </row>
    <row r="46" spans="1:10" ht="19.5" customHeight="1" x14ac:dyDescent="0.3">
      <c r="A46" s="159" t="s">
        <v>273</v>
      </c>
      <c r="B46" s="160" t="s">
        <v>274</v>
      </c>
      <c r="C46" s="200" t="s">
        <v>425</v>
      </c>
      <c r="D46" s="160">
        <v>0.1</v>
      </c>
      <c r="E46" s="160"/>
      <c r="F46" s="76"/>
      <c r="J46" s="321"/>
    </row>
    <row r="47" spans="1:10" x14ac:dyDescent="0.3">
      <c r="A47" s="159" t="s">
        <v>277</v>
      </c>
      <c r="B47" s="160" t="s">
        <v>252</v>
      </c>
      <c r="C47" s="200"/>
      <c r="D47" s="160" t="s">
        <v>190</v>
      </c>
      <c r="E47" s="160"/>
      <c r="F47" s="78"/>
      <c r="J47" s="321"/>
    </row>
    <row r="48" spans="1:10" x14ac:dyDescent="0.3">
      <c r="A48" s="159" t="s">
        <v>278</v>
      </c>
      <c r="B48" s="160" t="s">
        <v>279</v>
      </c>
      <c r="C48" s="200"/>
      <c r="D48" s="160" t="s">
        <v>190</v>
      </c>
      <c r="E48" s="160"/>
      <c r="F48" s="78"/>
      <c r="J48" s="321"/>
    </row>
    <row r="49" spans="1:10" x14ac:dyDescent="0.3">
      <c r="A49" s="159" t="s">
        <v>280</v>
      </c>
      <c r="B49" s="160" t="s">
        <v>281</v>
      </c>
      <c r="C49" s="200"/>
      <c r="D49" s="160" t="s">
        <v>190</v>
      </c>
      <c r="E49" s="160"/>
      <c r="F49" s="78"/>
      <c r="J49" s="321"/>
    </row>
    <row r="50" spans="1:10" x14ac:dyDescent="0.3">
      <c r="A50" s="159" t="s">
        <v>282</v>
      </c>
      <c r="B50" s="160"/>
      <c r="C50" s="200"/>
      <c r="D50" s="160" t="s">
        <v>190</v>
      </c>
      <c r="E50" s="160"/>
      <c r="F50" s="78"/>
      <c r="J50" s="321"/>
    </row>
    <row r="51" spans="1:10" ht="15.6" x14ac:dyDescent="0.3">
      <c r="A51" s="159" t="s">
        <v>283</v>
      </c>
      <c r="B51" s="160"/>
      <c r="C51" s="249"/>
      <c r="D51" s="160" t="s">
        <v>190</v>
      </c>
      <c r="E51" s="165"/>
      <c r="F51" s="78"/>
      <c r="G51" s="25"/>
      <c r="H51" s="25"/>
      <c r="I51" s="25"/>
      <c r="J51" s="26"/>
    </row>
    <row r="52" spans="1:10" ht="15.6" x14ac:dyDescent="0.3">
      <c r="A52" s="159" t="s">
        <v>284</v>
      </c>
      <c r="B52" s="160" t="s">
        <v>71</v>
      </c>
      <c r="C52" s="249" t="s">
        <v>271</v>
      </c>
      <c r="D52" s="231"/>
      <c r="E52" s="165"/>
      <c r="F52" s="76"/>
      <c r="G52" s="25"/>
      <c r="H52" s="25"/>
      <c r="I52" s="25"/>
      <c r="J52" s="26"/>
    </row>
    <row r="53" spans="1:10" x14ac:dyDescent="0.3">
      <c r="A53" s="159" t="s">
        <v>285</v>
      </c>
      <c r="B53" s="160"/>
      <c r="C53" s="249" t="s">
        <v>271</v>
      </c>
      <c r="D53" s="263">
        <v>0.35099999999999998</v>
      </c>
      <c r="E53" s="172" t="s">
        <v>286</v>
      </c>
      <c r="F53" s="85"/>
      <c r="J53" s="321"/>
    </row>
    <row r="54" spans="1:10" x14ac:dyDescent="0.3">
      <c r="A54" s="159" t="s">
        <v>287</v>
      </c>
      <c r="B54" s="160"/>
      <c r="C54" s="249" t="s">
        <v>271</v>
      </c>
      <c r="D54" s="263">
        <v>0.35099999999999998</v>
      </c>
      <c r="E54" s="172" t="s">
        <v>286</v>
      </c>
      <c r="F54" s="85"/>
      <c r="J54" s="321"/>
    </row>
    <row r="55" spans="1:10" x14ac:dyDescent="0.3">
      <c r="A55" s="159" t="s">
        <v>288</v>
      </c>
      <c r="B55" s="160"/>
      <c r="C55" s="249">
        <v>0.1</v>
      </c>
      <c r="D55" s="176">
        <v>0.1</v>
      </c>
      <c r="E55" s="172" t="s">
        <v>289</v>
      </c>
      <c r="F55" s="78"/>
      <c r="J55" s="321"/>
    </row>
    <row r="56" spans="1:10" x14ac:dyDescent="0.3">
      <c r="A56" s="159" t="s">
        <v>290</v>
      </c>
      <c r="B56" s="160"/>
      <c r="C56" s="249">
        <v>0.1</v>
      </c>
      <c r="D56" s="176">
        <v>1</v>
      </c>
      <c r="E56" s="172" t="s">
        <v>289</v>
      </c>
      <c r="F56" s="82"/>
      <c r="J56" s="321"/>
    </row>
    <row r="57" spans="1:10" x14ac:dyDescent="0.3">
      <c r="A57" s="159" t="s">
        <v>291</v>
      </c>
      <c r="B57" s="160"/>
      <c r="C57" s="249">
        <v>0.1</v>
      </c>
      <c r="D57" s="176">
        <v>0.1</v>
      </c>
      <c r="E57" s="172" t="s">
        <v>289</v>
      </c>
      <c r="F57" s="78"/>
      <c r="J57" s="321"/>
    </row>
    <row r="58" spans="1:10" x14ac:dyDescent="0.3">
      <c r="A58" s="159" t="s">
        <v>292</v>
      </c>
      <c r="B58" s="160" t="s">
        <v>293</v>
      </c>
      <c r="C58" s="249"/>
      <c r="D58" s="180" t="s">
        <v>190</v>
      </c>
      <c r="E58" s="180"/>
      <c r="F58" s="78"/>
      <c r="J58" s="321"/>
    </row>
    <row r="59" spans="1:10" x14ac:dyDescent="0.3">
      <c r="A59" s="159" t="s">
        <v>294</v>
      </c>
      <c r="B59" s="160" t="s">
        <v>295</v>
      </c>
      <c r="C59" s="249" t="s">
        <v>271</v>
      </c>
      <c r="D59" s="231"/>
      <c r="E59" s="180"/>
      <c r="F59" s="78"/>
      <c r="J59" s="321"/>
    </row>
    <row r="60" spans="1:10" ht="43.2" x14ac:dyDescent="0.3">
      <c r="A60" s="159" t="s">
        <v>296</v>
      </c>
      <c r="B60" s="160" t="s">
        <v>297</v>
      </c>
      <c r="C60" s="249">
        <v>5</v>
      </c>
      <c r="D60" s="240" t="s">
        <v>426</v>
      </c>
      <c r="E60" s="172" t="s">
        <v>427</v>
      </c>
      <c r="F60" s="125"/>
      <c r="J60" s="321"/>
    </row>
    <row r="61" spans="1:10" x14ac:dyDescent="0.3">
      <c r="A61" s="159" t="s">
        <v>299</v>
      </c>
      <c r="B61" s="160" t="s">
        <v>300</v>
      </c>
      <c r="C61" s="249">
        <v>1</v>
      </c>
      <c r="D61" s="176">
        <v>0.04</v>
      </c>
      <c r="E61" s="180" t="s">
        <v>301</v>
      </c>
      <c r="F61" s="82"/>
      <c r="J61" s="321"/>
    </row>
    <row r="62" spans="1:10" x14ac:dyDescent="0.3">
      <c r="A62" s="75"/>
      <c r="B62" s="65"/>
      <c r="C62" s="198"/>
      <c r="D62" s="65"/>
      <c r="E62" s="65"/>
      <c r="F62" s="78"/>
      <c r="J62" s="321"/>
    </row>
    <row r="63" spans="1:10" s="21" customFormat="1" ht="15.6" x14ac:dyDescent="0.3">
      <c r="A63" s="224" t="s">
        <v>302</v>
      </c>
      <c r="B63" s="225"/>
      <c r="C63" s="199"/>
      <c r="D63" s="66"/>
      <c r="E63" s="66"/>
      <c r="F63" s="66"/>
      <c r="G63" s="19"/>
      <c r="H63" s="19"/>
      <c r="I63" s="19"/>
    </row>
    <row r="64" spans="1:10" s="26" customFormat="1" ht="15.6" x14ac:dyDescent="0.3">
      <c r="A64" s="223" t="s">
        <v>303</v>
      </c>
      <c r="B64" s="165"/>
      <c r="C64" s="250"/>
      <c r="D64" s="165"/>
      <c r="E64" s="165"/>
      <c r="F64" s="78"/>
      <c r="G64" s="25"/>
      <c r="H64" s="25"/>
      <c r="I64" s="25"/>
    </row>
    <row r="65" spans="1:6" ht="26.1" customHeight="1" x14ac:dyDescent="0.3">
      <c r="A65" s="159" t="s">
        <v>304</v>
      </c>
      <c r="B65" s="160" t="s">
        <v>44</v>
      </c>
      <c r="C65" s="248"/>
      <c r="D65" s="160" t="s">
        <v>428</v>
      </c>
      <c r="E65" s="160"/>
      <c r="F65" s="76"/>
    </row>
    <row r="66" spans="1:6" ht="27" customHeight="1" x14ac:dyDescent="0.3">
      <c r="A66" s="209" t="s">
        <v>305</v>
      </c>
      <c r="B66" s="170" t="s">
        <v>366</v>
      </c>
      <c r="C66" s="251"/>
      <c r="D66" s="213" t="s">
        <v>429</v>
      </c>
      <c r="E66" s="160"/>
      <c r="F66" s="117"/>
    </row>
    <row r="67" spans="1:6" ht="16.2" x14ac:dyDescent="0.3">
      <c r="A67" s="159" t="s">
        <v>307</v>
      </c>
      <c r="B67" s="160" t="s">
        <v>306</v>
      </c>
      <c r="C67" s="200">
        <v>50</v>
      </c>
      <c r="D67" s="213" t="s">
        <v>430</v>
      </c>
      <c r="E67" s="160" t="s">
        <v>431</v>
      </c>
      <c r="F67" s="78"/>
    </row>
    <row r="68" spans="1:6" x14ac:dyDescent="0.3">
      <c r="A68" s="159" t="s">
        <v>310</v>
      </c>
      <c r="B68" s="160" t="s">
        <v>250</v>
      </c>
      <c r="C68" s="200"/>
      <c r="D68" s="160" t="s">
        <v>190</v>
      </c>
      <c r="E68" s="160"/>
      <c r="F68" s="78"/>
    </row>
    <row r="69" spans="1:6" ht="15.75" customHeight="1" x14ac:dyDescent="0.3">
      <c r="A69" s="159" t="s">
        <v>191</v>
      </c>
      <c r="B69" s="160" t="s">
        <v>311</v>
      </c>
      <c r="C69" s="249"/>
      <c r="D69" s="160" t="s">
        <v>190</v>
      </c>
      <c r="E69" s="160"/>
      <c r="F69" s="78"/>
    </row>
    <row r="70" spans="1:6" ht="33.75" customHeight="1" x14ac:dyDescent="0.3">
      <c r="A70" s="159" t="s">
        <v>192</v>
      </c>
      <c r="B70" s="160" t="s">
        <v>311</v>
      </c>
      <c r="C70" s="249"/>
      <c r="D70" s="161" t="s">
        <v>432</v>
      </c>
      <c r="E70" s="160"/>
      <c r="F70" s="117"/>
    </row>
    <row r="71" spans="1:6" ht="25.5" customHeight="1" x14ac:dyDescent="0.3">
      <c r="A71" s="159" t="s">
        <v>312</v>
      </c>
      <c r="B71" s="160" t="s">
        <v>313</v>
      </c>
      <c r="C71" s="248"/>
      <c r="D71" s="214" t="s">
        <v>433</v>
      </c>
      <c r="E71" s="160" t="s">
        <v>431</v>
      </c>
      <c r="F71" s="78"/>
    </row>
    <row r="72" spans="1:6" ht="27.6" customHeight="1" x14ac:dyDescent="0.3">
      <c r="A72" s="159" t="s">
        <v>315</v>
      </c>
      <c r="B72" s="160" t="s">
        <v>250</v>
      </c>
      <c r="C72" s="248" t="s">
        <v>271</v>
      </c>
      <c r="D72" s="231"/>
      <c r="E72" s="160"/>
      <c r="F72" s="76"/>
    </row>
    <row r="73" spans="1:6" ht="60" customHeight="1" x14ac:dyDescent="0.3">
      <c r="A73" s="159" t="s">
        <v>316</v>
      </c>
      <c r="B73" s="160" t="s">
        <v>317</v>
      </c>
      <c r="C73" s="248"/>
      <c r="D73" s="170">
        <v>5.0000000000000001E-3</v>
      </c>
      <c r="E73" s="161" t="s">
        <v>318</v>
      </c>
      <c r="F73" s="137"/>
    </row>
    <row r="74" spans="1:6" ht="15.75" customHeight="1" x14ac:dyDescent="0.3">
      <c r="A74" s="163" t="s">
        <v>319</v>
      </c>
      <c r="B74" s="160"/>
      <c r="C74" s="248"/>
      <c r="D74" s="160"/>
      <c r="E74" s="160"/>
      <c r="F74" s="78"/>
    </row>
    <row r="75" spans="1:6" ht="15.75" customHeight="1" x14ac:dyDescent="0.3">
      <c r="A75" s="159" t="s">
        <v>320</v>
      </c>
      <c r="B75" s="160" t="s">
        <v>321</v>
      </c>
      <c r="C75" s="248"/>
      <c r="D75" s="160" t="s">
        <v>190</v>
      </c>
      <c r="E75" s="160"/>
      <c r="F75" s="78"/>
    </row>
    <row r="76" spans="1:6" ht="15.75" customHeight="1" x14ac:dyDescent="0.3">
      <c r="A76" s="159" t="s">
        <v>322</v>
      </c>
      <c r="B76" s="160" t="s">
        <v>321</v>
      </c>
      <c r="C76" s="248"/>
      <c r="D76" s="160" t="s">
        <v>190</v>
      </c>
      <c r="E76" s="160"/>
      <c r="F76" s="78"/>
    </row>
    <row r="77" spans="1:6" ht="15.75" customHeight="1" x14ac:dyDescent="0.3">
      <c r="A77" s="159" t="s">
        <v>323</v>
      </c>
      <c r="B77" s="160" t="s">
        <v>324</v>
      </c>
      <c r="C77" s="248"/>
      <c r="D77" s="160" t="s">
        <v>190</v>
      </c>
      <c r="E77" s="160"/>
      <c r="F77" s="78"/>
    </row>
    <row r="78" spans="1:6" ht="15.75" customHeight="1" x14ac:dyDescent="0.3">
      <c r="A78" s="163"/>
      <c r="B78" s="160"/>
      <c r="C78" s="248"/>
      <c r="D78" s="160"/>
      <c r="E78" s="160"/>
      <c r="F78" s="78"/>
    </row>
    <row r="79" spans="1:6" ht="15.75" customHeight="1" x14ac:dyDescent="0.3">
      <c r="A79" s="163" t="s">
        <v>325</v>
      </c>
      <c r="B79" s="160"/>
      <c r="C79" s="248"/>
      <c r="D79" s="160"/>
      <c r="E79" s="160"/>
      <c r="F79" s="78"/>
    </row>
    <row r="80" spans="1:6" ht="15.75" customHeight="1" x14ac:dyDescent="0.3">
      <c r="A80" s="159" t="s">
        <v>326</v>
      </c>
      <c r="B80" s="160" t="s">
        <v>317</v>
      </c>
      <c r="C80" s="248"/>
      <c r="D80" s="160" t="s">
        <v>190</v>
      </c>
      <c r="E80" s="160"/>
      <c r="F80" s="78"/>
    </row>
    <row r="81" spans="1:9" ht="15.75" customHeight="1" x14ac:dyDescent="0.3">
      <c r="A81" s="159" t="s">
        <v>327</v>
      </c>
      <c r="B81" s="160" t="s">
        <v>328</v>
      </c>
      <c r="C81" s="248"/>
      <c r="D81" s="160" t="s">
        <v>190</v>
      </c>
      <c r="E81" s="160"/>
      <c r="F81" s="78"/>
    </row>
    <row r="82" spans="1:9" ht="15.75" customHeight="1" x14ac:dyDescent="0.3">
      <c r="A82" s="159" t="s">
        <v>329</v>
      </c>
      <c r="B82" s="160"/>
      <c r="C82" s="248"/>
      <c r="D82" s="160" t="s">
        <v>190</v>
      </c>
      <c r="E82" s="160"/>
      <c r="F82" s="78"/>
    </row>
    <row r="83" spans="1:9" ht="15.75" customHeight="1" x14ac:dyDescent="0.3">
      <c r="A83" s="226" t="s">
        <v>330</v>
      </c>
      <c r="B83" s="227" t="s">
        <v>331</v>
      </c>
      <c r="C83" s="260"/>
      <c r="D83" s="160" t="s">
        <v>190</v>
      </c>
      <c r="E83" s="160"/>
      <c r="F83" s="78"/>
    </row>
    <row r="84" spans="1:9" ht="15.75" customHeight="1" x14ac:dyDescent="0.3">
      <c r="A84" s="159" t="s">
        <v>332</v>
      </c>
      <c r="B84" s="190" t="s">
        <v>331</v>
      </c>
      <c r="C84" s="248"/>
      <c r="D84" s="191" t="s">
        <v>190</v>
      </c>
      <c r="E84" s="160"/>
      <c r="F84" s="78"/>
    </row>
    <row r="85" spans="1:9" ht="15.75" customHeight="1" x14ac:dyDescent="0.3">
      <c r="A85" s="185"/>
      <c r="B85" s="65"/>
      <c r="C85" s="75"/>
      <c r="D85" s="65"/>
      <c r="E85" s="65"/>
      <c r="F85" s="78"/>
    </row>
    <row r="86" spans="1:9" ht="15.75" customHeight="1" x14ac:dyDescent="0.3">
      <c r="A86" s="75"/>
      <c r="B86" s="65"/>
      <c r="C86" s="65"/>
      <c r="D86" s="65"/>
      <c r="E86" s="65"/>
      <c r="F86" s="78"/>
    </row>
    <row r="87" spans="1:9" s="28" customFormat="1" ht="15.6" x14ac:dyDescent="0.3">
      <c r="A87" s="228" t="s">
        <v>333</v>
      </c>
      <c r="B87" s="188"/>
      <c r="C87" s="68"/>
      <c r="D87" s="68"/>
      <c r="E87" s="68"/>
      <c r="F87" s="78"/>
      <c r="G87" s="37"/>
      <c r="H87" s="37"/>
      <c r="I87" s="37"/>
    </row>
    <row r="88" spans="1:9" x14ac:dyDescent="0.3">
      <c r="A88" s="95"/>
      <c r="B88" s="96" t="s">
        <v>334</v>
      </c>
      <c r="C88" s="67" t="s">
        <v>119</v>
      </c>
      <c r="D88" s="67" t="s">
        <v>335</v>
      </c>
      <c r="E88" s="65"/>
      <c r="F88" s="78"/>
      <c r="G88" s="35"/>
      <c r="H88" s="35"/>
      <c r="I88" s="35"/>
    </row>
    <row r="89" spans="1:9" x14ac:dyDescent="0.3">
      <c r="A89" s="95" t="s">
        <v>336</v>
      </c>
      <c r="B89" s="96">
        <v>1</v>
      </c>
      <c r="C89" s="130">
        <v>3.3</v>
      </c>
      <c r="D89" s="130">
        <v>2.34</v>
      </c>
      <c r="E89" s="128" t="s">
        <v>337</v>
      </c>
      <c r="F89" s="86"/>
      <c r="G89" s="35"/>
      <c r="H89" s="35"/>
      <c r="I89" s="38"/>
    </row>
    <row r="90" spans="1:9" x14ac:dyDescent="0.3">
      <c r="A90" s="95" t="s">
        <v>338</v>
      </c>
      <c r="B90" s="96">
        <v>2.5999999999999998E-5</v>
      </c>
      <c r="C90" s="130">
        <v>2.1000000000000001E-4</v>
      </c>
      <c r="D90" s="130">
        <v>1.2899999999999999E-4</v>
      </c>
      <c r="E90" s="128" t="s">
        <v>337</v>
      </c>
      <c r="F90" s="86"/>
      <c r="G90" s="35"/>
      <c r="H90" s="35"/>
      <c r="I90" s="38"/>
    </row>
    <row r="91" spans="1:9" ht="15" customHeight="1" x14ac:dyDescent="0.3">
      <c r="A91" s="95" t="s">
        <v>339</v>
      </c>
      <c r="B91" s="96">
        <v>14.7</v>
      </c>
      <c r="C91" s="132">
        <v>117.9</v>
      </c>
      <c r="D91" s="134"/>
      <c r="E91" s="128" t="s">
        <v>337</v>
      </c>
      <c r="F91" s="86"/>
      <c r="G91" s="35"/>
      <c r="H91" s="35"/>
      <c r="I91" s="38"/>
    </row>
    <row r="92" spans="1:9" x14ac:dyDescent="0.3">
      <c r="A92" s="95" t="s">
        <v>340</v>
      </c>
      <c r="B92" s="96">
        <v>0</v>
      </c>
      <c r="C92" s="132">
        <v>25.3</v>
      </c>
      <c r="D92" s="135">
        <v>5.3099999999999996E-3</v>
      </c>
      <c r="E92" s="128" t="s">
        <v>337</v>
      </c>
      <c r="F92" s="86"/>
      <c r="G92" s="35"/>
      <c r="H92" s="35"/>
      <c r="I92" s="38"/>
    </row>
    <row r="93" spans="1:9" x14ac:dyDescent="0.3">
      <c r="A93" s="41" t="s">
        <v>341</v>
      </c>
      <c r="B93" s="96">
        <v>5.0000000000000004E-6</v>
      </c>
      <c r="C93" s="130">
        <v>5.0000000000000001E-4</v>
      </c>
      <c r="D93" s="96">
        <v>6.9999999999999994E-5</v>
      </c>
      <c r="E93" s="128" t="s">
        <v>337</v>
      </c>
      <c r="F93" s="86"/>
      <c r="G93" s="35"/>
      <c r="H93" s="35"/>
      <c r="I93" s="35"/>
    </row>
    <row r="94" spans="1:9" s="39" customFormat="1" x14ac:dyDescent="0.3">
      <c r="A94" s="75" t="s">
        <v>342</v>
      </c>
      <c r="B94" s="131">
        <v>1000000000</v>
      </c>
      <c r="C94" s="133">
        <v>2000000000</v>
      </c>
      <c r="D94" s="69"/>
      <c r="E94" s="128" t="s">
        <v>337</v>
      </c>
      <c r="F94" s="86"/>
      <c r="G94" s="36"/>
      <c r="H94" s="36"/>
      <c r="I94" s="36"/>
    </row>
    <row r="95" spans="1:9" x14ac:dyDescent="0.3">
      <c r="A95" s="63"/>
      <c r="B95" s="4"/>
      <c r="C95" s="64"/>
      <c r="D95" s="64"/>
      <c r="E95" s="128"/>
      <c r="F95" s="71"/>
    </row>
    <row r="96" spans="1:9" x14ac:dyDescent="0.3">
      <c r="A96" s="63"/>
      <c r="B96" s="4"/>
      <c r="C96" s="64"/>
      <c r="D96" s="64"/>
      <c r="E96" s="128"/>
      <c r="F96" s="71"/>
    </row>
    <row r="97" spans="1:9" ht="14.1" customHeight="1" x14ac:dyDescent="0.3">
      <c r="A97" s="99" t="s">
        <v>343</v>
      </c>
      <c r="B97" s="30">
        <v>5.1999999999999998E-2</v>
      </c>
      <c r="C97" s="64"/>
      <c r="D97" s="64"/>
      <c r="E97" s="128" t="s">
        <v>337</v>
      </c>
      <c r="F97" s="86"/>
    </row>
    <row r="98" spans="1:9" ht="14.7" customHeight="1" x14ac:dyDescent="0.3">
      <c r="A98" s="103" t="s">
        <v>344</v>
      </c>
      <c r="B98" s="30">
        <v>6.0000000000000001E-3</v>
      </c>
      <c r="C98" s="64"/>
      <c r="D98" s="64"/>
      <c r="E98" s="128" t="s">
        <v>337</v>
      </c>
      <c r="F98" s="86"/>
      <c r="I98" s="1"/>
    </row>
    <row r="99" spans="1:9" ht="13.2" customHeight="1" x14ac:dyDescent="0.3">
      <c r="A99" s="99" t="s">
        <v>345</v>
      </c>
      <c r="B99" s="30">
        <v>0.46</v>
      </c>
      <c r="C99" s="64"/>
      <c r="D99" s="64"/>
      <c r="E99" s="128" t="s">
        <v>337</v>
      </c>
      <c r="F99" s="86"/>
      <c r="I99" s="1"/>
    </row>
    <row r="100" spans="1:9" ht="16.5" customHeight="1" x14ac:dyDescent="0.3">
      <c r="A100" s="104" t="s">
        <v>346</v>
      </c>
      <c r="B100" s="30">
        <v>0.05</v>
      </c>
      <c r="C100" s="64"/>
      <c r="D100" s="64"/>
      <c r="E100" s="128" t="s">
        <v>337</v>
      </c>
      <c r="F100" s="86"/>
    </row>
    <row r="105" spans="1:9" x14ac:dyDescent="0.3">
      <c r="A105" s="61" t="s">
        <v>347</v>
      </c>
    </row>
    <row r="106" spans="1:9" x14ac:dyDescent="0.3">
      <c r="A106" s="112" t="s">
        <v>348</v>
      </c>
    </row>
  </sheetData>
  <sheetProtection algorithmName="SHA-512" hashValue="1jTvyoPPK3zif7tZNR6FhdJER85xF2+dli5B1HnG8+yTwvJDLSVpKtN34LLQbCIyVoognhDgxppJiKo/Ab0lNA==" saltValue="tsVazPjUvRVX+f+z1Bl/Vw==" spinCount="100000" sheet="1" formatCells="0" formatColumns="0" formatRows="0"/>
  <mergeCells count="3">
    <mergeCell ref="A1:I1"/>
    <mergeCell ref="A3:D3"/>
    <mergeCell ref="A4:D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3FD86-14F3-45E0-ABD5-19F885E12599}">
  <sheetPr>
    <tabColor theme="9" tint="0.59999389629810485"/>
  </sheetPr>
  <dimension ref="A1:J106"/>
  <sheetViews>
    <sheetView zoomScaleNormal="100" workbookViewId="0">
      <selection activeCell="D31" sqref="D31"/>
    </sheetView>
  </sheetViews>
  <sheetFormatPr defaultColWidth="9.33203125" defaultRowHeight="14.4" x14ac:dyDescent="0.3"/>
  <cols>
    <col min="1" max="1" width="51.5546875" bestFit="1" customWidth="1"/>
    <col min="2" max="2" width="14.44140625" style="6" customWidth="1"/>
    <col min="3" max="3" width="24.6640625" style="7" customWidth="1"/>
    <col min="4" max="4" width="27.33203125" style="7" customWidth="1"/>
    <col min="5" max="5" width="45.6640625" style="6" customWidth="1"/>
    <col min="6" max="6" width="45.33203125" style="6" customWidth="1"/>
    <col min="7" max="7" width="12.33203125" style="6" customWidth="1"/>
    <col min="8"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412</v>
      </c>
      <c r="B2" s="296"/>
      <c r="C2" s="296"/>
      <c r="D2" s="296"/>
      <c r="E2" s="306"/>
      <c r="F2" s="296"/>
      <c r="G2" s="296"/>
      <c r="H2" s="296"/>
      <c r="I2" s="296"/>
    </row>
    <row r="3" spans="1:10" ht="15.6" x14ac:dyDescent="0.3">
      <c r="A3" s="430"/>
      <c r="B3" s="431"/>
      <c r="C3" s="431"/>
      <c r="D3" s="431"/>
      <c r="E3" s="307"/>
      <c r="F3" s="300"/>
      <c r="G3" s="321"/>
      <c r="H3" s="321"/>
      <c r="I3" s="321"/>
      <c r="J3" s="321"/>
    </row>
    <row r="4" spans="1:10" ht="15.6" x14ac:dyDescent="0.3">
      <c r="A4" s="430" t="s">
        <v>434</v>
      </c>
      <c r="B4" s="431"/>
      <c r="C4" s="431"/>
      <c r="D4" s="431"/>
      <c r="E4" s="308"/>
      <c r="F4" s="302"/>
      <c r="G4" s="24"/>
      <c r="H4" s="11"/>
      <c r="I4" s="12"/>
      <c r="J4" s="2"/>
    </row>
    <row r="5" spans="1:10" ht="15.6" x14ac:dyDescent="0.3">
      <c r="A5" s="326"/>
      <c r="B5" s="321"/>
      <c r="C5" s="321"/>
      <c r="D5" s="321"/>
      <c r="E5" s="307"/>
      <c r="F5" s="300"/>
      <c r="G5" s="24"/>
      <c r="H5" s="11"/>
      <c r="I5" s="12"/>
      <c r="J5" s="2"/>
    </row>
    <row r="6" spans="1:10" s="21" customFormat="1" ht="15.6" x14ac:dyDescent="0.3">
      <c r="A6" s="14" t="s">
        <v>196</v>
      </c>
      <c r="B6" s="19"/>
      <c r="C6" s="20"/>
      <c r="D6" s="20"/>
      <c r="E6" s="19"/>
      <c r="F6" s="19"/>
      <c r="G6" s="19"/>
      <c r="H6" s="19"/>
      <c r="I6" s="19"/>
    </row>
    <row r="7" spans="1:10" s="2" customFormat="1" ht="15.6" x14ac:dyDescent="0.3">
      <c r="A7" s="144" t="s">
        <v>197</v>
      </c>
      <c r="B7" s="145" t="s">
        <v>39</v>
      </c>
      <c r="C7" s="244" t="s">
        <v>198</v>
      </c>
      <c r="D7" s="146" t="s">
        <v>199</v>
      </c>
      <c r="E7" s="146" t="s">
        <v>200</v>
      </c>
      <c r="F7" s="70" t="s">
        <v>201</v>
      </c>
      <c r="G7" s="24" t="s">
        <v>396</v>
      </c>
      <c r="H7" s="11" t="s">
        <v>397</v>
      </c>
      <c r="I7" s="12" t="s">
        <v>398</v>
      </c>
      <c r="J7" s="2" t="s">
        <v>399</v>
      </c>
    </row>
    <row r="8" spans="1:10" ht="15.75" customHeight="1" x14ac:dyDescent="0.3">
      <c r="A8" s="147" t="s">
        <v>202</v>
      </c>
      <c r="B8" s="148" t="s">
        <v>203</v>
      </c>
      <c r="C8" s="245" t="s">
        <v>204</v>
      </c>
      <c r="D8" s="148" t="s">
        <v>190</v>
      </c>
      <c r="E8" s="148"/>
      <c r="F8" s="72"/>
      <c r="G8" s="31"/>
      <c r="H8" s="31"/>
      <c r="I8" s="31"/>
      <c r="J8" s="321"/>
    </row>
    <row r="9" spans="1:10" ht="15.75" customHeight="1" x14ac:dyDescent="0.3">
      <c r="A9" s="147" t="s">
        <v>205</v>
      </c>
      <c r="B9" s="148" t="s">
        <v>206</v>
      </c>
      <c r="C9" s="246"/>
      <c r="D9" s="148" t="s">
        <v>190</v>
      </c>
      <c r="E9" s="148"/>
      <c r="F9" s="72"/>
      <c r="G9" s="32"/>
      <c r="H9" s="32"/>
      <c r="I9" s="32"/>
      <c r="J9" s="321"/>
    </row>
    <row r="10" spans="1:10" ht="15.75" customHeight="1" x14ac:dyDescent="0.3">
      <c r="A10" s="147" t="s">
        <v>207</v>
      </c>
      <c r="B10" s="148" t="s">
        <v>208</v>
      </c>
      <c r="C10" s="245" t="s">
        <v>209</v>
      </c>
      <c r="D10" s="148" t="s">
        <v>190</v>
      </c>
      <c r="E10" s="148"/>
      <c r="F10" s="72"/>
      <c r="G10" s="32"/>
      <c r="H10" s="32"/>
      <c r="I10" s="32"/>
      <c r="J10" s="321"/>
    </row>
    <row r="11" spans="1:10" ht="30" customHeight="1" x14ac:dyDescent="0.3">
      <c r="A11" s="147" t="s">
        <v>210</v>
      </c>
      <c r="B11" s="148" t="s">
        <v>211</v>
      </c>
      <c r="C11" s="246"/>
      <c r="D11" s="241">
        <v>8.8999999999999995E-4</v>
      </c>
      <c r="E11" s="150" t="s">
        <v>435</v>
      </c>
      <c r="F11" s="72"/>
      <c r="G11" s="43">
        <f>10/1000000000</f>
        <v>1E-8</v>
      </c>
      <c r="H11" s="33"/>
      <c r="I11" s="33"/>
      <c r="J11" s="6" t="s">
        <v>436</v>
      </c>
    </row>
    <row r="12" spans="1:10" ht="15.75" customHeight="1" x14ac:dyDescent="0.3">
      <c r="A12" s="147"/>
      <c r="B12" s="148"/>
      <c r="C12" s="246"/>
      <c r="D12" s="230"/>
      <c r="E12" s="219"/>
      <c r="F12" s="72"/>
      <c r="G12" s="42">
        <f>890/1000000</f>
        <v>8.8999999999999995E-4</v>
      </c>
      <c r="H12" s="34"/>
      <c r="I12" s="34"/>
      <c r="J12" s="6" t="s">
        <v>401</v>
      </c>
    </row>
    <row r="13" spans="1:10" x14ac:dyDescent="0.3">
      <c r="A13" s="154" t="s">
        <v>215</v>
      </c>
      <c r="B13" s="148"/>
      <c r="C13" s="247"/>
      <c r="D13" s="147"/>
      <c r="E13" s="148"/>
      <c r="F13" s="72"/>
      <c r="G13" s="321"/>
      <c r="J13" s="321"/>
    </row>
    <row r="14" spans="1:10" ht="15.6" x14ac:dyDescent="0.3">
      <c r="A14" s="155" t="s">
        <v>216</v>
      </c>
      <c r="B14" s="156" t="s">
        <v>217</v>
      </c>
      <c r="C14" s="245" t="s">
        <v>218</v>
      </c>
      <c r="D14" s="170" t="s">
        <v>190</v>
      </c>
      <c r="E14" s="156"/>
      <c r="F14" s="114"/>
      <c r="G14" s="25"/>
      <c r="H14" s="25"/>
      <c r="I14" s="25"/>
      <c r="J14" s="321"/>
    </row>
    <row r="15" spans="1:10" ht="15.75" customHeight="1" x14ac:dyDescent="0.3">
      <c r="A15" s="147" t="s">
        <v>219</v>
      </c>
      <c r="B15" s="148" t="s">
        <v>220</v>
      </c>
      <c r="C15" s="245" t="s">
        <v>204</v>
      </c>
      <c r="D15" s="170" t="s">
        <v>190</v>
      </c>
      <c r="E15" s="148"/>
      <c r="F15" s="114"/>
      <c r="G15" s="8"/>
      <c r="H15" s="8"/>
      <c r="J15" s="321"/>
    </row>
    <row r="16" spans="1:10" ht="15.6" x14ac:dyDescent="0.3">
      <c r="A16" s="147" t="s">
        <v>221</v>
      </c>
      <c r="B16" s="148" t="s">
        <v>222</v>
      </c>
      <c r="C16" s="245" t="s">
        <v>209</v>
      </c>
      <c r="D16" s="170" t="s">
        <v>190</v>
      </c>
      <c r="E16" s="148"/>
      <c r="F16" s="114"/>
      <c r="G16" s="25"/>
      <c r="H16" s="25"/>
      <c r="I16" s="25"/>
      <c r="J16" s="26"/>
    </row>
    <row r="17" spans="1:10" ht="15.6" x14ac:dyDescent="0.3">
      <c r="A17" s="147"/>
      <c r="B17" s="148"/>
      <c r="C17" s="245"/>
      <c r="D17" s="148"/>
      <c r="E17" s="148"/>
      <c r="F17" s="72"/>
      <c r="G17" s="25"/>
      <c r="H17" s="25"/>
      <c r="I17" s="25"/>
      <c r="J17" s="26"/>
    </row>
    <row r="18" spans="1:10" ht="15.75" customHeight="1" x14ac:dyDescent="0.3">
      <c r="A18" s="159" t="s">
        <v>223</v>
      </c>
      <c r="B18" s="160" t="s">
        <v>224</v>
      </c>
      <c r="C18" s="248" t="s">
        <v>352</v>
      </c>
      <c r="D18" s="235">
        <f>D11*D32*1000</f>
        <v>2.6699999999999998E-2</v>
      </c>
      <c r="E18" s="160"/>
      <c r="F18" s="76"/>
      <c r="G18" s="34"/>
      <c r="H18" s="34"/>
      <c r="I18" s="34"/>
      <c r="J18" s="321"/>
    </row>
    <row r="19" spans="1:10" ht="15.75" customHeight="1" x14ac:dyDescent="0.3">
      <c r="A19" s="159" t="s">
        <v>225</v>
      </c>
      <c r="B19" s="160" t="s">
        <v>226</v>
      </c>
      <c r="C19" s="249">
        <v>0</v>
      </c>
      <c r="D19" s="160">
        <v>0</v>
      </c>
      <c r="E19" s="160"/>
      <c r="F19" s="78"/>
      <c r="G19" s="34"/>
      <c r="H19" s="34"/>
      <c r="I19" s="34"/>
      <c r="J19" s="321"/>
    </row>
    <row r="20" spans="1:10" ht="15.75" customHeight="1" x14ac:dyDescent="0.3">
      <c r="A20" s="159" t="s">
        <v>227</v>
      </c>
      <c r="B20" s="160" t="s">
        <v>228</v>
      </c>
      <c r="C20" s="249">
        <v>0</v>
      </c>
      <c r="D20" s="160">
        <v>0</v>
      </c>
      <c r="E20" s="160"/>
      <c r="F20" s="78"/>
      <c r="G20" s="34"/>
      <c r="H20" s="34"/>
      <c r="I20" s="34"/>
      <c r="J20" s="321"/>
    </row>
    <row r="21" spans="1:10" ht="15.75" customHeight="1" x14ac:dyDescent="0.3">
      <c r="A21" s="159"/>
      <c r="B21" s="160"/>
      <c r="C21" s="248"/>
      <c r="D21" s="160"/>
      <c r="E21" s="160"/>
      <c r="F21" s="78"/>
      <c r="G21" s="34"/>
      <c r="H21" s="34"/>
      <c r="I21" s="34"/>
      <c r="J21" s="321"/>
    </row>
    <row r="22" spans="1:10" x14ac:dyDescent="0.3">
      <c r="A22" s="163" t="s">
        <v>229</v>
      </c>
      <c r="B22" s="160"/>
      <c r="C22" s="200" t="s">
        <v>230</v>
      </c>
      <c r="D22" s="170" t="s">
        <v>437</v>
      </c>
      <c r="E22" s="148"/>
      <c r="F22" s="76"/>
      <c r="J22" s="321"/>
    </row>
    <row r="23" spans="1:10" x14ac:dyDescent="0.3">
      <c r="A23" s="159" t="s">
        <v>232</v>
      </c>
      <c r="B23" s="160"/>
      <c r="C23" s="200" t="s">
        <v>233</v>
      </c>
      <c r="D23" s="170" t="s">
        <v>234</v>
      </c>
      <c r="E23" s="148"/>
      <c r="F23" s="72"/>
      <c r="J23" s="321"/>
    </row>
    <row r="24" spans="1:10" s="26" customFormat="1" ht="15.75" customHeight="1" x14ac:dyDescent="0.3">
      <c r="A24" s="164" t="s">
        <v>235</v>
      </c>
      <c r="B24" s="165"/>
      <c r="C24" s="250" t="s">
        <v>236</v>
      </c>
      <c r="D24" s="170" t="s">
        <v>234</v>
      </c>
      <c r="E24" s="156"/>
      <c r="F24" s="94"/>
      <c r="G24" s="27"/>
      <c r="H24" s="27"/>
      <c r="I24" s="25"/>
    </row>
    <row r="25" spans="1:10" x14ac:dyDescent="0.3">
      <c r="A25" s="159" t="s">
        <v>238</v>
      </c>
      <c r="B25" s="160"/>
      <c r="C25" s="200" t="s">
        <v>239</v>
      </c>
      <c r="D25" s="213" t="s">
        <v>438</v>
      </c>
      <c r="E25" s="148"/>
      <c r="F25" s="76"/>
      <c r="J25" s="321"/>
    </row>
    <row r="26" spans="1:10" x14ac:dyDescent="0.3">
      <c r="A26" s="159" t="s">
        <v>241</v>
      </c>
      <c r="B26" s="160"/>
      <c r="C26" s="200"/>
      <c r="D26" s="170" t="s">
        <v>190</v>
      </c>
      <c r="E26" s="160"/>
      <c r="F26" s="76"/>
      <c r="J26" s="321"/>
    </row>
    <row r="27" spans="1:10" x14ac:dyDescent="0.3">
      <c r="A27" s="159" t="s">
        <v>242</v>
      </c>
      <c r="B27" s="160"/>
      <c r="C27" s="200"/>
      <c r="D27" s="170" t="s">
        <v>190</v>
      </c>
      <c r="E27" s="160"/>
      <c r="F27" s="78"/>
      <c r="J27" s="321"/>
    </row>
    <row r="28" spans="1:10" ht="15.75" customHeight="1" x14ac:dyDescent="0.3">
      <c r="A28" s="75"/>
      <c r="B28" s="65"/>
      <c r="C28" s="198"/>
      <c r="D28" s="65"/>
      <c r="E28" s="65"/>
      <c r="F28" s="78"/>
      <c r="G28" s="8"/>
      <c r="H28" s="8"/>
      <c r="J28" s="321"/>
    </row>
    <row r="29" spans="1:10" s="21" customFormat="1" ht="15.75" customHeight="1" x14ac:dyDescent="0.3">
      <c r="A29" s="98" t="s">
        <v>243</v>
      </c>
      <c r="B29" s="66"/>
      <c r="C29" s="199"/>
      <c r="D29" s="66"/>
      <c r="E29" s="66"/>
      <c r="F29" s="66"/>
      <c r="G29" s="22"/>
      <c r="H29" s="22"/>
      <c r="I29" s="19"/>
    </row>
    <row r="30" spans="1:10" x14ac:dyDescent="0.3">
      <c r="A30" s="163" t="s">
        <v>244</v>
      </c>
      <c r="B30" s="160"/>
      <c r="C30" s="200"/>
      <c r="D30" s="169"/>
      <c r="E30" s="160"/>
      <c r="F30" s="78"/>
      <c r="J30" s="321"/>
    </row>
    <row r="31" spans="1:10" x14ac:dyDescent="0.3">
      <c r="A31" s="159" t="s">
        <v>245</v>
      </c>
      <c r="B31" s="160"/>
      <c r="C31" s="200"/>
      <c r="D31" s="160" t="s">
        <v>190</v>
      </c>
      <c r="E31" s="160"/>
      <c r="F31" s="78"/>
      <c r="J31" s="321"/>
    </row>
    <row r="32" spans="1:10" ht="38.25" customHeight="1" x14ac:dyDescent="0.3">
      <c r="A32" s="159" t="s">
        <v>246</v>
      </c>
      <c r="B32" s="160" t="s">
        <v>247</v>
      </c>
      <c r="C32" s="249">
        <v>0.1</v>
      </c>
      <c r="D32" s="170">
        <v>0.03</v>
      </c>
      <c r="E32" s="171" t="s">
        <v>420</v>
      </c>
      <c r="F32" s="82"/>
      <c r="G32" s="8"/>
      <c r="H32" s="8"/>
      <c r="J32" s="321"/>
    </row>
    <row r="33" spans="1:10" ht="43.2" x14ac:dyDescent="0.3">
      <c r="A33" s="159" t="s">
        <v>249</v>
      </c>
      <c r="B33" s="160" t="s">
        <v>250</v>
      </c>
      <c r="C33" s="200"/>
      <c r="D33" s="176">
        <v>3.097</v>
      </c>
      <c r="E33" s="161" t="s">
        <v>439</v>
      </c>
      <c r="F33" s="78"/>
      <c r="J33" s="321"/>
    </row>
    <row r="34" spans="1:10" ht="43.2" x14ac:dyDescent="0.3">
      <c r="A34" s="159" t="s">
        <v>251</v>
      </c>
      <c r="B34" s="160" t="s">
        <v>252</v>
      </c>
      <c r="C34" s="246"/>
      <c r="D34" s="170">
        <v>0.5</v>
      </c>
      <c r="E34" s="150" t="s">
        <v>359</v>
      </c>
      <c r="F34" s="78" t="s">
        <v>440</v>
      </c>
      <c r="J34" s="321"/>
    </row>
    <row r="35" spans="1:10" ht="28.8" x14ac:dyDescent="0.3">
      <c r="A35" s="159" t="s">
        <v>253</v>
      </c>
      <c r="B35" s="160" t="s">
        <v>254</v>
      </c>
      <c r="C35" s="200"/>
      <c r="D35" s="170">
        <v>600</v>
      </c>
      <c r="E35" s="160" t="s">
        <v>441</v>
      </c>
      <c r="F35" s="113" t="s">
        <v>442</v>
      </c>
      <c r="J35" s="321"/>
    </row>
    <row r="36" spans="1:10" x14ac:dyDescent="0.3">
      <c r="A36" s="159" t="s">
        <v>257</v>
      </c>
      <c r="B36" s="160" t="s">
        <v>258</v>
      </c>
      <c r="C36" s="251" t="s">
        <v>259</v>
      </c>
      <c r="D36" s="170">
        <v>10</v>
      </c>
      <c r="E36" s="172" t="s">
        <v>376</v>
      </c>
      <c r="F36" s="82"/>
      <c r="J36" s="321"/>
    </row>
    <row r="37" spans="1:10" x14ac:dyDescent="0.3">
      <c r="A37" s="159"/>
      <c r="B37" s="160"/>
      <c r="C37" s="200"/>
      <c r="D37" s="169"/>
      <c r="E37" s="160"/>
      <c r="F37" s="78"/>
      <c r="J37" s="321"/>
    </row>
    <row r="38" spans="1:10" x14ac:dyDescent="0.3">
      <c r="A38" s="163" t="s">
        <v>262</v>
      </c>
      <c r="B38" s="160"/>
      <c r="C38" s="200"/>
      <c r="D38" s="169"/>
      <c r="E38" s="160"/>
      <c r="F38" s="78"/>
      <c r="J38" s="321"/>
    </row>
    <row r="39" spans="1:10" ht="15.75" customHeight="1" x14ac:dyDescent="0.3">
      <c r="A39" s="159" t="s">
        <v>263</v>
      </c>
      <c r="B39" s="160" t="s">
        <v>57</v>
      </c>
      <c r="C39" s="249"/>
      <c r="D39" s="160" t="s">
        <v>190</v>
      </c>
      <c r="E39" s="160"/>
      <c r="F39" s="78"/>
      <c r="J39" s="321"/>
    </row>
    <row r="40" spans="1:10" x14ac:dyDescent="0.3">
      <c r="A40" s="159" t="s">
        <v>264</v>
      </c>
      <c r="B40" s="160" t="s">
        <v>57</v>
      </c>
      <c r="C40" s="200"/>
      <c r="D40" s="160" t="s">
        <v>190</v>
      </c>
      <c r="E40" s="160"/>
      <c r="F40" s="78"/>
      <c r="J40" s="321"/>
    </row>
    <row r="41" spans="1:10" x14ac:dyDescent="0.3">
      <c r="A41" s="159"/>
      <c r="B41" s="160"/>
      <c r="C41" s="200"/>
      <c r="D41" s="160"/>
      <c r="E41" s="160"/>
      <c r="F41" s="78"/>
      <c r="J41" s="321"/>
    </row>
    <row r="42" spans="1:10" x14ac:dyDescent="0.3">
      <c r="A42" s="163" t="s">
        <v>265</v>
      </c>
      <c r="B42" s="160"/>
      <c r="C42" s="200"/>
      <c r="D42" s="160"/>
      <c r="E42" s="160"/>
      <c r="F42" s="78"/>
      <c r="J42" s="321"/>
    </row>
    <row r="43" spans="1:10" x14ac:dyDescent="0.3">
      <c r="A43" s="159" t="s">
        <v>266</v>
      </c>
      <c r="B43" s="160" t="s">
        <v>252</v>
      </c>
      <c r="C43" s="200"/>
      <c r="D43" s="160" t="s">
        <v>190</v>
      </c>
      <c r="E43" s="160"/>
      <c r="F43" s="78"/>
      <c r="J43" s="321"/>
    </row>
    <row r="44" spans="1:10" x14ac:dyDescent="0.3">
      <c r="A44" s="159" t="s">
        <v>267</v>
      </c>
      <c r="B44" s="160" t="s">
        <v>268</v>
      </c>
      <c r="C44" s="200"/>
      <c r="D44" s="160" t="s">
        <v>190</v>
      </c>
      <c r="E44" s="160"/>
      <c r="F44" s="78"/>
      <c r="J44" s="321"/>
    </row>
    <row r="45" spans="1:10" ht="28.8" x14ac:dyDescent="0.3">
      <c r="A45" s="159" t="s">
        <v>269</v>
      </c>
      <c r="B45" s="160" t="s">
        <v>270</v>
      </c>
      <c r="C45" s="249" t="s">
        <v>271</v>
      </c>
      <c r="D45" s="176">
        <v>2.2000000000000001E-3</v>
      </c>
      <c r="E45" s="161" t="s">
        <v>272</v>
      </c>
      <c r="F45" s="107"/>
      <c r="G45" s="25"/>
      <c r="H45" s="25"/>
      <c r="I45" s="25"/>
      <c r="J45" s="26"/>
    </row>
    <row r="46" spans="1:10" x14ac:dyDescent="0.3">
      <c r="A46" s="159" t="s">
        <v>273</v>
      </c>
      <c r="B46" s="160" t="s">
        <v>274</v>
      </c>
      <c r="C46" s="200" t="s">
        <v>425</v>
      </c>
      <c r="D46" s="160">
        <v>0.1</v>
      </c>
      <c r="E46" s="160"/>
      <c r="F46" s="76"/>
      <c r="J46" s="321"/>
    </row>
    <row r="47" spans="1:10" x14ac:dyDescent="0.3">
      <c r="A47" s="159" t="s">
        <v>277</v>
      </c>
      <c r="B47" s="160" t="s">
        <v>252</v>
      </c>
      <c r="C47" s="200"/>
      <c r="D47" s="160" t="s">
        <v>190</v>
      </c>
      <c r="E47" s="160"/>
      <c r="F47" s="78"/>
      <c r="J47" s="321"/>
    </row>
    <row r="48" spans="1:10" x14ac:dyDescent="0.3">
      <c r="A48" s="159" t="s">
        <v>278</v>
      </c>
      <c r="B48" s="160" t="s">
        <v>279</v>
      </c>
      <c r="C48" s="200"/>
      <c r="D48" s="160" t="s">
        <v>190</v>
      </c>
      <c r="E48" s="160"/>
      <c r="F48" s="78"/>
      <c r="J48" s="321"/>
    </row>
    <row r="49" spans="1:10" x14ac:dyDescent="0.3">
      <c r="A49" s="159" t="s">
        <v>280</v>
      </c>
      <c r="B49" s="160" t="s">
        <v>281</v>
      </c>
      <c r="C49" s="200"/>
      <c r="D49" s="160" t="s">
        <v>190</v>
      </c>
      <c r="E49" s="160"/>
      <c r="F49" s="78"/>
      <c r="J49" s="321"/>
    </row>
    <row r="50" spans="1:10" x14ac:dyDescent="0.3">
      <c r="A50" s="159" t="s">
        <v>282</v>
      </c>
      <c r="B50" s="160"/>
      <c r="C50" s="200"/>
      <c r="D50" s="160" t="s">
        <v>190</v>
      </c>
      <c r="E50" s="160"/>
      <c r="F50" s="78"/>
      <c r="J50" s="321"/>
    </row>
    <row r="51" spans="1:10" ht="15.6" x14ac:dyDescent="0.3">
      <c r="A51" s="159" t="s">
        <v>283</v>
      </c>
      <c r="B51" s="160"/>
      <c r="C51" s="249"/>
      <c r="D51" s="160" t="s">
        <v>190</v>
      </c>
      <c r="E51" s="165"/>
      <c r="F51" s="78"/>
      <c r="G51" s="25"/>
      <c r="H51" s="25"/>
      <c r="I51" s="25"/>
      <c r="J51" s="26"/>
    </row>
    <row r="52" spans="1:10" ht="15.6" x14ac:dyDescent="0.3">
      <c r="A52" s="159" t="s">
        <v>284</v>
      </c>
      <c r="B52" s="160" t="s">
        <v>71</v>
      </c>
      <c r="C52" s="251" t="s">
        <v>271</v>
      </c>
      <c r="D52" s="231"/>
      <c r="E52" s="165"/>
      <c r="F52" s="76"/>
      <c r="G52" s="25"/>
      <c r="H52" s="25"/>
      <c r="I52" s="25"/>
      <c r="J52" s="26"/>
    </row>
    <row r="53" spans="1:10" x14ac:dyDescent="0.3">
      <c r="A53" s="159" t="s">
        <v>285</v>
      </c>
      <c r="B53" s="160"/>
      <c r="C53" s="249" t="s">
        <v>271</v>
      </c>
      <c r="D53" s="263">
        <v>0.35099999999999998</v>
      </c>
      <c r="E53" s="172" t="s">
        <v>286</v>
      </c>
      <c r="F53" s="85"/>
      <c r="J53" s="321"/>
    </row>
    <row r="54" spans="1:10" x14ac:dyDescent="0.3">
      <c r="A54" s="159" t="s">
        <v>287</v>
      </c>
      <c r="B54" s="160"/>
      <c r="C54" s="249" t="s">
        <v>271</v>
      </c>
      <c r="D54" s="263">
        <v>0.35099999999999998</v>
      </c>
      <c r="E54" s="172" t="s">
        <v>286</v>
      </c>
      <c r="F54" s="85"/>
      <c r="J54" s="321"/>
    </row>
    <row r="55" spans="1:10" x14ac:dyDescent="0.3">
      <c r="A55" s="159" t="s">
        <v>288</v>
      </c>
      <c r="B55" s="160"/>
      <c r="C55" s="249"/>
      <c r="D55" s="176">
        <v>0.1</v>
      </c>
      <c r="E55" s="172" t="s">
        <v>289</v>
      </c>
      <c r="F55" s="78"/>
      <c r="J55" s="321"/>
    </row>
    <row r="56" spans="1:10" x14ac:dyDescent="0.3">
      <c r="A56" s="159" t="s">
        <v>290</v>
      </c>
      <c r="B56" s="160"/>
      <c r="C56" s="249"/>
      <c r="D56" s="176">
        <v>1</v>
      </c>
      <c r="E56" s="172" t="s">
        <v>289</v>
      </c>
      <c r="F56" s="82"/>
      <c r="J56" s="321"/>
    </row>
    <row r="57" spans="1:10" x14ac:dyDescent="0.3">
      <c r="A57" s="159" t="s">
        <v>291</v>
      </c>
      <c r="B57" s="160"/>
      <c r="C57" s="249"/>
      <c r="D57" s="176">
        <v>0.1</v>
      </c>
      <c r="E57" s="172" t="s">
        <v>289</v>
      </c>
      <c r="F57" s="78"/>
      <c r="J57" s="321"/>
    </row>
    <row r="58" spans="1:10" x14ac:dyDescent="0.3">
      <c r="A58" s="159" t="s">
        <v>292</v>
      </c>
      <c r="B58" s="160" t="s">
        <v>293</v>
      </c>
      <c r="C58" s="249"/>
      <c r="D58" s="180" t="s">
        <v>190</v>
      </c>
      <c r="E58" s="180"/>
      <c r="F58" s="78"/>
      <c r="J58" s="321"/>
    </row>
    <row r="59" spans="1:10" x14ac:dyDescent="0.3">
      <c r="A59" s="159" t="s">
        <v>294</v>
      </c>
      <c r="B59" s="160" t="s">
        <v>295</v>
      </c>
      <c r="C59" s="251" t="s">
        <v>271</v>
      </c>
      <c r="D59" s="231"/>
      <c r="E59" s="180"/>
      <c r="F59" s="78"/>
      <c r="J59" s="321"/>
    </row>
    <row r="60" spans="1:10" ht="28.8" x14ac:dyDescent="0.3">
      <c r="A60" s="159" t="s">
        <v>296</v>
      </c>
      <c r="B60" s="160" t="s">
        <v>297</v>
      </c>
      <c r="C60" s="249"/>
      <c r="D60" s="176">
        <v>1</v>
      </c>
      <c r="E60" s="172" t="s">
        <v>289</v>
      </c>
      <c r="F60" s="78" t="s">
        <v>443</v>
      </c>
      <c r="J60" s="321"/>
    </row>
    <row r="61" spans="1:10" x14ac:dyDescent="0.3">
      <c r="A61" s="159" t="s">
        <v>299</v>
      </c>
      <c r="B61" s="160" t="s">
        <v>300</v>
      </c>
      <c r="C61" s="249"/>
      <c r="D61" s="176">
        <v>0.04</v>
      </c>
      <c r="E61" s="180" t="s">
        <v>301</v>
      </c>
      <c r="F61" s="82"/>
      <c r="J61" s="321"/>
    </row>
    <row r="62" spans="1:10" x14ac:dyDescent="0.3">
      <c r="A62" s="75"/>
      <c r="B62" s="65"/>
      <c r="C62" s="198"/>
      <c r="D62" s="65"/>
      <c r="E62" s="65"/>
      <c r="F62" s="78"/>
      <c r="J62" s="321"/>
    </row>
    <row r="63" spans="1:10" s="21" customFormat="1" ht="15.6" x14ac:dyDescent="0.3">
      <c r="A63" s="224" t="s">
        <v>302</v>
      </c>
      <c r="B63" s="225"/>
      <c r="C63" s="199"/>
      <c r="D63" s="66"/>
      <c r="E63" s="66"/>
      <c r="F63" s="66"/>
      <c r="G63" s="19"/>
      <c r="H63" s="19"/>
      <c r="I63" s="19"/>
    </row>
    <row r="64" spans="1:10" s="26" customFormat="1" ht="15.6" x14ac:dyDescent="0.3">
      <c r="A64" s="223" t="s">
        <v>303</v>
      </c>
      <c r="B64" s="165"/>
      <c r="C64" s="250"/>
      <c r="D64" s="165"/>
      <c r="E64" s="165"/>
      <c r="F64" s="78"/>
      <c r="G64" s="25"/>
      <c r="H64" s="25"/>
      <c r="I64" s="25"/>
    </row>
    <row r="65" spans="1:6" ht="19.5" customHeight="1" x14ac:dyDescent="0.3">
      <c r="A65" s="159" t="s">
        <v>304</v>
      </c>
      <c r="B65" s="160" t="s">
        <v>44</v>
      </c>
      <c r="C65" s="248"/>
      <c r="D65" s="160" t="s">
        <v>410</v>
      </c>
      <c r="E65" s="160"/>
      <c r="F65" s="76"/>
    </row>
    <row r="66" spans="1:6" ht="15.75" customHeight="1" x14ac:dyDescent="0.3">
      <c r="A66" s="159" t="s">
        <v>305</v>
      </c>
      <c r="B66" s="160" t="s">
        <v>306</v>
      </c>
      <c r="C66" s="249"/>
      <c r="D66" s="170">
        <v>492</v>
      </c>
      <c r="E66" s="160" t="s">
        <v>411</v>
      </c>
      <c r="F66" s="117"/>
    </row>
    <row r="67" spans="1:6" ht="16.2" x14ac:dyDescent="0.3">
      <c r="A67" s="159" t="s">
        <v>307</v>
      </c>
      <c r="B67" s="160" t="s">
        <v>306</v>
      </c>
      <c r="C67" s="200"/>
      <c r="D67" s="213">
        <v>36</v>
      </c>
      <c r="E67" s="160" t="s">
        <v>411</v>
      </c>
      <c r="F67" s="78"/>
    </row>
    <row r="68" spans="1:6" x14ac:dyDescent="0.3">
      <c r="A68" s="159" t="s">
        <v>310</v>
      </c>
      <c r="B68" s="160" t="s">
        <v>250</v>
      </c>
      <c r="C68" s="200"/>
      <c r="D68" s="170" t="s">
        <v>190</v>
      </c>
      <c r="E68" s="160"/>
      <c r="F68" s="78"/>
    </row>
    <row r="69" spans="1:6" ht="15.75" customHeight="1" x14ac:dyDescent="0.3">
      <c r="A69" s="159" t="s">
        <v>191</v>
      </c>
      <c r="B69" s="160" t="s">
        <v>311</v>
      </c>
      <c r="C69" s="249"/>
      <c r="D69" s="170" t="s">
        <v>190</v>
      </c>
      <c r="E69" s="160"/>
      <c r="F69" s="78"/>
    </row>
    <row r="70" spans="1:6" ht="15.75" customHeight="1" x14ac:dyDescent="0.3">
      <c r="A70" s="159" t="s">
        <v>192</v>
      </c>
      <c r="B70" s="160" t="s">
        <v>311</v>
      </c>
      <c r="C70" s="249"/>
      <c r="D70" s="170">
        <v>0.45</v>
      </c>
      <c r="E70" s="160" t="s">
        <v>444</v>
      </c>
      <c r="F70" s="117"/>
    </row>
    <row r="71" spans="1:6" ht="16.2" x14ac:dyDescent="0.3">
      <c r="A71" s="159" t="s">
        <v>312</v>
      </c>
      <c r="B71" s="160" t="s">
        <v>313</v>
      </c>
      <c r="C71" s="248"/>
      <c r="D71" s="214">
        <v>107.01</v>
      </c>
      <c r="E71" s="160" t="s">
        <v>411</v>
      </c>
      <c r="F71" s="78"/>
    </row>
    <row r="72" spans="1:6" ht="20.25" customHeight="1" x14ac:dyDescent="0.3">
      <c r="A72" s="159" t="s">
        <v>315</v>
      </c>
      <c r="B72" s="160" t="s">
        <v>250</v>
      </c>
      <c r="C72" s="251" t="s">
        <v>271</v>
      </c>
      <c r="D72" s="221"/>
      <c r="E72" s="160"/>
      <c r="F72" s="76"/>
    </row>
    <row r="73" spans="1:6" ht="58.5" customHeight="1" x14ac:dyDescent="0.3">
      <c r="A73" s="159" t="s">
        <v>316</v>
      </c>
      <c r="B73" s="160" t="s">
        <v>317</v>
      </c>
      <c r="C73" s="248"/>
      <c r="D73" s="170">
        <v>5.0000000000000001E-3</v>
      </c>
      <c r="E73" s="161" t="s">
        <v>318</v>
      </c>
      <c r="F73" s="137"/>
    </row>
    <row r="74" spans="1:6" ht="15.75" customHeight="1" x14ac:dyDescent="0.3">
      <c r="A74" s="163" t="s">
        <v>319</v>
      </c>
      <c r="B74" s="160"/>
      <c r="C74" s="248"/>
      <c r="D74" s="160"/>
      <c r="E74" s="160"/>
      <c r="F74" s="78"/>
    </row>
    <row r="75" spans="1:6" ht="15.75" customHeight="1" x14ac:dyDescent="0.3">
      <c r="A75" s="209" t="s">
        <v>320</v>
      </c>
      <c r="B75" s="170" t="s">
        <v>321</v>
      </c>
      <c r="C75" s="253"/>
      <c r="D75" s="170" t="s">
        <v>190</v>
      </c>
      <c r="E75" s="160"/>
      <c r="F75" s="78"/>
    </row>
    <row r="76" spans="1:6" ht="15.75" customHeight="1" x14ac:dyDescent="0.3">
      <c r="A76" s="215" t="s">
        <v>322</v>
      </c>
      <c r="B76" s="170" t="s">
        <v>321</v>
      </c>
      <c r="C76" s="253"/>
      <c r="D76" s="170" t="s">
        <v>190</v>
      </c>
      <c r="E76" s="160"/>
      <c r="F76" s="78"/>
    </row>
    <row r="77" spans="1:6" ht="15.75" customHeight="1" x14ac:dyDescent="0.3">
      <c r="A77" s="215" t="s">
        <v>323</v>
      </c>
      <c r="B77" s="170" t="s">
        <v>324</v>
      </c>
      <c r="C77" s="253"/>
      <c r="D77" s="170" t="s">
        <v>190</v>
      </c>
      <c r="E77" s="160"/>
      <c r="F77" s="78"/>
    </row>
    <row r="78" spans="1:6" ht="15.75" customHeight="1" x14ac:dyDescent="0.3">
      <c r="A78" s="163"/>
      <c r="B78" s="160"/>
      <c r="C78" s="248"/>
      <c r="D78" s="160"/>
      <c r="E78" s="160"/>
      <c r="F78" s="78"/>
    </row>
    <row r="79" spans="1:6" ht="15.75" customHeight="1" x14ac:dyDescent="0.3">
      <c r="A79" s="163" t="s">
        <v>325</v>
      </c>
      <c r="B79" s="160"/>
      <c r="C79" s="248"/>
      <c r="D79" s="160"/>
      <c r="E79" s="160"/>
      <c r="F79" s="78"/>
    </row>
    <row r="80" spans="1:6" ht="15.75" customHeight="1" x14ac:dyDescent="0.3">
      <c r="A80" s="209" t="s">
        <v>326</v>
      </c>
      <c r="B80" s="170" t="s">
        <v>317</v>
      </c>
      <c r="C80" s="253"/>
      <c r="D80" s="170" t="s">
        <v>190</v>
      </c>
      <c r="E80" s="160"/>
      <c r="F80" s="78"/>
    </row>
    <row r="81" spans="1:9" ht="15.75" customHeight="1" x14ac:dyDescent="0.3">
      <c r="A81" s="209" t="s">
        <v>327</v>
      </c>
      <c r="B81" s="170" t="s">
        <v>328</v>
      </c>
      <c r="C81" s="253"/>
      <c r="D81" s="170" t="s">
        <v>190</v>
      </c>
      <c r="E81" s="160"/>
      <c r="F81" s="78"/>
    </row>
    <row r="82" spans="1:9" ht="15.75" customHeight="1" x14ac:dyDescent="0.3">
      <c r="A82" s="209" t="s">
        <v>329</v>
      </c>
      <c r="B82" s="170"/>
      <c r="C82" s="253"/>
      <c r="D82" s="170" t="s">
        <v>190</v>
      </c>
      <c r="E82" s="160"/>
      <c r="F82" s="78"/>
    </row>
    <row r="83" spans="1:9" ht="15.75" customHeight="1" x14ac:dyDescent="0.3">
      <c r="A83" s="216" t="s">
        <v>330</v>
      </c>
      <c r="B83" s="217" t="s">
        <v>331</v>
      </c>
      <c r="C83" s="261"/>
      <c r="D83" s="217" t="s">
        <v>190</v>
      </c>
      <c r="E83" s="227"/>
      <c r="F83" s="78"/>
    </row>
    <row r="84" spans="1:9" ht="15.75" customHeight="1" x14ac:dyDescent="0.3">
      <c r="A84" s="209" t="s">
        <v>332</v>
      </c>
      <c r="B84" s="170" t="s">
        <v>331</v>
      </c>
      <c r="C84" s="254"/>
      <c r="D84" s="170" t="s">
        <v>190</v>
      </c>
      <c r="E84" s="160"/>
      <c r="F84" s="78"/>
    </row>
    <row r="85" spans="1:9" ht="15.75" customHeight="1" x14ac:dyDescent="0.3">
      <c r="A85" s="185"/>
      <c r="B85" s="65"/>
      <c r="C85" s="75"/>
      <c r="D85" s="65"/>
      <c r="E85" s="65"/>
      <c r="F85" s="78"/>
    </row>
    <row r="86" spans="1:9" ht="15.75" customHeight="1" x14ac:dyDescent="0.3">
      <c r="A86" s="75"/>
      <c r="B86" s="65"/>
      <c r="C86" s="65"/>
      <c r="D86" s="65"/>
      <c r="E86" s="65"/>
      <c r="F86" s="78"/>
    </row>
    <row r="87" spans="1:9" s="28" customFormat="1" ht="15.6" x14ac:dyDescent="0.3">
      <c r="A87" s="228" t="s">
        <v>333</v>
      </c>
      <c r="B87" s="188"/>
      <c r="C87" s="68"/>
      <c r="D87" s="68"/>
      <c r="E87" s="68"/>
      <c r="F87" s="78"/>
      <c r="G87" s="37"/>
      <c r="H87" s="37"/>
      <c r="I87" s="37"/>
    </row>
    <row r="88" spans="1:9" x14ac:dyDescent="0.3">
      <c r="A88" s="95"/>
      <c r="B88" s="96" t="s">
        <v>334</v>
      </c>
      <c r="C88" s="67" t="s">
        <v>119</v>
      </c>
      <c r="D88" s="67" t="s">
        <v>335</v>
      </c>
      <c r="E88" s="65"/>
      <c r="F88" s="78"/>
      <c r="G88" s="35"/>
      <c r="H88" s="35"/>
      <c r="I88" s="35"/>
    </row>
    <row r="89" spans="1:9" x14ac:dyDescent="0.3">
      <c r="A89" s="95" t="s">
        <v>336</v>
      </c>
      <c r="B89" s="96">
        <v>1</v>
      </c>
      <c r="C89" s="130">
        <v>3.3</v>
      </c>
      <c r="D89" s="130">
        <v>2.34</v>
      </c>
      <c r="E89" s="128" t="s">
        <v>337</v>
      </c>
      <c r="F89" s="86"/>
      <c r="G89" s="321"/>
      <c r="H89" s="321"/>
      <c r="I89" s="321"/>
    </row>
    <row r="90" spans="1:9" x14ac:dyDescent="0.3">
      <c r="A90" s="95" t="s">
        <v>338</v>
      </c>
      <c r="B90" s="96">
        <v>2.5999999999999998E-5</v>
      </c>
      <c r="C90" s="130">
        <v>2.1000000000000001E-4</v>
      </c>
      <c r="D90" s="130">
        <v>1.2899999999999999E-4</v>
      </c>
      <c r="E90" s="128" t="s">
        <v>337</v>
      </c>
      <c r="F90" s="86"/>
      <c r="G90" s="321"/>
      <c r="H90" s="321"/>
      <c r="I90" s="321"/>
    </row>
    <row r="91" spans="1:9" ht="15" customHeight="1" x14ac:dyDescent="0.3">
      <c r="A91" s="95" t="s">
        <v>339</v>
      </c>
      <c r="B91" s="96">
        <v>14.7</v>
      </c>
      <c r="C91" s="132">
        <v>117.9</v>
      </c>
      <c r="D91" s="134"/>
      <c r="E91" s="128" t="s">
        <v>337</v>
      </c>
      <c r="F91" s="86"/>
      <c r="G91" s="321"/>
      <c r="H91" s="321"/>
      <c r="I91" s="321"/>
    </row>
    <row r="92" spans="1:9" x14ac:dyDescent="0.3">
      <c r="A92" s="95" t="s">
        <v>340</v>
      </c>
      <c r="B92" s="96">
        <v>0</v>
      </c>
      <c r="C92" s="132">
        <v>25.3</v>
      </c>
      <c r="D92" s="135">
        <v>5.3099999999999996E-3</v>
      </c>
      <c r="E92" s="128" t="s">
        <v>337</v>
      </c>
      <c r="F92" s="86"/>
      <c r="G92" s="321"/>
      <c r="H92" s="321"/>
      <c r="I92" s="321"/>
    </row>
    <row r="93" spans="1:9" x14ac:dyDescent="0.3">
      <c r="A93" s="41" t="s">
        <v>341</v>
      </c>
      <c r="B93" s="96">
        <v>5.0000000000000004E-6</v>
      </c>
      <c r="C93" s="130">
        <v>5.0000000000000001E-4</v>
      </c>
      <c r="D93" s="96">
        <v>6.9999999999999994E-5</v>
      </c>
      <c r="E93" s="128" t="s">
        <v>337</v>
      </c>
      <c r="F93" s="86"/>
      <c r="G93" s="35"/>
      <c r="H93" s="35"/>
      <c r="I93" s="35"/>
    </row>
    <row r="94" spans="1:9" s="39" customFormat="1" x14ac:dyDescent="0.3">
      <c r="A94" s="75" t="s">
        <v>342</v>
      </c>
      <c r="B94" s="131">
        <v>1000000000</v>
      </c>
      <c r="C94" s="133">
        <v>2000000000</v>
      </c>
      <c r="D94" s="69"/>
      <c r="E94" s="128" t="s">
        <v>337</v>
      </c>
      <c r="F94" s="86"/>
      <c r="G94" s="36"/>
      <c r="H94" s="36"/>
      <c r="I94" s="36"/>
    </row>
    <row r="95" spans="1:9" x14ac:dyDescent="0.3">
      <c r="A95" s="63"/>
      <c r="B95" s="4"/>
      <c r="C95" s="64"/>
      <c r="D95" s="64"/>
      <c r="E95" s="128"/>
      <c r="F95" s="71"/>
    </row>
    <row r="96" spans="1:9" x14ac:dyDescent="0.3">
      <c r="A96" s="63"/>
      <c r="B96" s="4"/>
      <c r="C96" s="64"/>
      <c r="D96" s="64"/>
      <c r="E96" s="128"/>
      <c r="F96" s="71"/>
    </row>
    <row r="97" spans="1:9" ht="14.1" customHeight="1" x14ac:dyDescent="0.3">
      <c r="A97" s="67" t="s">
        <v>343</v>
      </c>
      <c r="B97" s="30">
        <v>5.1999999999999998E-2</v>
      </c>
      <c r="C97" s="64"/>
      <c r="D97" s="64"/>
      <c r="E97" s="128" t="s">
        <v>337</v>
      </c>
      <c r="F97" s="86"/>
    </row>
    <row r="98" spans="1:9" ht="14.1" customHeight="1" x14ac:dyDescent="0.3">
      <c r="A98" s="105" t="s">
        <v>344</v>
      </c>
      <c r="B98" s="30">
        <v>6.0000000000000001E-3</v>
      </c>
      <c r="C98" s="64"/>
      <c r="D98" s="64"/>
      <c r="E98" s="128" t="s">
        <v>337</v>
      </c>
      <c r="F98" s="86"/>
      <c r="I98" s="1"/>
    </row>
    <row r="99" spans="1:9" ht="14.1" customHeight="1" x14ac:dyDescent="0.3">
      <c r="A99" s="67" t="s">
        <v>345</v>
      </c>
      <c r="B99" s="30">
        <v>0.46</v>
      </c>
      <c r="C99" s="64"/>
      <c r="D99" s="64"/>
      <c r="E99" s="128" t="s">
        <v>337</v>
      </c>
      <c r="F99" s="86"/>
      <c r="I99" s="1"/>
    </row>
    <row r="100" spans="1:9" ht="14.1" customHeight="1" x14ac:dyDescent="0.3">
      <c r="A100" s="106" t="s">
        <v>346</v>
      </c>
      <c r="B100" s="30">
        <v>0.05</v>
      </c>
      <c r="C100" s="64"/>
      <c r="D100" s="64"/>
      <c r="E100" s="128" t="s">
        <v>337</v>
      </c>
      <c r="F100" s="86"/>
    </row>
    <row r="105" spans="1:9" x14ac:dyDescent="0.3">
      <c r="A105" s="61" t="s">
        <v>347</v>
      </c>
    </row>
    <row r="106" spans="1:9" x14ac:dyDescent="0.3">
      <c r="A106" s="112" t="s">
        <v>348</v>
      </c>
    </row>
  </sheetData>
  <sheetProtection algorithmName="SHA-512" hashValue="X+nWPADv2haKFmhBKwCx2bfR/hoFW3UXL9678r5ef7CICp7QkIkhGwZe++MsJf/NE7VKHPCKuXZcO7G59lOQVg==" saltValue="VJ7/UzY7ZqF7DtS4c6DOAA==" spinCount="100000" sheet="1" formatCells="0" formatColumns="0" formatRows="0"/>
  <mergeCells count="3">
    <mergeCell ref="A1:I1"/>
    <mergeCell ref="A3:D3"/>
    <mergeCell ref="A4:D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13376-2408-454D-9747-89AB678786C2}">
  <sheetPr>
    <tabColor theme="9" tint="0.59999389629810485"/>
  </sheetPr>
  <dimension ref="A1:J106"/>
  <sheetViews>
    <sheetView zoomScale="70" zoomScaleNormal="70" workbookViewId="0">
      <selection activeCell="D31" sqref="D31"/>
    </sheetView>
  </sheetViews>
  <sheetFormatPr defaultColWidth="9.33203125" defaultRowHeight="14.4" x14ac:dyDescent="0.3"/>
  <cols>
    <col min="1" max="1" width="51.5546875" bestFit="1" customWidth="1"/>
    <col min="2" max="2" width="14.44140625" style="6" customWidth="1"/>
    <col min="3" max="3" width="28.6640625" style="7" customWidth="1"/>
    <col min="4" max="4" width="29.33203125" style="7" customWidth="1"/>
    <col min="5" max="5" width="39.5546875" style="6" customWidth="1"/>
    <col min="6" max="6" width="43.33203125" style="6" customWidth="1"/>
    <col min="7"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412</v>
      </c>
      <c r="B2" s="296"/>
      <c r="C2" s="296"/>
      <c r="D2" s="296"/>
      <c r="E2" s="296"/>
      <c r="F2" s="296"/>
      <c r="G2" s="296"/>
      <c r="H2" s="296"/>
      <c r="I2" s="296"/>
    </row>
    <row r="3" spans="1:10" ht="15.6" x14ac:dyDescent="0.3">
      <c r="A3" s="430"/>
      <c r="B3" s="431"/>
      <c r="C3" s="431"/>
      <c r="D3" s="431"/>
      <c r="E3" s="300"/>
      <c r="F3" s="300"/>
      <c r="G3" s="321"/>
      <c r="H3" s="321"/>
      <c r="I3" s="321"/>
      <c r="J3" s="321"/>
    </row>
    <row r="4" spans="1:10" ht="15.6" x14ac:dyDescent="0.3">
      <c r="A4" s="430" t="s">
        <v>445</v>
      </c>
      <c r="B4" s="431"/>
      <c r="C4" s="431"/>
      <c r="D4" s="431"/>
      <c r="E4" s="302"/>
      <c r="F4" s="302"/>
      <c r="G4" s="24"/>
      <c r="H4" s="11"/>
      <c r="I4" s="12"/>
      <c r="J4" s="2"/>
    </row>
    <row r="5" spans="1:10" ht="15.6" x14ac:dyDescent="0.3">
      <c r="A5" s="326"/>
      <c r="B5" s="321"/>
      <c r="C5" s="321"/>
      <c r="D5" s="321"/>
      <c r="E5" s="300"/>
      <c r="F5" s="300"/>
      <c r="G5" s="24"/>
      <c r="H5" s="11"/>
      <c r="I5" s="12"/>
      <c r="J5" s="2"/>
    </row>
    <row r="6" spans="1:10" s="21" customFormat="1" ht="15.6" x14ac:dyDescent="0.3">
      <c r="A6" s="14" t="s">
        <v>196</v>
      </c>
      <c r="B6" s="19"/>
      <c r="C6" s="20"/>
      <c r="D6" s="20"/>
      <c r="E6" s="19"/>
      <c r="F6" s="19"/>
      <c r="G6" s="19"/>
      <c r="H6" s="19"/>
      <c r="I6" s="19"/>
    </row>
    <row r="7" spans="1:10" s="2" customFormat="1" ht="15.6" x14ac:dyDescent="0.3">
      <c r="A7" s="242" t="s">
        <v>197</v>
      </c>
      <c r="B7" s="243" t="s">
        <v>39</v>
      </c>
      <c r="C7" s="244" t="s">
        <v>198</v>
      </c>
      <c r="D7" s="146" t="s">
        <v>199</v>
      </c>
      <c r="E7" s="146" t="s">
        <v>200</v>
      </c>
      <c r="F7" s="70" t="s">
        <v>201</v>
      </c>
      <c r="G7" s="24" t="s">
        <v>396</v>
      </c>
      <c r="H7" s="11" t="s">
        <v>397</v>
      </c>
      <c r="I7" s="12" t="s">
        <v>398</v>
      </c>
      <c r="J7" s="2" t="s">
        <v>399</v>
      </c>
    </row>
    <row r="8" spans="1:10" ht="15.75" customHeight="1" x14ac:dyDescent="0.3">
      <c r="A8" s="147" t="s">
        <v>202</v>
      </c>
      <c r="B8" s="148" t="s">
        <v>203</v>
      </c>
      <c r="C8" s="245" t="s">
        <v>204</v>
      </c>
      <c r="D8" s="148" t="s">
        <v>190</v>
      </c>
      <c r="E8" s="148"/>
      <c r="F8" s="72"/>
      <c r="G8" s="31"/>
      <c r="H8" s="31"/>
      <c r="I8" s="31"/>
      <c r="J8" s="321"/>
    </row>
    <row r="9" spans="1:10" ht="15.75" customHeight="1" x14ac:dyDescent="0.3">
      <c r="A9" s="147" t="s">
        <v>205</v>
      </c>
      <c r="B9" s="148" t="s">
        <v>206</v>
      </c>
      <c r="C9" s="246"/>
      <c r="D9" s="148" t="s">
        <v>190</v>
      </c>
      <c r="E9" s="148"/>
      <c r="F9" s="72"/>
      <c r="G9" s="32"/>
      <c r="H9" s="32"/>
      <c r="I9" s="32"/>
      <c r="J9" s="321"/>
    </row>
    <row r="10" spans="1:10" ht="15.75" customHeight="1" x14ac:dyDescent="0.3">
      <c r="A10" s="147" t="s">
        <v>207</v>
      </c>
      <c r="B10" s="148" t="s">
        <v>208</v>
      </c>
      <c r="C10" s="245" t="s">
        <v>209</v>
      </c>
      <c r="D10" s="148" t="s">
        <v>190</v>
      </c>
      <c r="E10" s="148"/>
      <c r="F10" s="72"/>
      <c r="G10" s="32"/>
      <c r="H10" s="32"/>
      <c r="I10" s="32"/>
      <c r="J10" s="321"/>
    </row>
    <row r="11" spans="1:10" ht="30.75" customHeight="1" x14ac:dyDescent="0.3">
      <c r="A11" s="147" t="s">
        <v>210</v>
      </c>
      <c r="B11" s="148" t="s">
        <v>211</v>
      </c>
      <c r="C11" s="246"/>
      <c r="D11" s="241">
        <v>6.4000000000000003E-3</v>
      </c>
      <c r="E11" s="147" t="s">
        <v>414</v>
      </c>
      <c r="F11" s="142" t="s">
        <v>213</v>
      </c>
      <c r="G11" s="321"/>
      <c r="H11" s="42">
        <f>19800/1000000</f>
        <v>1.9800000000000002E-2</v>
      </c>
      <c r="I11" s="321"/>
      <c r="J11" s="45" t="s">
        <v>401</v>
      </c>
    </row>
    <row r="12" spans="1:10" ht="33.75" customHeight="1" x14ac:dyDescent="0.3">
      <c r="A12" s="147"/>
      <c r="B12" s="148"/>
      <c r="C12" s="246"/>
      <c r="D12" s="230"/>
      <c r="E12" s="150" t="s">
        <v>446</v>
      </c>
      <c r="F12" s="142" t="s">
        <v>447</v>
      </c>
      <c r="G12" s="34"/>
      <c r="H12" s="47">
        <f>4.6*0.14/100</f>
        <v>6.4400000000000004E-3</v>
      </c>
      <c r="I12" s="47">
        <f>5.3*0.14/100</f>
        <v>7.4199999999999995E-3</v>
      </c>
      <c r="J12" s="321" t="s">
        <v>414</v>
      </c>
    </row>
    <row r="13" spans="1:10" x14ac:dyDescent="0.3">
      <c r="A13" s="154" t="s">
        <v>215</v>
      </c>
      <c r="B13" s="148"/>
      <c r="C13" s="247"/>
      <c r="D13" s="202"/>
      <c r="E13" s="219"/>
      <c r="F13" s="72"/>
      <c r="J13" s="321"/>
    </row>
    <row r="14" spans="1:10" ht="15.6" x14ac:dyDescent="0.3">
      <c r="A14" s="155" t="s">
        <v>216</v>
      </c>
      <c r="B14" s="156" t="s">
        <v>217</v>
      </c>
      <c r="C14" s="245" t="s">
        <v>218</v>
      </c>
      <c r="D14" s="170" t="s">
        <v>190</v>
      </c>
      <c r="E14" s="156"/>
      <c r="F14" s="114"/>
      <c r="G14" s="25"/>
      <c r="H14" s="25"/>
      <c r="I14" s="25"/>
      <c r="J14" s="321"/>
    </row>
    <row r="15" spans="1:10" ht="15.75" customHeight="1" x14ac:dyDescent="0.3">
      <c r="A15" s="147" t="s">
        <v>219</v>
      </c>
      <c r="B15" s="148" t="s">
        <v>220</v>
      </c>
      <c r="C15" s="245" t="s">
        <v>204</v>
      </c>
      <c r="D15" s="170" t="s">
        <v>190</v>
      </c>
      <c r="E15" s="148"/>
      <c r="F15" s="114"/>
      <c r="G15" s="8"/>
      <c r="H15" s="8"/>
      <c r="J15" s="321"/>
    </row>
    <row r="16" spans="1:10" ht="15.6" x14ac:dyDescent="0.3">
      <c r="A16" s="147" t="s">
        <v>221</v>
      </c>
      <c r="B16" s="148" t="s">
        <v>222</v>
      </c>
      <c r="C16" s="245" t="s">
        <v>209</v>
      </c>
      <c r="D16" s="170" t="s">
        <v>190</v>
      </c>
      <c r="E16" s="148"/>
      <c r="F16" s="114"/>
      <c r="G16" s="25"/>
      <c r="H16" s="25"/>
      <c r="I16" s="25"/>
      <c r="J16" s="26"/>
    </row>
    <row r="17" spans="1:10" ht="15.6" x14ac:dyDescent="0.3">
      <c r="A17" s="147"/>
      <c r="B17" s="148"/>
      <c r="C17" s="245"/>
      <c r="D17" s="148"/>
      <c r="E17" s="148"/>
      <c r="F17" s="72"/>
      <c r="G17" s="25"/>
      <c r="H17" s="25"/>
      <c r="I17" s="25"/>
      <c r="J17" s="26"/>
    </row>
    <row r="18" spans="1:10" ht="15.75" customHeight="1" x14ac:dyDescent="0.3">
      <c r="A18" s="159" t="s">
        <v>223</v>
      </c>
      <c r="B18" s="160" t="s">
        <v>224</v>
      </c>
      <c r="C18" s="248" t="s">
        <v>352</v>
      </c>
      <c r="D18" s="235">
        <f>D11*D32*1000</f>
        <v>0.192</v>
      </c>
      <c r="E18" s="160"/>
      <c r="F18" s="76"/>
      <c r="G18" s="34"/>
      <c r="H18" s="34"/>
      <c r="I18" s="34"/>
      <c r="J18" s="321"/>
    </row>
    <row r="19" spans="1:10" ht="15.75" customHeight="1" x14ac:dyDescent="0.3">
      <c r="A19" s="159" t="s">
        <v>225</v>
      </c>
      <c r="B19" s="160" t="s">
        <v>226</v>
      </c>
      <c r="C19" s="249">
        <v>0</v>
      </c>
      <c r="D19" s="160">
        <v>0</v>
      </c>
      <c r="E19" s="160"/>
      <c r="F19" s="78"/>
      <c r="G19" s="34"/>
      <c r="H19" s="34"/>
      <c r="I19" s="34"/>
      <c r="J19" s="321"/>
    </row>
    <row r="20" spans="1:10" ht="15.75" customHeight="1" x14ac:dyDescent="0.3">
      <c r="A20" s="159" t="s">
        <v>227</v>
      </c>
      <c r="B20" s="160" t="s">
        <v>228</v>
      </c>
      <c r="C20" s="249">
        <v>0</v>
      </c>
      <c r="D20" s="160">
        <v>0</v>
      </c>
      <c r="E20" s="160"/>
      <c r="F20" s="78"/>
      <c r="G20" s="34"/>
      <c r="H20" s="34"/>
      <c r="I20" s="34"/>
      <c r="J20" s="321"/>
    </row>
    <row r="21" spans="1:10" ht="15.75" customHeight="1" x14ac:dyDescent="0.3">
      <c r="A21" s="159"/>
      <c r="B21" s="160"/>
      <c r="C21" s="248"/>
      <c r="D21" s="160"/>
      <c r="E21" s="160"/>
      <c r="F21" s="78"/>
      <c r="G21" s="34"/>
      <c r="H21" s="34"/>
      <c r="I21" s="34"/>
      <c r="J21" s="321"/>
    </row>
    <row r="22" spans="1:10" x14ac:dyDescent="0.3">
      <c r="A22" s="163" t="s">
        <v>229</v>
      </c>
      <c r="B22" s="160"/>
      <c r="C22" s="200" t="s">
        <v>230</v>
      </c>
      <c r="D22" s="160" t="s">
        <v>383</v>
      </c>
      <c r="E22" s="147"/>
      <c r="F22" s="76"/>
      <c r="J22" s="321"/>
    </row>
    <row r="23" spans="1:10" x14ac:dyDescent="0.3">
      <c r="A23" s="159" t="s">
        <v>232</v>
      </c>
      <c r="B23" s="160"/>
      <c r="C23" s="200" t="s">
        <v>233</v>
      </c>
      <c r="D23" s="160" t="s">
        <v>234</v>
      </c>
      <c r="E23" s="147"/>
      <c r="F23" s="72"/>
      <c r="J23" s="321"/>
    </row>
    <row r="24" spans="1:10" s="26" customFormat="1" ht="15.75" customHeight="1" x14ac:dyDescent="0.3">
      <c r="A24" s="164" t="s">
        <v>235</v>
      </c>
      <c r="B24" s="165"/>
      <c r="C24" s="250" t="s">
        <v>236</v>
      </c>
      <c r="D24" s="170" t="s">
        <v>448</v>
      </c>
      <c r="E24" s="155"/>
      <c r="F24" s="138" t="s">
        <v>449</v>
      </c>
      <c r="G24" s="27"/>
      <c r="H24" s="27"/>
      <c r="I24" s="25"/>
    </row>
    <row r="25" spans="1:10" x14ac:dyDescent="0.3">
      <c r="A25" s="159" t="s">
        <v>238</v>
      </c>
      <c r="B25" s="160"/>
      <c r="C25" s="200" t="s">
        <v>239</v>
      </c>
      <c r="D25" s="160" t="s">
        <v>450</v>
      </c>
      <c r="E25" s="147"/>
      <c r="F25" s="76"/>
      <c r="J25" s="321"/>
    </row>
    <row r="26" spans="1:10" x14ac:dyDescent="0.3">
      <c r="A26" s="159" t="s">
        <v>241</v>
      </c>
      <c r="B26" s="160"/>
      <c r="C26" s="200"/>
      <c r="D26" s="160"/>
      <c r="E26" s="160"/>
      <c r="F26" s="76"/>
      <c r="J26" s="321"/>
    </row>
    <row r="27" spans="1:10" x14ac:dyDescent="0.3">
      <c r="A27" s="189" t="s">
        <v>242</v>
      </c>
      <c r="B27" s="162"/>
      <c r="C27" s="197"/>
      <c r="D27" s="162" t="s">
        <v>190</v>
      </c>
      <c r="E27" s="160"/>
      <c r="F27" s="78"/>
      <c r="J27" s="321"/>
    </row>
    <row r="28" spans="1:10" ht="15.75" customHeight="1" x14ac:dyDescent="0.3">
      <c r="A28" s="75"/>
      <c r="B28" s="65"/>
      <c r="C28" s="198"/>
      <c r="D28" s="65"/>
      <c r="E28" s="65"/>
      <c r="F28" s="78"/>
      <c r="G28" s="8"/>
      <c r="H28" s="8"/>
      <c r="J28" s="321"/>
    </row>
    <row r="29" spans="1:10" s="21" customFormat="1" ht="15.75" customHeight="1" x14ac:dyDescent="0.3">
      <c r="A29" s="98" t="s">
        <v>243</v>
      </c>
      <c r="B29" s="66"/>
      <c r="C29" s="199"/>
      <c r="D29" s="66"/>
      <c r="E29" s="66"/>
      <c r="F29" s="66"/>
      <c r="G29" s="22"/>
      <c r="H29" s="22"/>
      <c r="I29" s="19"/>
    </row>
    <row r="30" spans="1:10" x14ac:dyDescent="0.3">
      <c r="A30" s="163" t="s">
        <v>244</v>
      </c>
      <c r="B30" s="160"/>
      <c r="C30" s="200"/>
      <c r="D30" s="169"/>
      <c r="E30" s="160"/>
      <c r="F30" s="78"/>
      <c r="J30" s="321"/>
    </row>
    <row r="31" spans="1:10" x14ac:dyDescent="0.3">
      <c r="A31" s="189" t="s">
        <v>245</v>
      </c>
      <c r="B31" s="162"/>
      <c r="C31" s="197"/>
      <c r="D31" s="162" t="s">
        <v>190</v>
      </c>
      <c r="E31" s="160"/>
      <c r="F31" s="78"/>
      <c r="J31" s="321"/>
    </row>
    <row r="32" spans="1:10" ht="44.1" customHeight="1" x14ac:dyDescent="0.3">
      <c r="A32" s="159" t="s">
        <v>246</v>
      </c>
      <c r="B32" s="160" t="s">
        <v>247</v>
      </c>
      <c r="C32" s="249">
        <v>0.1</v>
      </c>
      <c r="D32" s="160">
        <v>0.03</v>
      </c>
      <c r="E32" s="171" t="s">
        <v>420</v>
      </c>
      <c r="F32" s="82"/>
      <c r="G32" s="8"/>
      <c r="H32" s="8"/>
      <c r="J32" s="321"/>
    </row>
    <row r="33" spans="1:10" ht="86.4" x14ac:dyDescent="0.3">
      <c r="A33" s="159" t="s">
        <v>249</v>
      </c>
      <c r="B33" s="160" t="s">
        <v>250</v>
      </c>
      <c r="C33" s="247"/>
      <c r="D33" s="160">
        <v>0.66059999999999997</v>
      </c>
      <c r="E33" s="161" t="s">
        <v>451</v>
      </c>
      <c r="F33" s="78"/>
      <c r="J33" s="321"/>
    </row>
    <row r="34" spans="1:10" ht="28.8" x14ac:dyDescent="0.3">
      <c r="A34" s="159" t="s">
        <v>251</v>
      </c>
      <c r="B34" s="160" t="s">
        <v>252</v>
      </c>
      <c r="C34" s="200"/>
      <c r="D34" s="148">
        <v>0.01</v>
      </c>
      <c r="E34" s="161" t="s">
        <v>422</v>
      </c>
      <c r="F34" s="78"/>
      <c r="J34" s="321"/>
    </row>
    <row r="35" spans="1:10" ht="57.6" x14ac:dyDescent="0.3">
      <c r="A35" s="159" t="s">
        <v>253</v>
      </c>
      <c r="B35" s="160" t="s">
        <v>254</v>
      </c>
      <c r="C35" s="200"/>
      <c r="D35" s="170">
        <v>3.8</v>
      </c>
      <c r="E35" s="161" t="s">
        <v>452</v>
      </c>
      <c r="F35" s="120"/>
      <c r="J35" s="321"/>
    </row>
    <row r="36" spans="1:10" x14ac:dyDescent="0.3">
      <c r="A36" s="159" t="s">
        <v>257</v>
      </c>
      <c r="B36" s="160" t="s">
        <v>258</v>
      </c>
      <c r="C36" s="251" t="s">
        <v>259</v>
      </c>
      <c r="D36" s="160">
        <v>50</v>
      </c>
      <c r="E36" s="172" t="s">
        <v>260</v>
      </c>
      <c r="F36" s="82"/>
      <c r="J36" s="321"/>
    </row>
    <row r="37" spans="1:10" x14ac:dyDescent="0.3">
      <c r="A37" s="159"/>
      <c r="B37" s="160"/>
      <c r="C37" s="200"/>
      <c r="D37" s="169"/>
      <c r="E37" s="160"/>
      <c r="F37" s="78"/>
      <c r="J37" s="321"/>
    </row>
    <row r="38" spans="1:10" x14ac:dyDescent="0.3">
      <c r="A38" s="163" t="s">
        <v>262</v>
      </c>
      <c r="B38" s="160"/>
      <c r="C38" s="200"/>
      <c r="D38" s="169"/>
      <c r="E38" s="160"/>
      <c r="F38" s="78"/>
      <c r="J38" s="321"/>
    </row>
    <row r="39" spans="1:10" ht="15.75" customHeight="1" x14ac:dyDescent="0.3">
      <c r="A39" s="159" t="s">
        <v>263</v>
      </c>
      <c r="B39" s="160" t="s">
        <v>57</v>
      </c>
      <c r="C39" s="249"/>
      <c r="D39" s="160" t="s">
        <v>190</v>
      </c>
      <c r="E39" s="160"/>
      <c r="F39" s="78"/>
      <c r="J39" s="321"/>
    </row>
    <row r="40" spans="1:10" x14ac:dyDescent="0.3">
      <c r="A40" s="159" t="s">
        <v>264</v>
      </c>
      <c r="B40" s="160" t="s">
        <v>57</v>
      </c>
      <c r="C40" s="200"/>
      <c r="D40" s="160" t="s">
        <v>190</v>
      </c>
      <c r="E40" s="160"/>
      <c r="F40" s="78"/>
      <c r="J40" s="321"/>
    </row>
    <row r="41" spans="1:10" x14ac:dyDescent="0.3">
      <c r="A41" s="159"/>
      <c r="B41" s="160"/>
      <c r="C41" s="200"/>
      <c r="D41" s="160"/>
      <c r="E41" s="160"/>
      <c r="F41" s="78"/>
      <c r="J41" s="321"/>
    </row>
    <row r="42" spans="1:10" x14ac:dyDescent="0.3">
      <c r="A42" s="163" t="s">
        <v>265</v>
      </c>
      <c r="B42" s="160"/>
      <c r="C42" s="200"/>
      <c r="D42" s="160"/>
      <c r="E42" s="160"/>
      <c r="F42" s="78"/>
      <c r="J42" s="321"/>
    </row>
    <row r="43" spans="1:10" x14ac:dyDescent="0.3">
      <c r="A43" s="159" t="s">
        <v>266</v>
      </c>
      <c r="B43" s="160" t="s">
        <v>252</v>
      </c>
      <c r="C43" s="200"/>
      <c r="D43" s="160" t="s">
        <v>190</v>
      </c>
      <c r="E43" s="160"/>
      <c r="F43" s="78"/>
      <c r="J43" s="321"/>
    </row>
    <row r="44" spans="1:10" x14ac:dyDescent="0.3">
      <c r="A44" s="159" t="s">
        <v>267</v>
      </c>
      <c r="B44" s="160" t="s">
        <v>268</v>
      </c>
      <c r="C44" s="200"/>
      <c r="D44" s="160" t="s">
        <v>190</v>
      </c>
      <c r="E44" s="160"/>
      <c r="F44" s="78"/>
      <c r="J44" s="321"/>
    </row>
    <row r="45" spans="1:10" ht="28.8" x14ac:dyDescent="0.3">
      <c r="A45" s="159" t="s">
        <v>269</v>
      </c>
      <c r="B45" s="160" t="s">
        <v>270</v>
      </c>
      <c r="C45" s="249" t="s">
        <v>271</v>
      </c>
      <c r="D45" s="180">
        <v>2.2000000000000001E-3</v>
      </c>
      <c r="E45" s="161" t="s">
        <v>272</v>
      </c>
      <c r="F45" s="107"/>
      <c r="G45" s="25"/>
      <c r="H45" s="25"/>
      <c r="I45" s="25"/>
      <c r="J45" s="26"/>
    </row>
    <row r="46" spans="1:10" ht="18.75" customHeight="1" x14ac:dyDescent="0.3">
      <c r="A46" s="159" t="s">
        <v>273</v>
      </c>
      <c r="B46" s="160" t="s">
        <v>274</v>
      </c>
      <c r="C46" s="200" t="s">
        <v>425</v>
      </c>
      <c r="D46" s="160">
        <v>0.1</v>
      </c>
      <c r="E46" s="160"/>
      <c r="F46" s="76"/>
      <c r="J46" s="321"/>
    </row>
    <row r="47" spans="1:10" x14ac:dyDescent="0.3">
      <c r="A47" s="159" t="s">
        <v>277</v>
      </c>
      <c r="B47" s="160" t="s">
        <v>252</v>
      </c>
      <c r="C47" s="200"/>
      <c r="D47" s="160" t="s">
        <v>190</v>
      </c>
      <c r="E47" s="160"/>
      <c r="F47" s="78"/>
      <c r="J47" s="321"/>
    </row>
    <row r="48" spans="1:10" x14ac:dyDescent="0.3">
      <c r="A48" s="159" t="s">
        <v>278</v>
      </c>
      <c r="B48" s="160" t="s">
        <v>279</v>
      </c>
      <c r="C48" s="200"/>
      <c r="D48" s="160" t="s">
        <v>190</v>
      </c>
      <c r="E48" s="160"/>
      <c r="F48" s="78"/>
      <c r="J48" s="321"/>
    </row>
    <row r="49" spans="1:10" x14ac:dyDescent="0.3">
      <c r="A49" s="159" t="s">
        <v>280</v>
      </c>
      <c r="B49" s="160" t="s">
        <v>281</v>
      </c>
      <c r="C49" s="200"/>
      <c r="D49" s="160" t="s">
        <v>190</v>
      </c>
      <c r="E49" s="160"/>
      <c r="F49" s="78"/>
      <c r="J49" s="321"/>
    </row>
    <row r="50" spans="1:10" x14ac:dyDescent="0.3">
      <c r="A50" s="159" t="s">
        <v>282</v>
      </c>
      <c r="B50" s="160"/>
      <c r="C50" s="200"/>
      <c r="D50" s="160" t="s">
        <v>190</v>
      </c>
      <c r="E50" s="160"/>
      <c r="F50" s="78"/>
      <c r="J50" s="321"/>
    </row>
    <row r="51" spans="1:10" ht="15.6" x14ac:dyDescent="0.3">
      <c r="A51" s="159" t="s">
        <v>283</v>
      </c>
      <c r="B51" s="160"/>
      <c r="C51" s="249"/>
      <c r="D51" s="160" t="s">
        <v>190</v>
      </c>
      <c r="E51" s="165"/>
      <c r="F51" s="78"/>
      <c r="G51" s="25"/>
      <c r="H51" s="25"/>
      <c r="I51" s="25"/>
      <c r="J51" s="26"/>
    </row>
    <row r="52" spans="1:10" ht="15.6" x14ac:dyDescent="0.3">
      <c r="A52" s="159" t="s">
        <v>284</v>
      </c>
      <c r="B52" s="160" t="s">
        <v>71</v>
      </c>
      <c r="C52" s="251" t="s">
        <v>271</v>
      </c>
      <c r="D52" s="231"/>
      <c r="E52" s="165"/>
      <c r="F52" s="76"/>
      <c r="G52" s="25"/>
      <c r="H52" s="25"/>
      <c r="I52" s="25"/>
      <c r="J52" s="26"/>
    </row>
    <row r="53" spans="1:10" x14ac:dyDescent="0.3">
      <c r="A53" s="159" t="s">
        <v>285</v>
      </c>
      <c r="B53" s="160"/>
      <c r="C53" s="249" t="s">
        <v>271</v>
      </c>
      <c r="D53" s="263">
        <v>0.35099999999999998</v>
      </c>
      <c r="E53" s="172" t="s">
        <v>286</v>
      </c>
      <c r="F53" s="85"/>
      <c r="J53" s="321"/>
    </row>
    <row r="54" spans="1:10" x14ac:dyDescent="0.3">
      <c r="A54" s="159" t="s">
        <v>287</v>
      </c>
      <c r="B54" s="160"/>
      <c r="C54" s="249" t="s">
        <v>271</v>
      </c>
      <c r="D54" s="263">
        <v>0.35099999999999998</v>
      </c>
      <c r="E54" s="172" t="s">
        <v>286</v>
      </c>
      <c r="F54" s="85"/>
      <c r="J54" s="321"/>
    </row>
    <row r="55" spans="1:10" x14ac:dyDescent="0.3">
      <c r="A55" s="159" t="s">
        <v>288</v>
      </c>
      <c r="B55" s="160"/>
      <c r="C55" s="249"/>
      <c r="D55" s="176">
        <v>0.1</v>
      </c>
      <c r="E55" s="172" t="s">
        <v>289</v>
      </c>
      <c r="F55" s="78"/>
      <c r="J55" s="321"/>
    </row>
    <row r="56" spans="1:10" x14ac:dyDescent="0.3">
      <c r="A56" s="159" t="s">
        <v>290</v>
      </c>
      <c r="B56" s="160"/>
      <c r="C56" s="249"/>
      <c r="D56" s="176">
        <v>1</v>
      </c>
      <c r="E56" s="172" t="s">
        <v>289</v>
      </c>
      <c r="F56" s="82"/>
      <c r="J56" s="321"/>
    </row>
    <row r="57" spans="1:10" x14ac:dyDescent="0.3">
      <c r="A57" s="159" t="s">
        <v>291</v>
      </c>
      <c r="B57" s="160"/>
      <c r="C57" s="249"/>
      <c r="D57" s="176">
        <v>0.1</v>
      </c>
      <c r="E57" s="172" t="s">
        <v>289</v>
      </c>
      <c r="F57" s="78"/>
      <c r="J57" s="321"/>
    </row>
    <row r="58" spans="1:10" x14ac:dyDescent="0.3">
      <c r="A58" s="159" t="s">
        <v>292</v>
      </c>
      <c r="B58" s="160" t="s">
        <v>293</v>
      </c>
      <c r="C58" s="249"/>
      <c r="D58" s="180" t="s">
        <v>190</v>
      </c>
      <c r="E58" s="180"/>
      <c r="F58" s="78"/>
      <c r="J58" s="321"/>
    </row>
    <row r="59" spans="1:10" x14ac:dyDescent="0.3">
      <c r="A59" s="159" t="s">
        <v>294</v>
      </c>
      <c r="B59" s="160" t="s">
        <v>295</v>
      </c>
      <c r="C59" s="251" t="s">
        <v>271</v>
      </c>
      <c r="D59" s="231"/>
      <c r="E59" s="180"/>
      <c r="F59" s="78"/>
      <c r="J59" s="321"/>
    </row>
    <row r="60" spans="1:10" ht="43.2" x14ac:dyDescent="0.3">
      <c r="A60" s="159" t="s">
        <v>296</v>
      </c>
      <c r="B60" s="160" t="s">
        <v>297</v>
      </c>
      <c r="C60" s="249"/>
      <c r="D60" s="180">
        <v>40</v>
      </c>
      <c r="E60" s="172" t="s">
        <v>453</v>
      </c>
      <c r="F60" s="116" t="s">
        <v>454</v>
      </c>
      <c r="J60" s="321"/>
    </row>
    <row r="61" spans="1:10" x14ac:dyDescent="0.3">
      <c r="A61" s="159" t="s">
        <v>299</v>
      </c>
      <c r="B61" s="160" t="s">
        <v>300</v>
      </c>
      <c r="C61" s="249"/>
      <c r="D61" s="176">
        <v>0.04</v>
      </c>
      <c r="E61" s="180" t="s">
        <v>301</v>
      </c>
      <c r="F61" s="82"/>
      <c r="J61" s="321"/>
    </row>
    <row r="62" spans="1:10" x14ac:dyDescent="0.3">
      <c r="A62" s="75"/>
      <c r="B62" s="65"/>
      <c r="C62" s="198"/>
      <c r="D62" s="65"/>
      <c r="E62" s="65"/>
      <c r="F62" s="78"/>
      <c r="J62" s="321"/>
    </row>
    <row r="63" spans="1:10" s="21" customFormat="1" ht="15.6" x14ac:dyDescent="0.3">
      <c r="A63" s="224" t="s">
        <v>302</v>
      </c>
      <c r="B63" s="225"/>
      <c r="C63" s="199"/>
      <c r="D63" s="66"/>
      <c r="E63" s="66"/>
      <c r="F63" s="66"/>
      <c r="G63" s="19"/>
      <c r="H63" s="19"/>
      <c r="I63" s="19"/>
    </row>
    <row r="64" spans="1:10" s="26" customFormat="1" ht="15.6" x14ac:dyDescent="0.3">
      <c r="A64" s="223" t="s">
        <v>303</v>
      </c>
      <c r="B64" s="165"/>
      <c r="C64" s="250"/>
      <c r="D64" s="165"/>
      <c r="E64" s="165"/>
      <c r="F64" s="78"/>
      <c r="G64" s="25"/>
      <c r="H64" s="25"/>
      <c r="I64" s="25"/>
    </row>
    <row r="65" spans="1:6" ht="33.6" customHeight="1" x14ac:dyDescent="0.3">
      <c r="A65" s="159" t="s">
        <v>304</v>
      </c>
      <c r="B65" s="160" t="s">
        <v>44</v>
      </c>
      <c r="C65" s="248"/>
      <c r="D65" s="160" t="s">
        <v>392</v>
      </c>
      <c r="E65" s="160"/>
      <c r="F65" s="76"/>
    </row>
    <row r="66" spans="1:6" ht="15.75" customHeight="1" x14ac:dyDescent="0.3">
      <c r="A66" s="209" t="s">
        <v>305</v>
      </c>
      <c r="B66" s="170" t="s">
        <v>366</v>
      </c>
      <c r="C66" s="251"/>
      <c r="D66" s="170">
        <v>492</v>
      </c>
      <c r="E66" s="160" t="s">
        <v>393</v>
      </c>
      <c r="F66" s="117"/>
    </row>
    <row r="67" spans="1:6" ht="16.2" x14ac:dyDescent="0.3">
      <c r="A67" s="159" t="s">
        <v>307</v>
      </c>
      <c r="B67" s="160" t="s">
        <v>306</v>
      </c>
      <c r="C67" s="200"/>
      <c r="D67" s="213">
        <v>50</v>
      </c>
      <c r="E67" s="160" t="s">
        <v>393</v>
      </c>
      <c r="F67" s="78"/>
    </row>
    <row r="68" spans="1:6" x14ac:dyDescent="0.3">
      <c r="A68" s="209" t="s">
        <v>310</v>
      </c>
      <c r="B68" s="170" t="s">
        <v>250</v>
      </c>
      <c r="C68" s="252"/>
      <c r="D68" s="170" t="s">
        <v>190</v>
      </c>
      <c r="E68" s="160"/>
      <c r="F68" s="78"/>
    </row>
    <row r="69" spans="1:6" ht="15.75" customHeight="1" x14ac:dyDescent="0.3">
      <c r="A69" s="209" t="s">
        <v>191</v>
      </c>
      <c r="B69" s="170" t="s">
        <v>368</v>
      </c>
      <c r="C69" s="251"/>
      <c r="D69" s="170" t="s">
        <v>190</v>
      </c>
      <c r="E69" s="160"/>
      <c r="F69" s="78"/>
    </row>
    <row r="70" spans="1:6" ht="15.75" customHeight="1" x14ac:dyDescent="0.3">
      <c r="A70" s="209" t="s">
        <v>192</v>
      </c>
      <c r="B70" s="170" t="s">
        <v>368</v>
      </c>
      <c r="C70" s="251"/>
      <c r="D70" s="170">
        <v>0.45</v>
      </c>
      <c r="E70" s="160"/>
      <c r="F70" s="117"/>
    </row>
    <row r="71" spans="1:6" ht="16.2" x14ac:dyDescent="0.3">
      <c r="A71" s="159" t="s">
        <v>312</v>
      </c>
      <c r="B71" s="160" t="s">
        <v>313</v>
      </c>
      <c r="C71" s="248"/>
      <c r="D71" s="214">
        <v>108.97799999999999</v>
      </c>
      <c r="E71" s="160" t="s">
        <v>393</v>
      </c>
      <c r="F71" s="78"/>
    </row>
    <row r="72" spans="1:6" ht="29.7" customHeight="1" x14ac:dyDescent="0.3">
      <c r="A72" s="159" t="s">
        <v>315</v>
      </c>
      <c r="B72" s="160" t="s">
        <v>250</v>
      </c>
      <c r="C72" s="251" t="s">
        <v>271</v>
      </c>
      <c r="D72" s="221"/>
      <c r="E72" s="160"/>
      <c r="F72" s="76"/>
    </row>
    <row r="73" spans="1:6" ht="61.5" customHeight="1" x14ac:dyDescent="0.3">
      <c r="A73" s="159" t="s">
        <v>316</v>
      </c>
      <c r="B73" s="160" t="s">
        <v>317</v>
      </c>
      <c r="C73" s="248"/>
      <c r="D73" s="170">
        <v>5.0000000000000001E-3</v>
      </c>
      <c r="E73" s="161" t="s">
        <v>318</v>
      </c>
      <c r="F73" s="137"/>
    </row>
    <row r="74" spans="1:6" ht="15.75" customHeight="1" x14ac:dyDescent="0.3">
      <c r="A74" s="163" t="s">
        <v>455</v>
      </c>
      <c r="B74" s="160"/>
      <c r="C74" s="248"/>
      <c r="D74" s="160"/>
      <c r="E74" s="160"/>
      <c r="F74" s="78"/>
    </row>
    <row r="75" spans="1:6" ht="15.75" customHeight="1" x14ac:dyDescent="0.3">
      <c r="A75" s="209" t="s">
        <v>320</v>
      </c>
      <c r="B75" s="170" t="s">
        <v>321</v>
      </c>
      <c r="C75" s="253"/>
      <c r="D75" s="170" t="s">
        <v>190</v>
      </c>
      <c r="E75" s="160"/>
      <c r="F75" s="78"/>
    </row>
    <row r="76" spans="1:6" ht="15.75" customHeight="1" x14ac:dyDescent="0.3">
      <c r="A76" s="215" t="s">
        <v>322</v>
      </c>
      <c r="B76" s="170" t="s">
        <v>321</v>
      </c>
      <c r="C76" s="253"/>
      <c r="D76" s="170" t="s">
        <v>190</v>
      </c>
      <c r="E76" s="160"/>
      <c r="F76" s="78"/>
    </row>
    <row r="77" spans="1:6" ht="15.75" customHeight="1" x14ac:dyDescent="0.3">
      <c r="A77" s="215" t="s">
        <v>323</v>
      </c>
      <c r="B77" s="170" t="s">
        <v>324</v>
      </c>
      <c r="C77" s="253"/>
      <c r="D77" s="170" t="s">
        <v>190</v>
      </c>
      <c r="E77" s="160"/>
      <c r="F77" s="78"/>
    </row>
    <row r="78" spans="1:6" ht="15.75" customHeight="1" x14ac:dyDescent="0.3">
      <c r="A78" s="163"/>
      <c r="B78" s="160"/>
      <c r="C78" s="248"/>
      <c r="D78" s="160"/>
      <c r="E78" s="160"/>
      <c r="F78" s="78"/>
    </row>
    <row r="79" spans="1:6" ht="15.75" customHeight="1" x14ac:dyDescent="0.3">
      <c r="A79" s="163" t="s">
        <v>325</v>
      </c>
      <c r="B79" s="160"/>
      <c r="C79" s="248"/>
      <c r="D79" s="160"/>
      <c r="E79" s="160"/>
      <c r="F79" s="78"/>
    </row>
    <row r="80" spans="1:6" ht="15.75" customHeight="1" x14ac:dyDescent="0.3">
      <c r="A80" s="209" t="s">
        <v>326</v>
      </c>
      <c r="B80" s="170" t="s">
        <v>317</v>
      </c>
      <c r="C80" s="253"/>
      <c r="D80" s="170" t="s">
        <v>190</v>
      </c>
      <c r="E80" s="160"/>
      <c r="F80" s="78"/>
    </row>
    <row r="81" spans="1:9" ht="15.75" customHeight="1" x14ac:dyDescent="0.3">
      <c r="A81" s="209" t="s">
        <v>327</v>
      </c>
      <c r="B81" s="170" t="s">
        <v>328</v>
      </c>
      <c r="C81" s="253"/>
      <c r="D81" s="170" t="s">
        <v>190</v>
      </c>
      <c r="E81" s="160"/>
      <c r="F81" s="78"/>
    </row>
    <row r="82" spans="1:9" ht="15.75" customHeight="1" x14ac:dyDescent="0.3">
      <c r="A82" s="209" t="s">
        <v>329</v>
      </c>
      <c r="B82" s="170"/>
      <c r="C82" s="253"/>
      <c r="D82" s="170" t="s">
        <v>190</v>
      </c>
      <c r="E82" s="160"/>
      <c r="F82" s="78"/>
    </row>
    <row r="83" spans="1:9" ht="15.75" customHeight="1" x14ac:dyDescent="0.3">
      <c r="A83" s="216" t="s">
        <v>330</v>
      </c>
      <c r="B83" s="217" t="s">
        <v>331</v>
      </c>
      <c r="C83" s="261"/>
      <c r="D83" s="170" t="s">
        <v>190</v>
      </c>
      <c r="E83" s="160"/>
      <c r="F83" s="78"/>
    </row>
    <row r="84" spans="1:9" ht="15.75" customHeight="1" x14ac:dyDescent="0.3">
      <c r="A84" s="209" t="s">
        <v>332</v>
      </c>
      <c r="B84" s="170" t="s">
        <v>331</v>
      </c>
      <c r="C84" s="253"/>
      <c r="D84" s="192" t="s">
        <v>190</v>
      </c>
      <c r="E84" s="160"/>
      <c r="F84" s="78"/>
    </row>
    <row r="85" spans="1:9" ht="15.75" customHeight="1" x14ac:dyDescent="0.3">
      <c r="A85" s="185"/>
      <c r="B85" s="65"/>
      <c r="C85" s="75"/>
      <c r="D85" s="65"/>
      <c r="E85" s="65"/>
      <c r="F85" s="78"/>
    </row>
    <row r="86" spans="1:9" ht="15.75" customHeight="1" x14ac:dyDescent="0.3">
      <c r="A86" s="75"/>
      <c r="B86" s="65"/>
      <c r="C86" s="65"/>
      <c r="D86" s="65"/>
      <c r="E86" s="65"/>
      <c r="F86" s="78"/>
    </row>
    <row r="87" spans="1:9" s="28" customFormat="1" ht="15.6" x14ac:dyDescent="0.3">
      <c r="A87" s="228" t="s">
        <v>333</v>
      </c>
      <c r="B87" s="188"/>
      <c r="C87" s="68"/>
      <c r="D87" s="68"/>
      <c r="E87" s="68"/>
      <c r="F87" s="78"/>
      <c r="G87" s="37"/>
      <c r="H87" s="37"/>
      <c r="I87" s="37"/>
    </row>
    <row r="88" spans="1:9" x14ac:dyDescent="0.3">
      <c r="A88" s="95"/>
      <c r="B88" s="96" t="s">
        <v>334</v>
      </c>
      <c r="C88" s="67" t="s">
        <v>119</v>
      </c>
      <c r="D88" s="67" t="s">
        <v>335</v>
      </c>
      <c r="E88" s="65"/>
      <c r="F88" s="78"/>
      <c r="G88" s="35"/>
      <c r="H88" s="35"/>
      <c r="I88" s="35"/>
    </row>
    <row r="89" spans="1:9" x14ac:dyDescent="0.3">
      <c r="A89" s="95" t="s">
        <v>336</v>
      </c>
      <c r="B89" s="96">
        <v>1</v>
      </c>
      <c r="C89" s="130">
        <v>3.3</v>
      </c>
      <c r="D89" s="130">
        <v>2.34</v>
      </c>
      <c r="E89" s="128" t="s">
        <v>337</v>
      </c>
      <c r="F89" s="86"/>
      <c r="G89" s="321"/>
      <c r="H89" s="321"/>
      <c r="I89" s="321"/>
    </row>
    <row r="90" spans="1:9" x14ac:dyDescent="0.3">
      <c r="A90" s="95" t="s">
        <v>338</v>
      </c>
      <c r="B90" s="96">
        <v>2.5999999999999998E-5</v>
      </c>
      <c r="C90" s="130">
        <v>2.1000000000000001E-4</v>
      </c>
      <c r="D90" s="130">
        <v>1.2899999999999999E-4</v>
      </c>
      <c r="E90" s="128" t="s">
        <v>337</v>
      </c>
      <c r="F90" s="86"/>
      <c r="G90" s="321"/>
      <c r="H90" s="321"/>
      <c r="I90" s="321"/>
    </row>
    <row r="91" spans="1:9" ht="15" customHeight="1" x14ac:dyDescent="0.3">
      <c r="A91" s="95" t="s">
        <v>339</v>
      </c>
      <c r="B91" s="96">
        <v>14.7</v>
      </c>
      <c r="C91" s="132">
        <v>117.9</v>
      </c>
      <c r="D91" s="134"/>
      <c r="E91" s="128" t="s">
        <v>337</v>
      </c>
      <c r="F91" s="86"/>
      <c r="G91" s="321"/>
      <c r="H91" s="321"/>
      <c r="I91" s="321"/>
    </row>
    <row r="92" spans="1:9" x14ac:dyDescent="0.3">
      <c r="A92" s="95" t="s">
        <v>340</v>
      </c>
      <c r="B92" s="96">
        <v>0</v>
      </c>
      <c r="C92" s="132">
        <v>25.3</v>
      </c>
      <c r="D92" s="135">
        <v>5.3099999999999996E-3</v>
      </c>
      <c r="E92" s="128" t="s">
        <v>337</v>
      </c>
      <c r="F92" s="86"/>
      <c r="G92" s="321"/>
      <c r="H92" s="321"/>
      <c r="I92" s="321"/>
    </row>
    <row r="93" spans="1:9" x14ac:dyDescent="0.3">
      <c r="A93" s="41" t="s">
        <v>341</v>
      </c>
      <c r="B93" s="96">
        <v>5.0000000000000004E-6</v>
      </c>
      <c r="C93" s="130">
        <v>5.0000000000000001E-4</v>
      </c>
      <c r="D93" s="96">
        <v>6.9999999999999994E-5</v>
      </c>
      <c r="E93" s="128" t="s">
        <v>337</v>
      </c>
      <c r="F93" s="86"/>
      <c r="G93" s="35"/>
      <c r="H93" s="35"/>
      <c r="I93" s="35"/>
    </row>
    <row r="94" spans="1:9" s="39" customFormat="1" x14ac:dyDescent="0.3">
      <c r="A94" s="75" t="s">
        <v>342</v>
      </c>
      <c r="B94" s="131">
        <v>1000000000</v>
      </c>
      <c r="C94" s="133">
        <v>2000000000</v>
      </c>
      <c r="D94" s="69"/>
      <c r="E94" s="128" t="s">
        <v>337</v>
      </c>
      <c r="F94" s="86"/>
      <c r="G94" s="36"/>
      <c r="H94" s="36"/>
      <c r="I94" s="36"/>
    </row>
    <row r="95" spans="1:9" x14ac:dyDescent="0.3">
      <c r="A95" s="63"/>
      <c r="B95" s="4"/>
      <c r="C95" s="64"/>
      <c r="D95" s="64"/>
      <c r="E95" s="128"/>
      <c r="F95" s="71"/>
    </row>
    <row r="96" spans="1:9" x14ac:dyDescent="0.3">
      <c r="A96" s="63"/>
      <c r="B96" s="4"/>
      <c r="C96" s="64"/>
      <c r="D96" s="64"/>
      <c r="E96" s="128"/>
      <c r="F96" s="71"/>
    </row>
    <row r="97" spans="1:9" ht="14.1" customHeight="1" x14ac:dyDescent="0.3">
      <c r="A97" s="67" t="s">
        <v>343</v>
      </c>
      <c r="B97" s="30">
        <v>5.1999999999999998E-2</v>
      </c>
      <c r="C97" s="64"/>
      <c r="D97" s="64"/>
      <c r="E97" s="128" t="s">
        <v>337</v>
      </c>
      <c r="F97" s="86"/>
    </row>
    <row r="98" spans="1:9" ht="15.6" customHeight="1" x14ac:dyDescent="0.3">
      <c r="A98" s="105" t="s">
        <v>344</v>
      </c>
      <c r="B98" s="30">
        <v>6.0000000000000001E-3</v>
      </c>
      <c r="C98" s="64"/>
      <c r="D98" s="64"/>
      <c r="E98" s="128" t="s">
        <v>337</v>
      </c>
      <c r="F98" s="86"/>
      <c r="I98" s="1"/>
    </row>
    <row r="99" spans="1:9" ht="14.1" customHeight="1" x14ac:dyDescent="0.3">
      <c r="A99" s="67" t="s">
        <v>345</v>
      </c>
      <c r="B99" s="30">
        <v>0.46</v>
      </c>
      <c r="C99" s="64"/>
      <c r="D99" s="64"/>
      <c r="E99" s="128" t="s">
        <v>337</v>
      </c>
      <c r="F99" s="86"/>
      <c r="I99" s="1"/>
    </row>
    <row r="100" spans="1:9" ht="14.1" customHeight="1" x14ac:dyDescent="0.3">
      <c r="A100" s="106" t="s">
        <v>346</v>
      </c>
      <c r="B100" s="30">
        <v>0.05</v>
      </c>
      <c r="C100" s="64"/>
      <c r="D100" s="64"/>
      <c r="E100" s="128" t="s">
        <v>337</v>
      </c>
      <c r="F100" s="86"/>
    </row>
    <row r="105" spans="1:9" x14ac:dyDescent="0.3">
      <c r="A105" s="61" t="s">
        <v>347</v>
      </c>
    </row>
    <row r="106" spans="1:9" x14ac:dyDescent="0.3">
      <c r="A106" s="112" t="s">
        <v>348</v>
      </c>
    </row>
  </sheetData>
  <sheetProtection algorithmName="SHA-512" hashValue="ukqNoZi0kbeKJ68JT6+KrFP1h2BUExQSRFl8sQKHMZiOY+4fxfiJ9Ehi3mCD5OtpOsEpxG2ODHydm/OGxUX/LQ==" saltValue="WTRim62OHt62ng/EN8aGwA==" spinCount="100000" sheet="1" formatCells="0" formatColumns="0" formatRows="0"/>
  <mergeCells count="3">
    <mergeCell ref="A1:I1"/>
    <mergeCell ref="A3:D3"/>
    <mergeCell ref="A4:D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4D933-B452-4267-A147-1CA81BD27A7B}">
  <sheetPr>
    <tabColor theme="7" tint="0.59999389629810485"/>
  </sheetPr>
  <dimension ref="A1:J67"/>
  <sheetViews>
    <sheetView workbookViewId="0">
      <selection activeCell="E58" sqref="E58"/>
    </sheetView>
  </sheetViews>
  <sheetFormatPr defaultRowHeight="14.4" x14ac:dyDescent="0.3"/>
  <cols>
    <col min="2" max="2" width="11.6640625" customWidth="1"/>
    <col min="3" max="3" width="18.5546875" customWidth="1"/>
    <col min="4" max="4" width="15.5546875" customWidth="1"/>
    <col min="5" max="5" width="17" customWidth="1"/>
    <col min="6" max="6" width="21" customWidth="1"/>
    <col min="7" max="7" width="14.6640625" bestFit="1" customWidth="1"/>
    <col min="10" max="10" width="15.6640625" customWidth="1"/>
  </cols>
  <sheetData>
    <row r="1" spans="1:10" ht="15.6" x14ac:dyDescent="0.3">
      <c r="A1" s="277" t="s">
        <v>456</v>
      </c>
      <c r="B1" s="321"/>
      <c r="C1" s="321"/>
      <c r="D1" s="321"/>
      <c r="E1" s="321"/>
      <c r="F1" s="321"/>
      <c r="G1" s="321"/>
      <c r="H1" s="321"/>
      <c r="I1" s="321"/>
      <c r="J1" s="321"/>
    </row>
    <row r="2" spans="1:10" ht="13.2" customHeight="1" x14ac:dyDescent="0.3">
      <c r="A2" s="2" t="s">
        <v>520</v>
      </c>
      <c r="B2" s="321"/>
      <c r="C2" s="321"/>
      <c r="D2" s="321"/>
      <c r="E2" s="321"/>
      <c r="F2" s="321"/>
      <c r="G2" s="321"/>
      <c r="H2" s="321"/>
      <c r="I2" s="321"/>
      <c r="J2" s="321"/>
    </row>
    <row r="3" spans="1:10" x14ac:dyDescent="0.3">
      <c r="A3" s="278" t="s">
        <v>515</v>
      </c>
      <c r="B3" s="321"/>
      <c r="C3" s="321"/>
      <c r="D3" s="321"/>
      <c r="E3" s="321"/>
      <c r="F3" s="321"/>
      <c r="G3" s="321"/>
      <c r="H3" s="321"/>
      <c r="I3" s="321"/>
      <c r="J3" s="321"/>
    </row>
    <row r="6" spans="1:10" x14ac:dyDescent="0.3">
      <c r="A6" s="432" t="s">
        <v>457</v>
      </c>
      <c r="B6" s="432"/>
      <c r="C6" s="432"/>
      <c r="D6" s="432"/>
      <c r="E6" s="432"/>
      <c r="F6" s="432"/>
      <c r="G6" s="432"/>
      <c r="H6" s="432"/>
      <c r="I6" s="432"/>
      <c r="J6" s="432"/>
    </row>
    <row r="7" spans="1:10" x14ac:dyDescent="0.3">
      <c r="A7" s="279" t="s">
        <v>458</v>
      </c>
      <c r="B7" s="321"/>
      <c r="C7" s="321"/>
      <c r="D7" s="321"/>
      <c r="E7" s="285" t="s">
        <v>459</v>
      </c>
      <c r="F7" s="321"/>
      <c r="G7" s="321"/>
      <c r="H7" s="321"/>
      <c r="I7" s="321"/>
      <c r="J7" s="321"/>
    </row>
    <row r="8" spans="1:10" x14ac:dyDescent="0.3">
      <c r="A8" s="310" t="s">
        <v>460</v>
      </c>
      <c r="B8" s="327"/>
      <c r="C8" s="327"/>
      <c r="D8" s="327"/>
      <c r="E8" s="327"/>
      <c r="F8" s="327"/>
      <c r="G8" s="327"/>
      <c r="H8" s="327"/>
      <c r="I8" s="321"/>
      <c r="J8" s="321"/>
    </row>
    <row r="9" spans="1:10" ht="15" thickBot="1" x14ac:dyDescent="0.35">
      <c r="A9" s="321"/>
      <c r="B9" s="321"/>
      <c r="C9" s="321"/>
      <c r="D9" s="321"/>
      <c r="E9" s="321"/>
      <c r="F9" s="321"/>
      <c r="G9" s="321"/>
      <c r="H9" s="321"/>
      <c r="I9" s="321"/>
      <c r="J9" s="321"/>
    </row>
    <row r="10" spans="1:10" ht="15" thickBot="1" x14ac:dyDescent="0.35">
      <c r="A10" s="321"/>
      <c r="B10" s="565" t="s">
        <v>461</v>
      </c>
      <c r="C10" s="566" t="s">
        <v>462</v>
      </c>
      <c r="D10" s="321"/>
      <c r="E10" s="321"/>
      <c r="F10" s="321"/>
      <c r="G10" s="321"/>
      <c r="H10" s="321"/>
      <c r="I10" s="321"/>
      <c r="J10" s="321"/>
    </row>
    <row r="11" spans="1:10" x14ac:dyDescent="0.3">
      <c r="A11" s="321"/>
      <c r="B11" s="552">
        <v>171.01</v>
      </c>
      <c r="C11" s="313">
        <v>4.03</v>
      </c>
      <c r="D11" s="321"/>
      <c r="E11" s="321"/>
      <c r="F11" s="321"/>
      <c r="G11" s="321"/>
      <c r="H11" s="321"/>
      <c r="I11" s="321"/>
      <c r="J11" s="321"/>
    </row>
    <row r="12" spans="1:10" x14ac:dyDescent="0.3">
      <c r="A12" s="321"/>
      <c r="B12" s="554">
        <v>171.02</v>
      </c>
      <c r="C12" s="555">
        <v>0.93</v>
      </c>
      <c r="D12" s="321"/>
      <c r="E12" s="321"/>
      <c r="F12" s="321"/>
      <c r="G12" s="321"/>
      <c r="H12" s="321"/>
      <c r="I12" s="321"/>
      <c r="J12" s="321"/>
    </row>
    <row r="13" spans="1:10" ht="15" thickBot="1" x14ac:dyDescent="0.35">
      <c r="A13" s="321"/>
      <c r="B13" s="553">
        <v>171.03</v>
      </c>
      <c r="C13" s="315">
        <v>0.3</v>
      </c>
      <c r="D13" s="321"/>
      <c r="E13" s="321"/>
      <c r="F13" s="321"/>
      <c r="G13" s="321"/>
      <c r="H13" s="321"/>
      <c r="I13" s="321"/>
      <c r="J13" s="321"/>
    </row>
    <row r="15" spans="1:10" x14ac:dyDescent="0.3">
      <c r="A15" s="279" t="s">
        <v>463</v>
      </c>
      <c r="B15" s="321"/>
      <c r="C15" s="321"/>
      <c r="D15" s="321"/>
      <c r="E15" s="321"/>
      <c r="F15" s="321"/>
      <c r="G15" s="321"/>
      <c r="H15" s="321"/>
      <c r="I15" s="321"/>
      <c r="J15" s="321"/>
    </row>
    <row r="16" spans="1:10" x14ac:dyDescent="0.3">
      <c r="A16" s="310" t="s">
        <v>460</v>
      </c>
      <c r="B16" s="327"/>
      <c r="C16" s="327"/>
      <c r="D16" s="327"/>
      <c r="E16" s="327"/>
      <c r="F16" s="327"/>
      <c r="G16" s="327"/>
      <c r="H16" s="327"/>
      <c r="I16" s="321"/>
      <c r="J16" s="321"/>
    </row>
    <row r="17" spans="1:10" ht="15" thickBot="1" x14ac:dyDescent="0.35">
      <c r="A17" s="321"/>
      <c r="B17" s="321"/>
      <c r="C17" s="321"/>
      <c r="D17" s="321"/>
      <c r="E17" s="321"/>
      <c r="F17" s="321"/>
      <c r="G17" s="321"/>
      <c r="H17" s="321"/>
      <c r="I17" s="321"/>
      <c r="J17" s="321"/>
    </row>
    <row r="18" spans="1:10" ht="15" thickBot="1" x14ac:dyDescent="0.35">
      <c r="A18" s="321"/>
      <c r="B18" s="567" t="s">
        <v>461</v>
      </c>
      <c r="C18" s="568" t="s">
        <v>462</v>
      </c>
      <c r="D18" s="321"/>
      <c r="E18" s="321"/>
      <c r="F18" s="321"/>
      <c r="G18" s="321"/>
      <c r="H18" s="321"/>
      <c r="I18" s="321"/>
      <c r="J18" s="321"/>
    </row>
    <row r="19" spans="1:10" x14ac:dyDescent="0.3">
      <c r="A19" s="321"/>
      <c r="B19" s="312">
        <v>171.01</v>
      </c>
      <c r="C19" s="557">
        <v>4.03</v>
      </c>
      <c r="D19" s="321"/>
      <c r="E19" s="321"/>
      <c r="F19" s="321"/>
      <c r="G19" s="321"/>
      <c r="H19" s="321"/>
      <c r="I19" s="321"/>
      <c r="J19" s="321"/>
    </row>
    <row r="20" spans="1:10" x14ac:dyDescent="0.3">
      <c r="A20" s="321"/>
      <c r="B20" s="556">
        <v>171.02</v>
      </c>
      <c r="C20" s="558">
        <v>0.93</v>
      </c>
      <c r="D20" s="321"/>
      <c r="E20" s="321"/>
      <c r="F20" s="321"/>
      <c r="G20" s="321"/>
      <c r="H20" s="321"/>
      <c r="I20" s="321"/>
      <c r="J20" s="321"/>
    </row>
    <row r="21" spans="1:10" ht="15" thickBot="1" x14ac:dyDescent="0.35">
      <c r="A21" s="321"/>
      <c r="B21" s="314">
        <v>171.03</v>
      </c>
      <c r="C21" s="559">
        <v>0.3</v>
      </c>
      <c r="D21" s="321"/>
      <c r="E21" s="321"/>
      <c r="F21" s="321"/>
      <c r="G21" s="321"/>
      <c r="H21" s="321"/>
      <c r="I21" s="321"/>
      <c r="J21" s="321"/>
    </row>
    <row r="23" spans="1:10" x14ac:dyDescent="0.3">
      <c r="A23" s="284" t="s">
        <v>349</v>
      </c>
      <c r="B23" s="318"/>
      <c r="C23" s="318"/>
      <c r="D23" s="318"/>
      <c r="E23" s="318"/>
      <c r="F23" s="318"/>
      <c r="G23" s="318"/>
      <c r="H23" s="318"/>
      <c r="I23" s="318"/>
      <c r="J23" s="318"/>
    </row>
    <row r="24" spans="1:10" x14ac:dyDescent="0.3">
      <c r="A24" s="279" t="s">
        <v>464</v>
      </c>
      <c r="B24" s="321"/>
      <c r="C24" s="321"/>
      <c r="D24" s="286" t="s">
        <v>465</v>
      </c>
      <c r="E24" s="321"/>
      <c r="F24" s="321"/>
      <c r="G24" s="321"/>
      <c r="H24" s="321"/>
      <c r="I24" s="321"/>
      <c r="J24" s="321"/>
    </row>
    <row r="25" spans="1:10" x14ac:dyDescent="0.3">
      <c r="A25" s="310" t="s">
        <v>466</v>
      </c>
      <c r="B25" s="327"/>
      <c r="C25" s="327"/>
      <c r="D25" s="327"/>
      <c r="E25" s="327"/>
      <c r="F25" s="321"/>
      <c r="G25" s="321"/>
      <c r="H25" s="321"/>
      <c r="I25" s="321"/>
      <c r="J25" s="321"/>
    </row>
    <row r="26" spans="1:10" ht="15" thickBot="1" x14ac:dyDescent="0.35">
      <c r="A26" s="321"/>
      <c r="B26" s="321"/>
      <c r="C26" s="321"/>
      <c r="D26" s="321"/>
      <c r="E26" s="321"/>
      <c r="F26" s="321"/>
      <c r="G26" s="321"/>
      <c r="H26" s="321"/>
      <c r="I26" s="321"/>
      <c r="J26" s="321"/>
    </row>
    <row r="27" spans="1:10" ht="15" thickBot="1" x14ac:dyDescent="0.35">
      <c r="A27" s="321"/>
      <c r="B27" s="571" t="s">
        <v>461</v>
      </c>
      <c r="C27" s="572" t="s">
        <v>462</v>
      </c>
      <c r="D27" s="321"/>
      <c r="E27" s="321"/>
      <c r="F27" s="321"/>
      <c r="G27" s="321"/>
      <c r="H27" s="321"/>
      <c r="I27" s="321"/>
      <c r="J27" s="321"/>
    </row>
    <row r="28" spans="1:10" x14ac:dyDescent="0.3">
      <c r="A28" s="321"/>
      <c r="B28" s="569">
        <v>170.01</v>
      </c>
      <c r="C28" s="570">
        <v>0.59399999999999997</v>
      </c>
      <c r="D28" s="321"/>
      <c r="E28" s="321"/>
      <c r="F28" s="321"/>
      <c r="G28" s="321"/>
      <c r="H28" s="321"/>
      <c r="I28" s="321"/>
      <c r="J28" s="321"/>
    </row>
    <row r="29" spans="1:10" x14ac:dyDescent="0.3">
      <c r="A29" s="321"/>
      <c r="B29" s="560">
        <v>170.02</v>
      </c>
      <c r="C29" s="561">
        <v>0.18</v>
      </c>
      <c r="D29" s="321"/>
      <c r="E29" s="321"/>
      <c r="F29" s="321"/>
      <c r="G29" s="321"/>
      <c r="H29" s="321"/>
      <c r="I29" s="321"/>
      <c r="J29" s="321"/>
    </row>
    <row r="30" spans="1:10" ht="15" thickBot="1" x14ac:dyDescent="0.35">
      <c r="A30" s="321"/>
      <c r="B30" s="562">
        <v>170.03</v>
      </c>
      <c r="C30" s="564">
        <v>0.06</v>
      </c>
      <c r="D30" s="321"/>
      <c r="E30" s="321"/>
      <c r="F30" s="321"/>
      <c r="G30" s="321"/>
      <c r="H30" s="321"/>
      <c r="I30" s="321"/>
      <c r="J30" s="321"/>
    </row>
    <row r="31" spans="1:10" x14ac:dyDescent="0.3">
      <c r="A31" s="321"/>
      <c r="B31" s="7"/>
      <c r="C31" s="7"/>
      <c r="D31" s="321"/>
      <c r="E31" s="321"/>
      <c r="F31" s="321"/>
      <c r="G31" s="321"/>
      <c r="H31" s="321"/>
      <c r="I31" s="321"/>
      <c r="J31" s="321"/>
    </row>
    <row r="32" spans="1:10" x14ac:dyDescent="0.3">
      <c r="A32" s="432" t="s">
        <v>377</v>
      </c>
      <c r="B32" s="432"/>
      <c r="C32" s="432"/>
      <c r="D32" s="432"/>
      <c r="E32" s="432"/>
      <c r="F32" s="432"/>
      <c r="G32" s="432"/>
      <c r="H32" s="432"/>
      <c r="I32" s="432"/>
      <c r="J32" s="432"/>
    </row>
    <row r="33" spans="1:9" x14ac:dyDescent="0.3">
      <c r="A33" s="279" t="s">
        <v>467</v>
      </c>
      <c r="B33" s="321"/>
      <c r="C33" s="321"/>
      <c r="D33" s="321"/>
      <c r="E33" s="321"/>
      <c r="F33" s="321"/>
      <c r="G33" s="321"/>
      <c r="H33" s="321"/>
      <c r="I33" s="321"/>
    </row>
    <row r="34" spans="1:9" x14ac:dyDescent="0.3">
      <c r="A34" s="311" t="s">
        <v>468</v>
      </c>
      <c r="B34" s="327"/>
      <c r="C34" s="327"/>
      <c r="D34" s="7"/>
      <c r="E34" s="7"/>
      <c r="F34" s="7"/>
      <c r="G34" s="7"/>
      <c r="H34" s="7"/>
      <c r="I34" s="321"/>
    </row>
    <row r="35" spans="1:9" x14ac:dyDescent="0.3">
      <c r="A35" s="310" t="s">
        <v>469</v>
      </c>
      <c r="B35" s="327"/>
      <c r="C35" s="327"/>
      <c r="D35" s="327"/>
      <c r="E35" s="327"/>
      <c r="F35" s="327"/>
      <c r="G35" s="327"/>
      <c r="H35" s="327"/>
      <c r="I35" s="327"/>
    </row>
    <row r="36" spans="1:9" ht="15" thickBot="1" x14ac:dyDescent="0.35">
      <c r="A36" s="321"/>
      <c r="B36" s="321"/>
      <c r="C36" s="321"/>
      <c r="D36" s="321"/>
      <c r="E36" s="321"/>
      <c r="F36" s="321"/>
      <c r="G36" s="321"/>
      <c r="H36" s="321"/>
      <c r="I36" s="321"/>
    </row>
    <row r="37" spans="1:9" ht="15" thickBot="1" x14ac:dyDescent="0.35">
      <c r="A37" s="321"/>
      <c r="B37" s="571" t="s">
        <v>461</v>
      </c>
      <c r="C37" s="575" t="s">
        <v>462</v>
      </c>
      <c r="D37" s="572" t="s">
        <v>470</v>
      </c>
      <c r="E37" s="327"/>
      <c r="F37" s="327"/>
      <c r="G37" s="327"/>
      <c r="H37" s="327"/>
      <c r="I37" s="321"/>
    </row>
    <row r="38" spans="1:9" x14ac:dyDescent="0.3">
      <c r="A38" s="321"/>
      <c r="B38" s="569">
        <v>153.01</v>
      </c>
      <c r="C38" s="573">
        <v>30</v>
      </c>
      <c r="D38" s="570">
        <v>211</v>
      </c>
      <c r="E38" s="327"/>
      <c r="F38" s="327"/>
      <c r="G38" s="327"/>
      <c r="H38" s="327"/>
      <c r="I38" s="321"/>
    </row>
    <row r="39" spans="1:9" x14ac:dyDescent="0.3">
      <c r="A39" s="321"/>
      <c r="B39" s="560">
        <v>153.02000000000001</v>
      </c>
      <c r="C39" s="550">
        <v>30</v>
      </c>
      <c r="D39" s="561">
        <v>105</v>
      </c>
      <c r="E39" s="321"/>
      <c r="F39" s="321"/>
      <c r="G39" s="321"/>
      <c r="H39" s="321"/>
      <c r="I39" s="321"/>
    </row>
    <row r="40" spans="1:9" x14ac:dyDescent="0.3">
      <c r="A40" s="321"/>
      <c r="B40" s="560">
        <v>153.03</v>
      </c>
      <c r="C40" s="550">
        <v>12</v>
      </c>
      <c r="D40" s="561">
        <v>211</v>
      </c>
      <c r="E40" s="321"/>
      <c r="F40" s="321"/>
      <c r="G40" s="321"/>
      <c r="H40" s="321"/>
      <c r="I40" s="321"/>
    </row>
    <row r="41" spans="1:9" ht="15" thickBot="1" x14ac:dyDescent="0.35">
      <c r="A41" s="321"/>
      <c r="B41" s="562">
        <v>153.04</v>
      </c>
      <c r="C41" s="563">
        <v>12</v>
      </c>
      <c r="D41" s="564">
        <v>105</v>
      </c>
      <c r="E41" s="321"/>
      <c r="F41" s="321"/>
      <c r="G41" s="321"/>
      <c r="H41" s="321"/>
      <c r="I41" s="321"/>
    </row>
    <row r="43" spans="1:9" x14ac:dyDescent="0.3">
      <c r="A43" s="279" t="s">
        <v>471</v>
      </c>
      <c r="B43" s="321"/>
      <c r="C43" s="321"/>
      <c r="D43" s="321"/>
      <c r="E43" s="321"/>
      <c r="F43" s="321"/>
      <c r="G43" s="321"/>
      <c r="H43" s="321"/>
      <c r="I43" s="321"/>
    </row>
    <row r="44" spans="1:9" x14ac:dyDescent="0.3">
      <c r="A44" s="310" t="s">
        <v>468</v>
      </c>
      <c r="B44" s="321"/>
      <c r="C44" s="321"/>
      <c r="D44" s="327"/>
      <c r="E44" s="321"/>
      <c r="F44" s="321"/>
      <c r="G44" s="321"/>
      <c r="H44" s="321"/>
      <c r="I44" s="321"/>
    </row>
    <row r="45" spans="1:9" x14ac:dyDescent="0.3">
      <c r="A45" s="310" t="s">
        <v>469</v>
      </c>
      <c r="B45" s="321"/>
      <c r="C45" s="321"/>
      <c r="D45" s="327"/>
      <c r="E45" s="321"/>
      <c r="F45" s="321"/>
      <c r="G45" s="321"/>
      <c r="H45" s="321"/>
      <c r="I45" s="321"/>
    </row>
    <row r="46" spans="1:9" ht="15" thickBot="1" x14ac:dyDescent="0.35">
      <c r="A46" s="321"/>
      <c r="B46" s="321"/>
      <c r="C46" s="321"/>
      <c r="D46" s="321"/>
      <c r="E46" s="321"/>
      <c r="F46" s="321"/>
      <c r="G46" s="321"/>
      <c r="H46" s="321"/>
      <c r="I46" s="321"/>
    </row>
    <row r="47" spans="1:9" ht="15" thickBot="1" x14ac:dyDescent="0.35">
      <c r="A47" s="321"/>
      <c r="B47" s="571" t="s">
        <v>461</v>
      </c>
      <c r="C47" s="575" t="s">
        <v>462</v>
      </c>
      <c r="D47" s="572" t="s">
        <v>470</v>
      </c>
      <c r="E47" s="321"/>
      <c r="F47" s="321"/>
      <c r="G47" s="321"/>
      <c r="H47" s="321"/>
      <c r="I47" s="321"/>
    </row>
    <row r="48" spans="1:9" x14ac:dyDescent="0.3">
      <c r="A48" s="321"/>
      <c r="B48" s="574">
        <v>153.01</v>
      </c>
      <c r="C48" s="573">
        <v>30</v>
      </c>
      <c r="D48" s="573">
        <v>211</v>
      </c>
      <c r="E48" s="321"/>
      <c r="F48" s="321"/>
      <c r="G48" s="321"/>
      <c r="H48" s="321"/>
      <c r="I48" s="321"/>
    </row>
    <row r="49" spans="1:10" x14ac:dyDescent="0.3">
      <c r="B49" s="549">
        <v>153.02000000000001</v>
      </c>
      <c r="C49" s="550">
        <v>30</v>
      </c>
      <c r="D49" s="550">
        <v>105</v>
      </c>
    </row>
    <row r="50" spans="1:10" x14ac:dyDescent="0.3">
      <c r="B50" s="549">
        <v>153.03</v>
      </c>
      <c r="C50" s="550">
        <v>12</v>
      </c>
      <c r="D50" s="550">
        <v>211</v>
      </c>
    </row>
    <row r="51" spans="1:10" x14ac:dyDescent="0.3">
      <c r="B51" s="549">
        <v>153.04</v>
      </c>
      <c r="C51" s="550">
        <v>12</v>
      </c>
      <c r="D51" s="550">
        <v>105</v>
      </c>
    </row>
    <row r="53" spans="1:10" s="321" customFormat="1" x14ac:dyDescent="0.3">
      <c r="A53" s="432" t="s">
        <v>516</v>
      </c>
      <c r="B53" s="432"/>
      <c r="C53" s="432"/>
      <c r="D53" s="432"/>
      <c r="E53" s="432"/>
      <c r="F53" s="432"/>
      <c r="G53" s="432"/>
      <c r="H53" s="432"/>
      <c r="I53" s="432"/>
      <c r="J53" s="432"/>
    </row>
    <row r="55" spans="1:10" ht="15" thickBot="1" x14ac:dyDescent="0.35"/>
    <row r="56" spans="1:10" ht="15" thickBot="1" x14ac:dyDescent="0.35">
      <c r="B56" s="577" t="s">
        <v>461</v>
      </c>
      <c r="C56" s="578" t="s">
        <v>514</v>
      </c>
      <c r="D56" s="579" t="s">
        <v>210</v>
      </c>
    </row>
    <row r="57" spans="1:10" x14ac:dyDescent="0.3">
      <c r="B57" s="576">
        <v>163</v>
      </c>
      <c r="C57" s="576" t="s">
        <v>517</v>
      </c>
      <c r="D57" s="576">
        <v>3</v>
      </c>
    </row>
    <row r="58" spans="1:10" x14ac:dyDescent="0.3">
      <c r="B58" s="551">
        <v>175</v>
      </c>
      <c r="C58" s="551" t="s">
        <v>517</v>
      </c>
      <c r="D58" s="551">
        <v>1</v>
      </c>
    </row>
    <row r="59" spans="1:10" x14ac:dyDescent="0.3">
      <c r="B59" s="551">
        <v>176</v>
      </c>
      <c r="C59" s="551" t="s">
        <v>517</v>
      </c>
      <c r="D59" s="551">
        <v>0.1</v>
      </c>
    </row>
    <row r="60" spans="1:10" x14ac:dyDescent="0.3">
      <c r="B60" s="551">
        <v>177</v>
      </c>
      <c r="C60" s="551" t="s">
        <v>517</v>
      </c>
      <c r="D60" s="551">
        <v>0.01</v>
      </c>
    </row>
    <row r="61" spans="1:10" x14ac:dyDescent="0.3">
      <c r="B61" s="551"/>
      <c r="C61" s="551" t="s">
        <v>518</v>
      </c>
      <c r="D61" s="551">
        <v>1.3</v>
      </c>
    </row>
    <row r="62" spans="1:10" x14ac:dyDescent="0.3">
      <c r="B62" s="551">
        <v>183</v>
      </c>
      <c r="C62" s="551" t="s">
        <v>518</v>
      </c>
      <c r="D62" s="551">
        <v>1</v>
      </c>
    </row>
    <row r="63" spans="1:10" x14ac:dyDescent="0.3">
      <c r="B63" s="551">
        <v>184</v>
      </c>
      <c r="C63" s="551" t="s">
        <v>518</v>
      </c>
      <c r="D63" s="551">
        <v>0.25</v>
      </c>
    </row>
    <row r="64" spans="1:10" x14ac:dyDescent="0.3">
      <c r="B64" s="551">
        <v>185</v>
      </c>
      <c r="C64" s="551" t="s">
        <v>518</v>
      </c>
      <c r="D64" s="551">
        <v>0.01</v>
      </c>
    </row>
    <row r="65" spans="2:4" x14ac:dyDescent="0.3">
      <c r="B65" s="551"/>
      <c r="C65" s="551" t="s">
        <v>519</v>
      </c>
      <c r="D65" s="551">
        <v>0.74</v>
      </c>
    </row>
    <row r="66" spans="2:4" x14ac:dyDescent="0.3">
      <c r="B66" s="551">
        <v>186</v>
      </c>
      <c r="C66" s="551" t="s">
        <v>519</v>
      </c>
      <c r="D66" s="551">
        <v>0.1</v>
      </c>
    </row>
    <row r="67" spans="2:4" x14ac:dyDescent="0.3">
      <c r="B67" s="551">
        <v>187</v>
      </c>
      <c r="C67" s="551" t="s">
        <v>519</v>
      </c>
      <c r="D67" s="551">
        <v>0.01</v>
      </c>
    </row>
  </sheetData>
  <sheetProtection algorithmName="SHA-512" hashValue="FFoKxRhLI/X6fryBx1ShB4GYmHU95HlXjAARe23r7y87XNNWIyjLOoa9jqIA8lCEoFUcfmam1nHGNOsuSId6tw==" saltValue="R0aXaWIF5mxFnAiJx6rtHA==" spinCount="100000" sheet="1" formatCells="0" formatColumns="0" formatRows="0"/>
  <mergeCells count="3">
    <mergeCell ref="A32:J32"/>
    <mergeCell ref="A6:J6"/>
    <mergeCell ref="A53:J5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EC888-005D-465B-B61B-6F80CC12A95D}">
  <sheetPr>
    <tabColor theme="0" tint="-4.9989318521683403E-2"/>
  </sheetPr>
  <dimension ref="A1:B13"/>
  <sheetViews>
    <sheetView workbookViewId="0">
      <selection activeCell="G10" sqref="G10"/>
    </sheetView>
  </sheetViews>
  <sheetFormatPr defaultRowHeight="14.4" x14ac:dyDescent="0.3"/>
  <cols>
    <col min="1" max="1" width="38.6640625" customWidth="1"/>
    <col min="2" max="2" width="57.6640625" customWidth="1"/>
  </cols>
  <sheetData>
    <row r="1" spans="1:2" x14ac:dyDescent="0.3">
      <c r="A1" s="321" t="s">
        <v>1</v>
      </c>
      <c r="B1" s="321"/>
    </row>
    <row r="3" spans="1:2" ht="111" customHeight="1" x14ac:dyDescent="0.3">
      <c r="A3" s="425" t="s">
        <v>526</v>
      </c>
      <c r="B3" s="425"/>
    </row>
    <row r="5" spans="1:2" x14ac:dyDescent="0.3">
      <c r="A5" s="434" t="s">
        <v>524</v>
      </c>
      <c r="B5" s="434" t="s">
        <v>525</v>
      </c>
    </row>
    <row r="6" spans="1:2" ht="28.8" x14ac:dyDescent="0.3">
      <c r="A6" s="435" t="s">
        <v>2</v>
      </c>
      <c r="B6" s="435" t="s">
        <v>3</v>
      </c>
    </row>
    <row r="7" spans="1:2" ht="28.8" x14ac:dyDescent="0.3">
      <c r="A7" s="435" t="s">
        <v>4</v>
      </c>
      <c r="B7" s="435" t="s">
        <v>5</v>
      </c>
    </row>
    <row r="8" spans="1:2" ht="28.8" x14ac:dyDescent="0.3">
      <c r="A8" s="435" t="s">
        <v>6</v>
      </c>
      <c r="B8" s="435" t="s">
        <v>472</v>
      </c>
    </row>
    <row r="9" spans="1:2" ht="28.8" x14ac:dyDescent="0.3">
      <c r="A9" s="435" t="s">
        <v>7</v>
      </c>
      <c r="B9" s="435" t="s">
        <v>473</v>
      </c>
    </row>
    <row r="10" spans="1:2" x14ac:dyDescent="0.3">
      <c r="A10" s="435" t="s">
        <v>8</v>
      </c>
      <c r="B10" s="435" t="s">
        <v>9</v>
      </c>
    </row>
    <row r="13" spans="1:2" x14ac:dyDescent="0.3">
      <c r="A13" s="5"/>
    </row>
  </sheetData>
  <sheetProtection algorithmName="SHA-512" hashValue="HcM8uwzMIV6rGbhhmoeC+blll16ppAidEAATpjCBYUX/U5FA1DOrbya8lxrBKC3V/qE8jgOVarl3p3h7nC3z9w==" saltValue="XPisPn4F4IxTuWgmDBrd6g==" spinCount="100000" sheet="1" formatCells="0" formatColumns="0" formatRows="0"/>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8"/>
  <sheetViews>
    <sheetView zoomScale="70" zoomScaleNormal="70" workbookViewId="0">
      <pane ySplit="1" topLeftCell="A2" activePane="bottomLeft" state="frozen"/>
      <selection activeCell="D31" sqref="D31"/>
      <selection pane="bottomLeft" activeCell="B5" sqref="B5"/>
    </sheetView>
  </sheetViews>
  <sheetFormatPr defaultRowHeight="14.4" x14ac:dyDescent="0.3"/>
  <cols>
    <col min="1" max="1" width="44.33203125" style="4" customWidth="1"/>
    <col min="2" max="2" width="33.33203125" customWidth="1"/>
    <col min="3" max="3" width="13.5546875" style="5" customWidth="1"/>
    <col min="4" max="4" width="11" style="5" customWidth="1"/>
    <col min="5" max="5" width="9.33203125" style="5" customWidth="1"/>
    <col min="6" max="6" width="9.5546875" style="5" customWidth="1"/>
    <col min="7" max="7" width="11.5546875" style="5" customWidth="1"/>
    <col min="8" max="8" width="13.6640625" style="5" customWidth="1"/>
    <col min="9" max="9" width="14.44140625" style="5" customWidth="1"/>
    <col min="10" max="10" width="11.6640625" style="5" customWidth="1"/>
    <col min="11" max="11" width="10.6640625" style="321" customWidth="1"/>
    <col min="12" max="12" width="10" customWidth="1"/>
    <col min="13" max="13" width="11.77734375" customWidth="1"/>
    <col min="14" max="14" width="12.5546875" customWidth="1"/>
  </cols>
  <sheetData>
    <row r="1" spans="1:14" ht="69" x14ac:dyDescent="0.3">
      <c r="A1" s="436" t="s">
        <v>10</v>
      </c>
      <c r="B1" s="3" t="s">
        <v>11</v>
      </c>
      <c r="C1" s="3" t="s">
        <v>12</v>
      </c>
      <c r="D1" s="3" t="s">
        <v>13</v>
      </c>
      <c r="E1" s="3" t="s">
        <v>14</v>
      </c>
      <c r="F1" s="40" t="s">
        <v>15</v>
      </c>
      <c r="G1" s="40" t="s">
        <v>16</v>
      </c>
      <c r="H1" s="40" t="s">
        <v>17</v>
      </c>
      <c r="I1" s="40" t="s">
        <v>18</v>
      </c>
      <c r="J1" s="40" t="s">
        <v>19</v>
      </c>
      <c r="K1" s="40" t="s">
        <v>513</v>
      </c>
      <c r="L1" s="40" t="s">
        <v>511</v>
      </c>
      <c r="M1" s="3" t="s">
        <v>509</v>
      </c>
      <c r="N1" s="40" t="s">
        <v>510</v>
      </c>
    </row>
    <row r="2" spans="1:14" x14ac:dyDescent="0.3">
      <c r="A2" s="439" t="s">
        <v>20</v>
      </c>
      <c r="B2" s="440"/>
      <c r="C2" s="3" t="s">
        <v>21</v>
      </c>
      <c r="D2" s="40" t="s">
        <v>22</v>
      </c>
      <c r="E2" s="40" t="s">
        <v>23</v>
      </c>
      <c r="F2" s="40" t="s">
        <v>24</v>
      </c>
      <c r="G2" s="40" t="s">
        <v>25</v>
      </c>
      <c r="H2" s="40" t="s">
        <v>26</v>
      </c>
      <c r="I2" s="40" t="s">
        <v>27</v>
      </c>
      <c r="J2" s="40" t="s">
        <v>28</v>
      </c>
      <c r="K2" s="40" t="s">
        <v>512</v>
      </c>
      <c r="L2" s="40" t="s">
        <v>506</v>
      </c>
      <c r="M2" s="40" t="s">
        <v>507</v>
      </c>
      <c r="N2" s="40" t="s">
        <v>508</v>
      </c>
    </row>
    <row r="3" spans="1:14" ht="51.75" customHeight="1" x14ac:dyDescent="0.3">
      <c r="A3" s="340" t="s">
        <v>484</v>
      </c>
      <c r="B3" s="341" t="s">
        <v>29</v>
      </c>
      <c r="C3" s="292" t="s">
        <v>30</v>
      </c>
      <c r="D3" s="292" t="s">
        <v>30</v>
      </c>
      <c r="E3" s="292" t="s">
        <v>30</v>
      </c>
      <c r="F3" s="292" t="s">
        <v>30</v>
      </c>
      <c r="G3" s="292" t="s">
        <v>30</v>
      </c>
      <c r="H3" s="292" t="s">
        <v>30</v>
      </c>
      <c r="I3" s="292" t="s">
        <v>30</v>
      </c>
      <c r="J3" s="292" t="s">
        <v>30</v>
      </c>
      <c r="K3" s="421"/>
      <c r="L3" s="421"/>
      <c r="M3" s="421"/>
      <c r="N3" s="421"/>
    </row>
    <row r="4" spans="1:14" ht="56.25" customHeight="1" x14ac:dyDescent="0.3">
      <c r="A4" s="341" t="s">
        <v>530</v>
      </c>
      <c r="B4" s="445" t="s">
        <v>29</v>
      </c>
      <c r="C4" s="292" t="s">
        <v>30</v>
      </c>
      <c r="D4" s="293" t="s">
        <v>30</v>
      </c>
      <c r="E4" s="293" t="s">
        <v>30</v>
      </c>
      <c r="F4" s="293" t="s">
        <v>30</v>
      </c>
      <c r="G4" s="293" t="s">
        <v>30</v>
      </c>
      <c r="H4" s="293" t="s">
        <v>30</v>
      </c>
      <c r="I4" s="293" t="s">
        <v>30</v>
      </c>
      <c r="J4" s="293" t="s">
        <v>30</v>
      </c>
      <c r="K4" s="421"/>
      <c r="L4" s="421"/>
      <c r="M4" s="421"/>
      <c r="N4" s="421"/>
    </row>
    <row r="5" spans="1:14" ht="43.5" customHeight="1" x14ac:dyDescent="0.3">
      <c r="A5" s="341" t="s">
        <v>489</v>
      </c>
      <c r="B5" s="445" t="s">
        <v>31</v>
      </c>
      <c r="C5" s="292" t="s">
        <v>30</v>
      </c>
      <c r="D5" s="293" t="s">
        <v>30</v>
      </c>
      <c r="E5" s="293" t="s">
        <v>30</v>
      </c>
      <c r="F5" s="293" t="s">
        <v>30</v>
      </c>
      <c r="G5" s="293" t="s">
        <v>30</v>
      </c>
      <c r="H5" s="293" t="s">
        <v>30</v>
      </c>
      <c r="I5" s="293" t="s">
        <v>30</v>
      </c>
      <c r="J5" s="293" t="s">
        <v>30</v>
      </c>
      <c r="K5" s="421"/>
      <c r="L5" s="421"/>
      <c r="M5" s="421"/>
      <c r="N5" s="421"/>
    </row>
    <row r="6" spans="1:14" ht="48.6" customHeight="1" x14ac:dyDescent="0.3">
      <c r="A6" s="341" t="s">
        <v>490</v>
      </c>
      <c r="B6" s="445" t="s">
        <v>32</v>
      </c>
      <c r="C6" s="292" t="s">
        <v>30</v>
      </c>
      <c r="D6" s="293" t="s">
        <v>30</v>
      </c>
      <c r="E6" s="293" t="s">
        <v>30</v>
      </c>
      <c r="F6" s="293" t="s">
        <v>30</v>
      </c>
      <c r="G6" s="293" t="s">
        <v>30</v>
      </c>
      <c r="H6" s="293" t="s">
        <v>30</v>
      </c>
      <c r="I6" s="293" t="s">
        <v>30</v>
      </c>
      <c r="J6" s="293" t="s">
        <v>30</v>
      </c>
      <c r="K6" s="421"/>
      <c r="L6" s="421"/>
      <c r="M6" s="421"/>
      <c r="N6" s="421"/>
    </row>
    <row r="7" spans="1:14" ht="43.2" x14ac:dyDescent="0.3">
      <c r="A7" s="341" t="s">
        <v>491</v>
      </c>
      <c r="B7" s="445" t="s">
        <v>33</v>
      </c>
      <c r="C7" s="292" t="s">
        <v>30</v>
      </c>
      <c r="D7" s="293" t="s">
        <v>30</v>
      </c>
      <c r="E7" s="293" t="s">
        <v>30</v>
      </c>
      <c r="F7" s="293" t="s">
        <v>30</v>
      </c>
      <c r="G7" s="293" t="s">
        <v>30</v>
      </c>
      <c r="H7" s="293" t="s">
        <v>30</v>
      </c>
      <c r="I7" s="293" t="s">
        <v>30</v>
      </c>
      <c r="J7" s="293" t="s">
        <v>30</v>
      </c>
      <c r="K7" s="421"/>
      <c r="L7" s="421"/>
      <c r="M7" s="421"/>
      <c r="N7" s="421"/>
    </row>
    <row r="8" spans="1:14" ht="28.8" x14ac:dyDescent="0.3">
      <c r="A8" s="341" t="s">
        <v>486</v>
      </c>
      <c r="B8" s="445" t="s">
        <v>34</v>
      </c>
      <c r="C8" s="292" t="s">
        <v>30</v>
      </c>
      <c r="D8" s="293" t="s">
        <v>30</v>
      </c>
      <c r="E8" s="293" t="s">
        <v>30</v>
      </c>
      <c r="F8" s="294"/>
      <c r="G8" s="293" t="s">
        <v>30</v>
      </c>
      <c r="H8" s="293" t="s">
        <v>30</v>
      </c>
      <c r="I8" s="294"/>
      <c r="J8" s="293" t="s">
        <v>30</v>
      </c>
      <c r="K8" s="421"/>
      <c r="L8" s="421"/>
      <c r="M8" s="421"/>
      <c r="N8" s="421"/>
    </row>
    <row r="9" spans="1:14" ht="28.8" x14ac:dyDescent="0.3">
      <c r="A9" s="341" t="s">
        <v>488</v>
      </c>
      <c r="B9" s="445" t="s">
        <v>35</v>
      </c>
      <c r="C9" s="292" t="s">
        <v>30</v>
      </c>
      <c r="D9" s="293" t="s">
        <v>30</v>
      </c>
      <c r="E9" s="293" t="s">
        <v>30</v>
      </c>
      <c r="F9" s="294"/>
      <c r="G9" s="293" t="s">
        <v>30</v>
      </c>
      <c r="H9" s="293" t="s">
        <v>30</v>
      </c>
      <c r="I9" s="294"/>
      <c r="J9" s="293" t="s">
        <v>30</v>
      </c>
      <c r="K9" s="421"/>
      <c r="L9" s="421"/>
      <c r="M9" s="421"/>
      <c r="N9" s="421"/>
    </row>
    <row r="10" spans="1:14" ht="43.2" x14ac:dyDescent="0.3">
      <c r="A10" s="341" t="s">
        <v>528</v>
      </c>
      <c r="B10" s="445" t="s">
        <v>36</v>
      </c>
      <c r="C10" s="292" t="s">
        <v>30</v>
      </c>
      <c r="D10" s="293" t="s">
        <v>30</v>
      </c>
      <c r="E10" s="293" t="s">
        <v>30</v>
      </c>
      <c r="F10" s="293" t="s">
        <v>30</v>
      </c>
      <c r="G10" s="293" t="s">
        <v>30</v>
      </c>
      <c r="H10" s="293" t="s">
        <v>30</v>
      </c>
      <c r="I10" s="293" t="s">
        <v>30</v>
      </c>
      <c r="J10" s="293" t="s">
        <v>30</v>
      </c>
      <c r="K10" s="421"/>
      <c r="L10" s="421"/>
      <c r="M10" s="421"/>
      <c r="N10" s="421"/>
    </row>
    <row r="11" spans="1:14" ht="43.2" x14ac:dyDescent="0.3">
      <c r="A11" s="341" t="s">
        <v>529</v>
      </c>
      <c r="B11" s="445" t="s">
        <v>36</v>
      </c>
      <c r="C11" s="292" t="s">
        <v>30</v>
      </c>
      <c r="D11" s="293" t="s">
        <v>30</v>
      </c>
      <c r="E11" s="293" t="s">
        <v>30</v>
      </c>
      <c r="F11" s="293" t="s">
        <v>30</v>
      </c>
      <c r="G11" s="293" t="s">
        <v>30</v>
      </c>
      <c r="H11" s="293" t="s">
        <v>30</v>
      </c>
      <c r="I11" s="293" t="s">
        <v>30</v>
      </c>
      <c r="J11" s="293" t="s">
        <v>30</v>
      </c>
      <c r="K11" s="421"/>
      <c r="L11" s="421"/>
      <c r="M11" s="421"/>
      <c r="N11" s="421"/>
    </row>
    <row r="12" spans="1:14" s="321" customFormat="1" ht="28.8" x14ac:dyDescent="0.3">
      <c r="A12" s="341" t="s">
        <v>502</v>
      </c>
      <c r="B12" s="445" t="s">
        <v>503</v>
      </c>
      <c r="C12" s="292"/>
      <c r="D12" s="293"/>
      <c r="E12" s="293"/>
      <c r="F12" s="293"/>
      <c r="G12" s="293"/>
      <c r="H12" s="293"/>
      <c r="I12" s="293"/>
      <c r="J12" s="293"/>
      <c r="K12" s="293"/>
      <c r="L12" s="293" t="s">
        <v>30</v>
      </c>
      <c r="M12" s="293" t="s">
        <v>30</v>
      </c>
      <c r="N12" s="421"/>
    </row>
    <row r="13" spans="1:14" s="321" customFormat="1" x14ac:dyDescent="0.3">
      <c r="A13" s="341"/>
      <c r="B13" s="445" t="s">
        <v>504</v>
      </c>
      <c r="C13" s="292"/>
      <c r="D13" s="293"/>
      <c r="E13" s="293"/>
      <c r="F13" s="293"/>
      <c r="G13" s="293"/>
      <c r="H13" s="293"/>
      <c r="I13" s="293"/>
      <c r="J13" s="293"/>
      <c r="K13" s="293"/>
      <c r="L13" s="293" t="s">
        <v>30</v>
      </c>
      <c r="M13" s="293" t="s">
        <v>30</v>
      </c>
      <c r="N13" s="293" t="s">
        <v>30</v>
      </c>
    </row>
    <row r="14" spans="1:14" s="321" customFormat="1" x14ac:dyDescent="0.3">
      <c r="A14" s="341"/>
      <c r="B14" s="445" t="s">
        <v>505</v>
      </c>
      <c r="C14" s="292"/>
      <c r="D14" s="293"/>
      <c r="E14" s="293"/>
      <c r="F14" s="293"/>
      <c r="G14" s="293"/>
      <c r="H14" s="293"/>
      <c r="I14" s="293"/>
      <c r="J14" s="293"/>
      <c r="K14" s="293" t="s">
        <v>30</v>
      </c>
      <c r="L14" s="421"/>
      <c r="M14" s="293" t="s">
        <v>30</v>
      </c>
      <c r="N14" s="293" t="s">
        <v>30</v>
      </c>
    </row>
    <row r="16" spans="1:14" x14ac:dyDescent="0.3">
      <c r="A16" s="441" t="s">
        <v>527</v>
      </c>
      <c r="B16" s="442"/>
    </row>
    <row r="17" spans="1:10" x14ac:dyDescent="0.3">
      <c r="A17" s="443"/>
      <c r="B17" s="444"/>
    </row>
    <row r="19" spans="1:10" x14ac:dyDescent="0.3">
      <c r="B19" s="321"/>
      <c r="G19" s="29"/>
      <c r="H19" s="7"/>
      <c r="J19" s="321"/>
    </row>
    <row r="20" spans="1:10" x14ac:dyDescent="0.3">
      <c r="G20" s="29"/>
      <c r="H20" s="7"/>
      <c r="J20" s="321"/>
    </row>
    <row r="21" spans="1:10" x14ac:dyDescent="0.3">
      <c r="G21" s="29"/>
      <c r="H21" s="7"/>
      <c r="J21" s="321"/>
    </row>
    <row r="22" spans="1:10" x14ac:dyDescent="0.3">
      <c r="G22" s="29"/>
      <c r="H22" s="7"/>
      <c r="J22" s="321"/>
    </row>
    <row r="23" spans="1:10" x14ac:dyDescent="0.3">
      <c r="G23" s="29"/>
      <c r="H23" s="7"/>
      <c r="J23" s="321"/>
    </row>
    <row r="24" spans="1:10" x14ac:dyDescent="0.3">
      <c r="G24" s="29"/>
      <c r="H24" s="7"/>
      <c r="J24" s="321"/>
    </row>
    <row r="25" spans="1:10" x14ac:dyDescent="0.3">
      <c r="G25" s="29"/>
      <c r="H25" s="7"/>
      <c r="J25" s="321"/>
    </row>
    <row r="26" spans="1:10" x14ac:dyDescent="0.3">
      <c r="G26" s="29"/>
      <c r="H26" s="7"/>
      <c r="J26" s="321"/>
    </row>
    <row r="27" spans="1:10" x14ac:dyDescent="0.3">
      <c r="G27" s="29"/>
      <c r="H27" s="7"/>
      <c r="J27" s="321"/>
    </row>
    <row r="28" spans="1:10" x14ac:dyDescent="0.3">
      <c r="G28" s="29"/>
      <c r="H28" s="7"/>
      <c r="J28" s="321"/>
    </row>
  </sheetData>
  <sheetProtection algorithmName="SHA-512" hashValue="qNHYkxHLgJZVKtG9V3zgdw2HGgga8btM14Bku9Zawn+XjCNAJDpYi7WfEtF+FNvJogsPMQTjTBdniUUldrNoKQ==" saltValue="z/N8j3mPBvtAq7HJAKgX4A==" spinCount="100000" sheet="1" formatCells="0" formatColumns="0" formatRows="0"/>
  <mergeCells count="1">
    <mergeCell ref="A2:B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A1:R37"/>
  <sheetViews>
    <sheetView zoomScale="80" zoomScaleNormal="80" workbookViewId="0">
      <selection activeCell="E43" sqref="E43"/>
    </sheetView>
  </sheetViews>
  <sheetFormatPr defaultRowHeight="14.4" x14ac:dyDescent="0.3"/>
  <cols>
    <col min="1" max="1" width="46" bestFit="1" customWidth="1"/>
    <col min="2" max="2" width="13" customWidth="1"/>
    <col min="3" max="3" width="19" bestFit="1" customWidth="1"/>
    <col min="4" max="4" width="19" customWidth="1"/>
    <col min="5" max="5" width="21.109375" customWidth="1"/>
    <col min="6" max="6" width="40.33203125" bestFit="1" customWidth="1"/>
    <col min="7" max="7" width="25.5546875" bestFit="1" customWidth="1"/>
    <col min="8" max="9" width="14.44140625" bestFit="1" customWidth="1"/>
  </cols>
  <sheetData>
    <row r="1" spans="1:18" ht="21" x14ac:dyDescent="0.3">
      <c r="A1" s="426" t="s">
        <v>37</v>
      </c>
      <c r="B1" s="426"/>
      <c r="C1" s="426"/>
      <c r="D1" s="426"/>
      <c r="E1" s="426"/>
      <c r="F1" s="426"/>
      <c r="G1" s="426"/>
      <c r="H1" s="426"/>
      <c r="I1" s="426"/>
      <c r="J1" s="426"/>
      <c r="K1" s="426"/>
      <c r="L1" s="426"/>
      <c r="M1" s="426"/>
      <c r="N1" s="426"/>
      <c r="O1" s="426"/>
      <c r="P1" s="426"/>
      <c r="Q1" s="426"/>
      <c r="R1" s="426"/>
    </row>
    <row r="2" spans="1:18" ht="15.6" x14ac:dyDescent="0.3">
      <c r="A2" s="14" t="s">
        <v>38</v>
      </c>
      <c r="B2" s="15" t="s">
        <v>39</v>
      </c>
      <c r="C2" s="15" t="s">
        <v>40</v>
      </c>
      <c r="D2" s="15" t="s">
        <v>494</v>
      </c>
      <c r="E2" s="15" t="s">
        <v>41</v>
      </c>
      <c r="F2" s="16" t="s">
        <v>42</v>
      </c>
      <c r="G2" s="15"/>
      <c r="H2" s="17"/>
      <c r="I2" s="17"/>
      <c r="J2" s="17"/>
      <c r="K2" s="17"/>
      <c r="L2" s="17"/>
      <c r="M2" s="17"/>
      <c r="N2" s="17"/>
      <c r="O2" s="17"/>
      <c r="P2" s="17"/>
      <c r="Q2" s="18"/>
      <c r="R2" s="18"/>
    </row>
    <row r="3" spans="1:18" x14ac:dyDescent="0.3">
      <c r="A3" s="5" t="s">
        <v>43</v>
      </c>
      <c r="B3" s="6" t="s">
        <v>190</v>
      </c>
      <c r="C3" s="7" t="s">
        <v>45</v>
      </c>
      <c r="D3" s="7"/>
      <c r="E3" s="329"/>
      <c r="F3" s="7"/>
      <c r="G3" s="7"/>
      <c r="H3" s="7"/>
      <c r="I3" s="7"/>
      <c r="J3" s="6"/>
      <c r="K3" s="6"/>
      <c r="L3" s="6"/>
      <c r="M3" s="6"/>
      <c r="N3" s="6"/>
      <c r="O3" s="6"/>
      <c r="P3" s="6"/>
      <c r="Q3" s="321"/>
      <c r="R3" s="321"/>
    </row>
    <row r="4" spans="1:18" x14ac:dyDescent="0.3">
      <c r="A4" s="5" t="s">
        <v>46</v>
      </c>
      <c r="B4" s="6" t="s">
        <v>190</v>
      </c>
      <c r="C4" s="6" t="s">
        <v>47</v>
      </c>
      <c r="D4" s="6"/>
      <c r="E4" s="320"/>
      <c r="F4" s="7" t="s">
        <v>531</v>
      </c>
      <c r="G4" s="7"/>
      <c r="H4" s="7"/>
      <c r="I4" s="7"/>
      <c r="J4" s="6"/>
      <c r="K4" s="6"/>
      <c r="L4" s="6"/>
      <c r="M4" s="6"/>
      <c r="N4" s="6"/>
      <c r="O4" s="6"/>
      <c r="P4" s="6"/>
      <c r="Q4" s="321"/>
      <c r="R4" s="321"/>
    </row>
    <row r="5" spans="1:18" x14ac:dyDescent="0.3">
      <c r="A5" s="321" t="s">
        <v>48</v>
      </c>
      <c r="B5" s="6" t="s">
        <v>49</v>
      </c>
      <c r="C5" s="6">
        <v>6.0999999999999999E-2</v>
      </c>
      <c r="D5" s="6"/>
      <c r="E5" s="320"/>
      <c r="F5" s="7" t="s">
        <v>531</v>
      </c>
      <c r="G5" s="335" t="s">
        <v>475</v>
      </c>
      <c r="H5" s="335" t="s">
        <v>476</v>
      </c>
      <c r="I5" s="64"/>
      <c r="J5" s="6"/>
      <c r="K5" s="6"/>
      <c r="L5" s="6"/>
      <c r="M5" s="6"/>
      <c r="N5" s="6"/>
      <c r="O5" s="6"/>
      <c r="P5" s="6"/>
      <c r="Q5" s="321"/>
      <c r="R5" s="321"/>
    </row>
    <row r="6" spans="1:18" s="63" customFormat="1" ht="21" x14ac:dyDescent="0.3">
      <c r="A6" s="63" t="s">
        <v>50</v>
      </c>
      <c r="B6" s="4" t="s">
        <v>51</v>
      </c>
      <c r="C6" s="4">
        <v>285.49</v>
      </c>
      <c r="D6" s="4"/>
      <c r="E6" s="330"/>
      <c r="F6" s="7" t="s">
        <v>531</v>
      </c>
      <c r="G6" s="64"/>
      <c r="H6" s="64"/>
      <c r="I6" s="64"/>
      <c r="J6" s="334"/>
      <c r="K6" s="328"/>
      <c r="L6" s="328"/>
      <c r="M6" s="328"/>
      <c r="N6" s="4"/>
      <c r="O6" s="4"/>
      <c r="P6" s="4"/>
    </row>
    <row r="7" spans="1:18" ht="48.6" x14ac:dyDescent="0.3">
      <c r="A7" s="64" t="s">
        <v>52</v>
      </c>
      <c r="B7" s="4" t="s">
        <v>53</v>
      </c>
      <c r="C7" s="7"/>
      <c r="D7" s="6"/>
      <c r="E7" s="332" t="s">
        <v>483</v>
      </c>
      <c r="F7" s="7"/>
      <c r="G7" s="64"/>
      <c r="H7" s="64"/>
      <c r="I7" s="64"/>
      <c r="J7" s="10"/>
      <c r="K7" s="9"/>
      <c r="L7" s="9"/>
      <c r="M7" s="9"/>
      <c r="N7" s="6"/>
      <c r="O7" s="6"/>
      <c r="P7" s="6"/>
      <c r="Q7" s="321"/>
      <c r="R7" s="321"/>
    </row>
    <row r="8" spans="1:18" ht="16.2" x14ac:dyDescent="0.3">
      <c r="A8" s="321" t="s">
        <v>54</v>
      </c>
      <c r="B8" s="6" t="s">
        <v>55</v>
      </c>
      <c r="C8" s="319">
        <v>2.9450000000000002E-6</v>
      </c>
      <c r="D8" s="319"/>
      <c r="E8" s="319"/>
      <c r="F8" s="7" t="s">
        <v>531</v>
      </c>
      <c r="G8" s="335" t="s">
        <v>474</v>
      </c>
      <c r="H8" s="64"/>
      <c r="I8" s="64"/>
      <c r="J8" s="10"/>
      <c r="K8" s="9"/>
      <c r="L8" s="9"/>
      <c r="M8" s="9"/>
      <c r="N8" s="6"/>
      <c r="O8" s="6"/>
      <c r="P8" s="6"/>
      <c r="Q8" s="321"/>
      <c r="R8" s="321"/>
    </row>
    <row r="9" spans="1:18" ht="15.6" x14ac:dyDescent="0.35">
      <c r="A9" s="321" t="s">
        <v>56</v>
      </c>
      <c r="B9" s="6" t="s">
        <v>57</v>
      </c>
      <c r="C9" s="320">
        <v>7.86</v>
      </c>
      <c r="D9" s="320" t="s">
        <v>58</v>
      </c>
      <c r="E9" s="320"/>
      <c r="F9" s="7" t="s">
        <v>531</v>
      </c>
      <c r="G9" s="64"/>
      <c r="H9" s="64"/>
      <c r="I9" s="64"/>
      <c r="J9" s="6"/>
      <c r="K9" s="6"/>
      <c r="L9" s="6"/>
      <c r="M9" s="6"/>
      <c r="N9" s="6"/>
      <c r="O9" s="6"/>
      <c r="P9" s="6"/>
      <c r="Q9" s="321"/>
      <c r="R9" s="321"/>
    </row>
    <row r="10" spans="1:18" ht="15.6" x14ac:dyDescent="0.35">
      <c r="A10" s="321" t="s">
        <v>59</v>
      </c>
      <c r="B10" s="6" t="s">
        <v>57</v>
      </c>
      <c r="C10" s="6">
        <v>1.78</v>
      </c>
      <c r="D10" s="6"/>
      <c r="E10" s="320"/>
      <c r="F10" s="7" t="s">
        <v>531</v>
      </c>
      <c r="G10" s="335" t="s">
        <v>477</v>
      </c>
      <c r="H10" s="335" t="s">
        <v>478</v>
      </c>
      <c r="I10" s="335" t="s">
        <v>479</v>
      </c>
      <c r="J10" s="6"/>
      <c r="K10" s="6"/>
      <c r="L10" s="6"/>
      <c r="M10" s="6"/>
      <c r="N10" s="6"/>
      <c r="O10" s="6"/>
      <c r="P10" s="6"/>
      <c r="Q10" s="321"/>
      <c r="R10" s="321"/>
    </row>
    <row r="11" spans="1:18" ht="16.2" x14ac:dyDescent="0.3">
      <c r="A11" s="321" t="s">
        <v>60</v>
      </c>
      <c r="B11" s="6" t="s">
        <v>53</v>
      </c>
      <c r="C11" s="6"/>
      <c r="D11" s="6"/>
      <c r="E11" s="331"/>
      <c r="F11" s="7"/>
      <c r="G11" s="64"/>
      <c r="H11" s="64"/>
      <c r="I11" s="64"/>
      <c r="J11" s="6"/>
      <c r="K11" s="6"/>
      <c r="L11" s="6"/>
      <c r="M11" s="6"/>
      <c r="N11" s="6"/>
      <c r="O11" s="6"/>
      <c r="P11" s="6"/>
      <c r="Q11" s="321"/>
      <c r="R11" s="321"/>
    </row>
    <row r="12" spans="1:18" x14ac:dyDescent="0.3">
      <c r="A12" s="321" t="s">
        <v>61</v>
      </c>
      <c r="B12" s="6" t="s">
        <v>62</v>
      </c>
      <c r="C12" s="6">
        <v>7.82</v>
      </c>
      <c r="D12" s="6"/>
      <c r="E12" s="320"/>
      <c r="F12" s="7" t="s">
        <v>531</v>
      </c>
      <c r="G12" s="335" t="s">
        <v>477</v>
      </c>
      <c r="H12" s="335" t="s">
        <v>478</v>
      </c>
      <c r="I12" s="335" t="s">
        <v>479</v>
      </c>
      <c r="J12" s="6"/>
      <c r="K12" s="6"/>
      <c r="L12" s="6"/>
      <c r="M12" s="6"/>
      <c r="N12" s="6"/>
      <c r="O12" s="6"/>
      <c r="P12" s="6"/>
      <c r="Q12" s="321"/>
      <c r="R12" s="321"/>
    </row>
    <row r="13" spans="1:18" x14ac:dyDescent="0.3">
      <c r="A13" s="321"/>
      <c r="B13" s="6"/>
      <c r="C13" s="6"/>
      <c r="D13" s="6"/>
      <c r="E13" s="320"/>
      <c r="F13" s="7"/>
      <c r="G13" s="64"/>
      <c r="H13" s="64"/>
      <c r="I13" s="64"/>
      <c r="J13" s="6"/>
      <c r="K13" s="6"/>
      <c r="L13" s="6"/>
      <c r="M13" s="6"/>
      <c r="N13" s="6"/>
      <c r="O13" s="6"/>
      <c r="P13" s="6"/>
      <c r="Q13" s="321"/>
      <c r="R13" s="321"/>
    </row>
    <row r="14" spans="1:18" x14ac:dyDescent="0.3">
      <c r="A14" s="2" t="s">
        <v>481</v>
      </c>
      <c r="B14" s="6"/>
      <c r="C14" s="6"/>
      <c r="D14" s="6"/>
      <c r="E14" s="337" t="s">
        <v>482</v>
      </c>
      <c r="F14" s="7"/>
      <c r="G14" s="7"/>
      <c r="H14" s="7"/>
      <c r="I14" s="7"/>
      <c r="J14" s="6"/>
      <c r="K14" s="6"/>
      <c r="L14" s="6"/>
      <c r="M14" s="6"/>
      <c r="N14" s="6"/>
      <c r="O14" s="6"/>
      <c r="P14" s="6"/>
      <c r="Q14" s="321"/>
      <c r="R14" s="321"/>
    </row>
    <row r="15" spans="1:18" x14ac:dyDescent="0.3">
      <c r="A15" s="321" t="s">
        <v>63</v>
      </c>
      <c r="B15" s="6" t="s">
        <v>64</v>
      </c>
      <c r="C15" s="6"/>
      <c r="D15" s="6"/>
      <c r="E15" s="336"/>
      <c r="F15" s="7"/>
      <c r="G15" s="7"/>
      <c r="H15" s="7"/>
      <c r="I15" s="7"/>
      <c r="J15" s="6"/>
      <c r="K15" s="6"/>
      <c r="L15" s="6"/>
      <c r="M15" s="6"/>
      <c r="N15" s="6"/>
      <c r="O15" s="6"/>
      <c r="P15" s="6"/>
      <c r="Q15" s="321"/>
      <c r="R15" s="321"/>
    </row>
    <row r="16" spans="1:18" x14ac:dyDescent="0.3">
      <c r="A16" s="321" t="s">
        <v>65</v>
      </c>
      <c r="B16" s="6"/>
      <c r="C16" s="6"/>
      <c r="D16" s="6"/>
      <c r="E16" s="336"/>
      <c r="F16" s="7"/>
      <c r="G16" s="7"/>
      <c r="H16" s="7"/>
      <c r="I16" s="7"/>
      <c r="J16" s="6"/>
      <c r="K16" s="6"/>
      <c r="L16" s="6"/>
      <c r="M16" s="6"/>
      <c r="N16" s="6"/>
      <c r="O16" s="6"/>
      <c r="P16" s="6"/>
      <c r="Q16" s="321"/>
      <c r="R16" s="321"/>
    </row>
    <row r="17" spans="1:16" x14ac:dyDescent="0.3">
      <c r="A17" s="321" t="s">
        <v>66</v>
      </c>
      <c r="B17" s="6" t="s">
        <v>67</v>
      </c>
      <c r="C17" s="6"/>
      <c r="D17" s="6"/>
      <c r="E17" s="336"/>
      <c r="F17" s="7"/>
      <c r="G17" s="7"/>
      <c r="H17" s="7"/>
      <c r="I17" s="7"/>
      <c r="J17" s="6"/>
      <c r="K17" s="6"/>
      <c r="L17" s="6"/>
      <c r="M17" s="6"/>
      <c r="N17" s="6"/>
      <c r="O17" s="6"/>
      <c r="P17" s="6"/>
    </row>
    <row r="18" spans="1:16" x14ac:dyDescent="0.3">
      <c r="A18" s="321" t="s">
        <v>68</v>
      </c>
      <c r="B18" s="6" t="s">
        <v>67</v>
      </c>
      <c r="C18" s="6"/>
      <c r="D18" s="6"/>
      <c r="E18" s="336"/>
      <c r="F18" s="7"/>
      <c r="G18" s="6"/>
      <c r="H18" s="6"/>
      <c r="I18" s="6"/>
      <c r="J18" s="6"/>
      <c r="K18" s="6"/>
      <c r="L18" s="6"/>
      <c r="M18" s="6"/>
      <c r="N18" s="6"/>
      <c r="O18" s="6"/>
      <c r="P18" s="6"/>
    </row>
    <row r="19" spans="1:16" x14ac:dyDescent="0.3">
      <c r="A19" s="321" t="s">
        <v>69</v>
      </c>
      <c r="B19" s="6" t="s">
        <v>67</v>
      </c>
      <c r="C19" s="6"/>
      <c r="D19" s="6"/>
      <c r="E19" s="336"/>
      <c r="F19" s="7"/>
      <c r="G19" s="6"/>
      <c r="H19" s="6"/>
      <c r="I19" s="6"/>
      <c r="J19" s="6"/>
      <c r="K19" s="6"/>
      <c r="L19" s="6"/>
      <c r="M19" s="6"/>
      <c r="N19" s="6"/>
      <c r="O19" s="6"/>
      <c r="P19" s="6"/>
    </row>
    <row r="20" spans="1:16" x14ac:dyDescent="0.3">
      <c r="A20" s="321" t="s">
        <v>70</v>
      </c>
      <c r="B20" s="6" t="s">
        <v>71</v>
      </c>
      <c r="C20" s="6"/>
      <c r="D20" s="6"/>
      <c r="E20" s="336"/>
      <c r="F20" s="7"/>
      <c r="G20" s="6"/>
      <c r="H20" s="6"/>
      <c r="I20" s="6"/>
      <c r="J20" s="6"/>
      <c r="K20" s="6"/>
      <c r="L20" s="6"/>
      <c r="M20" s="6"/>
      <c r="N20" s="6"/>
      <c r="O20" s="6"/>
      <c r="P20" s="6"/>
    </row>
    <row r="21" spans="1:16" x14ac:dyDescent="0.3">
      <c r="A21" s="321" t="s">
        <v>72</v>
      </c>
      <c r="B21" s="6" t="s">
        <v>71</v>
      </c>
      <c r="C21" s="6"/>
      <c r="D21" s="6"/>
      <c r="E21" s="336"/>
      <c r="F21" s="7"/>
      <c r="G21" s="6"/>
      <c r="H21" s="6"/>
      <c r="I21" s="6"/>
      <c r="J21" s="6"/>
      <c r="K21" s="6"/>
      <c r="L21" s="6"/>
      <c r="M21" s="6"/>
      <c r="N21" s="6"/>
      <c r="O21" s="6"/>
      <c r="P21" s="6"/>
    </row>
    <row r="22" spans="1:16" x14ac:dyDescent="0.3">
      <c r="A22" s="321" t="s">
        <v>73</v>
      </c>
      <c r="B22" s="6" t="s">
        <v>71</v>
      </c>
      <c r="C22" s="6"/>
      <c r="D22" s="6"/>
      <c r="E22" s="336"/>
      <c r="F22" s="7"/>
      <c r="G22" s="6"/>
      <c r="H22" s="6"/>
      <c r="I22" s="6"/>
      <c r="J22" s="6"/>
      <c r="K22" s="6"/>
      <c r="L22" s="6"/>
      <c r="M22" s="6"/>
      <c r="N22" s="6"/>
      <c r="O22" s="6"/>
      <c r="P22" s="6"/>
    </row>
    <row r="23" spans="1:16" x14ac:dyDescent="0.3">
      <c r="A23" s="321" t="s">
        <v>74</v>
      </c>
      <c r="B23" s="6" t="s">
        <v>71</v>
      </c>
      <c r="C23" s="6"/>
      <c r="D23" s="6"/>
      <c r="E23" s="336"/>
      <c r="F23" s="7"/>
      <c r="G23" s="6"/>
      <c r="H23" s="6"/>
      <c r="I23" s="6"/>
      <c r="J23" s="6"/>
      <c r="K23" s="6"/>
      <c r="L23" s="6"/>
      <c r="M23" s="6"/>
      <c r="N23" s="6"/>
      <c r="O23" s="6"/>
      <c r="P23" s="6"/>
    </row>
    <row r="24" spans="1:16" x14ac:dyDescent="0.3">
      <c r="A24" s="321" t="s">
        <v>75</v>
      </c>
      <c r="B24" s="6" t="s">
        <v>71</v>
      </c>
      <c r="C24" s="6"/>
      <c r="D24" s="6"/>
      <c r="E24" s="336"/>
      <c r="F24" s="7"/>
      <c r="G24" s="6"/>
      <c r="H24" s="6"/>
      <c r="I24" s="6"/>
      <c r="J24" s="6"/>
      <c r="K24" s="6"/>
      <c r="L24" s="6"/>
      <c r="M24" s="6"/>
      <c r="N24" s="6"/>
      <c r="O24" s="6"/>
      <c r="P24" s="6"/>
    </row>
    <row r="25" spans="1:16" x14ac:dyDescent="0.3">
      <c r="A25" s="321"/>
      <c r="B25" s="6"/>
      <c r="C25" s="6"/>
      <c r="D25" s="6"/>
      <c r="E25" s="320"/>
      <c r="F25" s="7"/>
      <c r="G25" s="6"/>
      <c r="H25" s="6"/>
      <c r="I25" s="6"/>
      <c r="J25" s="6"/>
      <c r="K25" s="6"/>
      <c r="L25" s="6"/>
      <c r="M25" s="6"/>
      <c r="N25" s="6"/>
      <c r="O25" s="6"/>
      <c r="P25" s="6"/>
    </row>
    <row r="26" spans="1:16" x14ac:dyDescent="0.3">
      <c r="A26" s="321"/>
      <c r="B26" s="6"/>
      <c r="C26" s="6"/>
      <c r="D26" s="6"/>
      <c r="E26" s="320"/>
      <c r="F26" s="7"/>
      <c r="G26" s="6"/>
      <c r="H26" s="6"/>
      <c r="I26" s="6"/>
      <c r="J26" s="6"/>
      <c r="K26" s="6"/>
      <c r="L26" s="6"/>
      <c r="M26" s="6"/>
      <c r="N26" s="6"/>
      <c r="O26" s="6"/>
      <c r="P26" s="6"/>
    </row>
    <row r="27" spans="1:16" ht="15.6" x14ac:dyDescent="0.3">
      <c r="A27" s="14" t="s">
        <v>76</v>
      </c>
      <c r="B27" s="15" t="s">
        <v>39</v>
      </c>
      <c r="C27" s="15" t="s">
        <v>77</v>
      </c>
      <c r="D27" s="15"/>
      <c r="E27" s="15"/>
      <c r="F27" s="16" t="s">
        <v>42</v>
      </c>
      <c r="G27" s="15"/>
      <c r="H27" s="17"/>
      <c r="I27" s="17"/>
      <c r="J27" s="17"/>
      <c r="K27" s="17"/>
      <c r="L27" s="17"/>
      <c r="M27" s="17"/>
      <c r="N27" s="17"/>
      <c r="O27" s="17"/>
      <c r="P27" s="17"/>
    </row>
    <row r="28" spans="1:16" ht="16.2" x14ac:dyDescent="0.3">
      <c r="A28" s="321" t="s">
        <v>78</v>
      </c>
      <c r="B28" s="6" t="s">
        <v>79</v>
      </c>
      <c r="C28" s="6">
        <v>0.74</v>
      </c>
      <c r="D28" s="6"/>
      <c r="E28" s="6"/>
      <c r="F28" s="7" t="s">
        <v>532</v>
      </c>
      <c r="G28" s="333" t="s">
        <v>480</v>
      </c>
      <c r="H28" s="6"/>
      <c r="I28" s="6"/>
      <c r="J28" s="6"/>
      <c r="K28" s="6"/>
      <c r="L28" s="6"/>
      <c r="M28" s="6"/>
      <c r="N28" s="6"/>
      <c r="O28" s="6"/>
      <c r="P28" s="6"/>
    </row>
    <row r="29" spans="1:16" ht="16.2" x14ac:dyDescent="0.3">
      <c r="A29" s="321" t="s">
        <v>80</v>
      </c>
      <c r="B29" s="6" t="s">
        <v>79</v>
      </c>
      <c r="C29" s="6">
        <v>0.61</v>
      </c>
      <c r="D29" s="6"/>
      <c r="E29" s="6"/>
      <c r="F29" s="7" t="s">
        <v>532</v>
      </c>
      <c r="G29" s="333" t="s">
        <v>480</v>
      </c>
      <c r="H29" s="6"/>
      <c r="I29" s="6"/>
      <c r="J29" s="6"/>
      <c r="K29" s="6"/>
      <c r="L29" s="6"/>
      <c r="M29" s="6"/>
      <c r="N29" s="6"/>
      <c r="O29" s="6"/>
      <c r="P29" s="6"/>
    </row>
    <row r="30" spans="1:16" ht="16.2" x14ac:dyDescent="0.3">
      <c r="A30" s="321" t="s">
        <v>81</v>
      </c>
      <c r="B30" s="6" t="s">
        <v>79</v>
      </c>
      <c r="C30" s="6">
        <v>0.68</v>
      </c>
      <c r="D30" s="6"/>
      <c r="E30" s="6"/>
      <c r="F30" s="7" t="s">
        <v>532</v>
      </c>
      <c r="G30" s="333" t="s">
        <v>480</v>
      </c>
      <c r="H30" s="6"/>
      <c r="I30" s="6"/>
      <c r="J30" s="6"/>
      <c r="K30" s="6"/>
      <c r="L30" s="6"/>
      <c r="M30" s="6"/>
      <c r="N30" s="6"/>
      <c r="O30" s="6"/>
      <c r="P30" s="6"/>
    </row>
    <row r="31" spans="1:16" ht="16.2" x14ac:dyDescent="0.3">
      <c r="A31" s="321" t="s">
        <v>82</v>
      </c>
      <c r="B31" s="6" t="s">
        <v>79</v>
      </c>
      <c r="C31" s="6">
        <v>0.63</v>
      </c>
      <c r="D31" s="6"/>
      <c r="E31" s="6"/>
      <c r="F31" s="7" t="s">
        <v>532</v>
      </c>
      <c r="G31" s="333" t="s">
        <v>480</v>
      </c>
      <c r="H31" s="6"/>
      <c r="I31" s="6"/>
      <c r="J31" s="6"/>
      <c r="K31" s="6"/>
      <c r="L31" s="6"/>
      <c r="M31" s="6"/>
      <c r="N31" s="6"/>
      <c r="O31" s="6"/>
      <c r="P31" s="6"/>
    </row>
    <row r="32" spans="1:16" ht="16.2" x14ac:dyDescent="0.3">
      <c r="A32" s="321" t="s">
        <v>83</v>
      </c>
      <c r="B32" s="6" t="s">
        <v>79</v>
      </c>
      <c r="C32" s="6">
        <v>0.5</v>
      </c>
      <c r="D32" s="6"/>
      <c r="E32" s="6"/>
      <c r="F32" s="7" t="s">
        <v>532</v>
      </c>
      <c r="G32" s="333" t="s">
        <v>480</v>
      </c>
      <c r="H32" s="6"/>
      <c r="I32" s="6"/>
      <c r="J32" s="6"/>
      <c r="K32" s="6"/>
      <c r="L32" s="6"/>
      <c r="M32" s="6"/>
      <c r="N32" s="6"/>
      <c r="O32" s="6"/>
      <c r="P32" s="6"/>
    </row>
    <row r="33" spans="1:16" ht="16.2" x14ac:dyDescent="0.3">
      <c r="A33" s="321" t="s">
        <v>84</v>
      </c>
      <c r="B33" s="6" t="s">
        <v>79</v>
      </c>
      <c r="C33" s="6">
        <v>0.42</v>
      </c>
      <c r="D33" s="6"/>
      <c r="E33" s="6"/>
      <c r="F33" s="7" t="s">
        <v>532</v>
      </c>
      <c r="G33" s="333" t="s">
        <v>480</v>
      </c>
      <c r="H33" s="6"/>
      <c r="I33" s="6"/>
      <c r="J33" s="6"/>
      <c r="K33" s="6"/>
      <c r="L33" s="6"/>
      <c r="M33" s="6"/>
      <c r="N33" s="6"/>
      <c r="O33" s="6"/>
      <c r="P33" s="6"/>
    </row>
    <row r="34" spans="1:16" ht="16.2" x14ac:dyDescent="0.3">
      <c r="A34" s="321" t="s">
        <v>85</v>
      </c>
      <c r="B34" s="6" t="s">
        <v>79</v>
      </c>
      <c r="C34" s="6">
        <v>0.35</v>
      </c>
      <c r="D34" s="6"/>
      <c r="E34" s="6"/>
      <c r="F34" s="7" t="s">
        <v>532</v>
      </c>
      <c r="G34" s="333" t="s">
        <v>480</v>
      </c>
      <c r="H34" s="6"/>
      <c r="I34" s="6"/>
      <c r="J34" s="6"/>
      <c r="K34" s="6"/>
      <c r="L34" s="6"/>
      <c r="M34" s="6"/>
      <c r="N34" s="6"/>
      <c r="O34" s="6"/>
      <c r="P34" s="6"/>
    </row>
    <row r="35" spans="1:16" ht="16.2" x14ac:dyDescent="0.3">
      <c r="A35" s="321" t="s">
        <v>86</v>
      </c>
      <c r="B35" s="6" t="s">
        <v>79</v>
      </c>
      <c r="C35" s="6">
        <v>0.23</v>
      </c>
      <c r="D35" s="6"/>
      <c r="E35" s="6"/>
      <c r="F35" s="7" t="s">
        <v>532</v>
      </c>
      <c r="G35" s="333" t="s">
        <v>480</v>
      </c>
      <c r="H35" s="6"/>
      <c r="I35" s="6"/>
      <c r="J35" s="6"/>
      <c r="K35" s="6"/>
      <c r="L35" s="6"/>
      <c r="M35" s="6"/>
      <c r="N35" s="6"/>
      <c r="O35" s="6"/>
      <c r="P35" s="6"/>
    </row>
    <row r="36" spans="1:16" x14ac:dyDescent="0.3">
      <c r="A36" s="321" t="s">
        <v>87</v>
      </c>
      <c r="B36" s="6" t="s">
        <v>88</v>
      </c>
      <c r="C36" s="6">
        <v>80</v>
      </c>
      <c r="D36" s="6"/>
      <c r="E36" s="6"/>
      <c r="F36" s="7" t="s">
        <v>532</v>
      </c>
      <c r="G36" s="333" t="s">
        <v>480</v>
      </c>
      <c r="H36" s="6"/>
      <c r="I36" s="6"/>
      <c r="J36" s="6"/>
      <c r="K36" s="6"/>
      <c r="L36" s="6"/>
      <c r="M36" s="6"/>
      <c r="N36" s="6"/>
      <c r="O36" s="6"/>
      <c r="P36" s="6"/>
    </row>
    <row r="37" spans="1:16" x14ac:dyDescent="0.3">
      <c r="A37" s="321" t="s">
        <v>89</v>
      </c>
      <c r="B37" s="6" t="s">
        <v>88</v>
      </c>
      <c r="C37" s="6">
        <v>7.8</v>
      </c>
      <c r="D37" s="6"/>
      <c r="E37" s="6"/>
      <c r="F37" s="7" t="s">
        <v>532</v>
      </c>
      <c r="G37" s="333" t="s">
        <v>480</v>
      </c>
      <c r="H37" s="6"/>
      <c r="I37" s="6"/>
      <c r="J37" s="6"/>
      <c r="K37" s="6"/>
      <c r="L37" s="6"/>
      <c r="M37" s="6"/>
      <c r="N37" s="6"/>
      <c r="O37" s="6"/>
      <c r="P37" s="6"/>
    </row>
  </sheetData>
  <sheetProtection algorithmName="SHA-512" hashValue="FPtKO/4EzFMpBe2YH8SxoXG3VmsAbI/PaWTUGqezJlvncq+QJt8uRmBeK65BgH3BfeLTfxV+FEgJ/9zvDKjyfw==" saltValue="pFnd/p9dPsdzKTZjRM34BQ==" spinCount="100000" sheet="1" formatCells="0" formatColumns="0" formatRows="0"/>
  <mergeCells count="1">
    <mergeCell ref="A1:R1"/>
  </mergeCells>
  <hyperlinks>
    <hyperlink ref="H5" r:id="rId1" xr:uid="{74F292B2-548B-49B9-83F1-9DCFBBE27487}"/>
    <hyperlink ref="G5" r:id="rId2" xr:uid="{CAF4A591-7551-46F8-8C48-A19C26A13DFD}"/>
    <hyperlink ref="G8" r:id="rId3" xr:uid="{7C329707-9D9A-4B66-BFD1-285EFDF02F0A}"/>
    <hyperlink ref="G10" r:id="rId4" xr:uid="{82FC50C2-9B6E-415D-9ADB-B6B003127889}"/>
    <hyperlink ref="H10" r:id="rId5" xr:uid="{FD1783CB-86A8-41F6-9A08-B2B05C8461AF}"/>
    <hyperlink ref="I10" r:id="rId6" xr:uid="{8751BE20-5C60-4C0D-9AC6-D1A018EAA50B}"/>
    <hyperlink ref="G12" r:id="rId7" xr:uid="{2F2EBF3A-214B-44CA-B74F-044DE953C7AA}"/>
    <hyperlink ref="H12" r:id="rId8" xr:uid="{8234FC06-74CB-4B71-81C8-FEBDEA5193D4}"/>
    <hyperlink ref="I12" r:id="rId9" xr:uid="{6DF3C7A0-F754-4D03-8AEF-3F7880F49E0F}"/>
    <hyperlink ref="G28" r:id="rId10" xr:uid="{98CE6E5F-A719-4AF2-B42F-3CF4E4F86A31}"/>
    <hyperlink ref="G29:G37" r:id="rId11" display="(U.S. EPA, 2011b)" xr:uid="{8172F270-0ABE-4019-A082-86EEFBB2C159}"/>
  </hyperlinks>
  <pageMargins left="0.7" right="0.7" top="0.75" bottom="0.75" header="0.3" footer="0.3"/>
  <pageSetup orientation="portrait" horizontalDpi="1200" verticalDpi="1200"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24146-C3B9-4ECD-8FC6-1A5D8C9E78A4}">
  <sheetPr>
    <tabColor theme="5" tint="0.79998168889431442"/>
  </sheetPr>
  <dimension ref="A1:V72"/>
  <sheetViews>
    <sheetView zoomScale="70" zoomScaleNormal="70" workbookViewId="0">
      <pane xSplit="3" ySplit="4" topLeftCell="D5" activePane="bottomRight" state="frozen"/>
      <selection activeCell="D31" sqref="D31"/>
      <selection pane="topRight" activeCell="D31" sqref="D31"/>
      <selection pane="bottomLeft" activeCell="D31" sqref="D31"/>
      <selection pane="bottomRight" activeCell="C4" sqref="C4"/>
    </sheetView>
  </sheetViews>
  <sheetFormatPr defaultColWidth="8.88671875" defaultRowHeight="14.4" x14ac:dyDescent="0.3"/>
  <cols>
    <col min="1" max="1" width="108.6640625" style="338" bestFit="1" customWidth="1"/>
    <col min="2" max="2" width="2.5546875" style="454" customWidth="1"/>
    <col min="3" max="3" width="28.33203125" style="339" customWidth="1"/>
    <col min="4" max="4" width="22.5546875" style="338" customWidth="1"/>
    <col min="5" max="5" width="22" style="338" customWidth="1"/>
    <col min="6" max="6" width="20.33203125" style="338" customWidth="1"/>
    <col min="7" max="7" width="20.5546875" style="338" customWidth="1"/>
    <col min="8" max="8" width="21" style="338" customWidth="1"/>
    <col min="9" max="9" width="19.5546875" style="338" customWidth="1"/>
    <col min="10" max="10" width="18.33203125" style="338" customWidth="1"/>
    <col min="11" max="11" width="20.33203125" style="338" customWidth="1"/>
    <col min="12" max="16384" width="8.88671875" style="338"/>
  </cols>
  <sheetData>
    <row r="1" spans="1:22" ht="15" customHeight="1" x14ac:dyDescent="0.3">
      <c r="A1" s="474" t="s">
        <v>90</v>
      </c>
      <c r="B1" s="427" t="s">
        <v>91</v>
      </c>
      <c r="C1" s="339" t="s">
        <v>92</v>
      </c>
      <c r="D1" s="461" t="s">
        <v>93</v>
      </c>
      <c r="E1" s="461" t="s">
        <v>93</v>
      </c>
      <c r="F1" s="461" t="s">
        <v>93</v>
      </c>
      <c r="G1" s="291" t="s">
        <v>93</v>
      </c>
      <c r="H1" s="461" t="s">
        <v>93</v>
      </c>
      <c r="I1" s="461" t="s">
        <v>93</v>
      </c>
      <c r="J1" s="461" t="s">
        <v>93</v>
      </c>
      <c r="K1" s="462" t="s">
        <v>93</v>
      </c>
    </row>
    <row r="2" spans="1:22" ht="69" x14ac:dyDescent="0.3">
      <c r="A2" s="474" t="s">
        <v>94</v>
      </c>
      <c r="B2" s="428"/>
      <c r="C2" s="458" t="s">
        <v>533</v>
      </c>
      <c r="D2" s="438" t="s">
        <v>95</v>
      </c>
      <c r="E2" s="438" t="s">
        <v>95</v>
      </c>
      <c r="F2" s="438" t="s">
        <v>96</v>
      </c>
      <c r="G2" s="438" t="s">
        <v>97</v>
      </c>
      <c r="H2" s="438" t="s">
        <v>98</v>
      </c>
      <c r="I2" s="438" t="s">
        <v>99</v>
      </c>
      <c r="J2" s="438" t="s">
        <v>32</v>
      </c>
      <c r="K2" s="438" t="s">
        <v>100</v>
      </c>
    </row>
    <row r="3" spans="1:22" x14ac:dyDescent="0.3">
      <c r="A3" s="474" t="s">
        <v>101</v>
      </c>
      <c r="B3" s="428"/>
      <c r="C3" s="459" t="s">
        <v>289</v>
      </c>
      <c r="D3" s="463"/>
      <c r="E3" s="463"/>
      <c r="F3" s="463"/>
      <c r="G3" s="463"/>
      <c r="H3" s="463"/>
      <c r="J3" s="463"/>
      <c r="K3" s="463"/>
    </row>
    <row r="4" spans="1:22" ht="118.5" customHeight="1" x14ac:dyDescent="0.3">
      <c r="A4" s="474" t="s">
        <v>102</v>
      </c>
      <c r="B4" s="428"/>
      <c r="C4" s="460"/>
      <c r="D4" s="455" t="s">
        <v>484</v>
      </c>
      <c r="E4" s="410" t="s">
        <v>485</v>
      </c>
      <c r="F4" s="410" t="s">
        <v>486</v>
      </c>
      <c r="G4" s="410" t="s">
        <v>487</v>
      </c>
      <c r="H4" s="410" t="s">
        <v>488</v>
      </c>
      <c r="I4" s="410" t="s">
        <v>489</v>
      </c>
      <c r="J4" s="410" t="s">
        <v>490</v>
      </c>
      <c r="K4" s="410" t="s">
        <v>491</v>
      </c>
      <c r="V4" s="341"/>
    </row>
    <row r="5" spans="1:22" ht="27" customHeight="1" x14ac:dyDescent="0.3">
      <c r="A5" s="473" t="s">
        <v>103</v>
      </c>
      <c r="B5" s="456"/>
      <c r="C5" s="457"/>
      <c r="D5" s="438" t="s">
        <v>104</v>
      </c>
      <c r="E5" s="438" t="s">
        <v>105</v>
      </c>
      <c r="F5" s="438" t="s">
        <v>106</v>
      </c>
      <c r="G5" s="438" t="s">
        <v>107</v>
      </c>
      <c r="H5" s="438" t="s">
        <v>108</v>
      </c>
      <c r="I5" s="438" t="s">
        <v>109</v>
      </c>
      <c r="J5" s="438" t="s">
        <v>110</v>
      </c>
      <c r="K5" s="438" t="s">
        <v>111</v>
      </c>
    </row>
    <row r="6" spans="1:22" x14ac:dyDescent="0.3">
      <c r="A6" s="342" t="s">
        <v>112</v>
      </c>
      <c r="B6" s="446"/>
      <c r="D6" s="343">
        <v>0</v>
      </c>
      <c r="E6" s="343">
        <v>0</v>
      </c>
      <c r="F6" s="343">
        <v>0</v>
      </c>
      <c r="G6" s="343">
        <v>0</v>
      </c>
      <c r="H6" s="343">
        <v>0</v>
      </c>
      <c r="I6" s="343">
        <v>0</v>
      </c>
      <c r="J6" s="343">
        <v>0</v>
      </c>
      <c r="K6" s="343">
        <v>0</v>
      </c>
    </row>
    <row r="7" spans="1:22" x14ac:dyDescent="0.3">
      <c r="A7" s="342" t="s">
        <v>113</v>
      </c>
      <c r="B7" s="446"/>
      <c r="D7" s="343">
        <v>0</v>
      </c>
      <c r="E7" s="343">
        <v>0</v>
      </c>
      <c r="F7" s="343">
        <v>0</v>
      </c>
      <c r="G7" s="343">
        <v>0</v>
      </c>
      <c r="H7" s="343">
        <v>0</v>
      </c>
      <c r="I7" s="343">
        <v>0</v>
      </c>
      <c r="J7" s="343">
        <v>0</v>
      </c>
      <c r="K7" s="343">
        <v>0</v>
      </c>
    </row>
    <row r="8" spans="1:22" ht="43.2" x14ac:dyDescent="0.3">
      <c r="A8" s="288" t="s">
        <v>114</v>
      </c>
      <c r="B8" s="446" t="s">
        <v>115</v>
      </c>
      <c r="C8" s="339" t="s">
        <v>116</v>
      </c>
      <c r="D8" s="344">
        <f>'Textile-Outdoor Play Structures'!D18</f>
        <v>4.0299999999999994</v>
      </c>
      <c r="E8" s="344">
        <f>'Carpet Back Coating'!D18</f>
        <v>0.04</v>
      </c>
      <c r="F8" s="344">
        <f>'Roofing Insulation'!D18</f>
        <v>0.59399999999999997</v>
      </c>
      <c r="G8" s="344">
        <f>'Wood Resin Composites'!D18</f>
        <v>30</v>
      </c>
      <c r="H8" s="344">
        <f>'Acoustic Ceiling'!D18</f>
        <v>11.22</v>
      </c>
      <c r="I8" s="344">
        <f>'Furniture,AutoFoam'!D18</f>
        <v>0.222</v>
      </c>
      <c r="J8" s="344">
        <f>Mattresses!D18</f>
        <v>2.6699999999999998E-2</v>
      </c>
      <c r="K8" s="344">
        <f>'Other Objects'!D18</f>
        <v>0.192</v>
      </c>
    </row>
    <row r="9" spans="1:22" x14ac:dyDescent="0.3">
      <c r="A9" s="342" t="s">
        <v>117</v>
      </c>
      <c r="B9" s="446" t="s">
        <v>115</v>
      </c>
      <c r="D9" s="345">
        <f>'Textile-Outdoor Play Structures'!D11</f>
        <v>1.2999999999999999E-2</v>
      </c>
      <c r="E9" s="345">
        <f>'Carpet Back Coating'!D11</f>
        <v>2.0000000000000001E-4</v>
      </c>
      <c r="F9" s="346">
        <f>'Roofing Insulation'!D11</f>
        <v>1.9800000000000002E-2</v>
      </c>
      <c r="G9" s="347">
        <f>'Wood Resin Composites'!D11</f>
        <v>0.03</v>
      </c>
      <c r="H9" s="281">
        <f>'Acoustic Ceiling'!D11</f>
        <v>6.8000000000000005E-2</v>
      </c>
      <c r="I9" s="346">
        <f>'Furniture,AutoFoam'!D11</f>
        <v>7.4000000000000003E-3</v>
      </c>
      <c r="J9" s="346">
        <f>Mattresses!D11</f>
        <v>8.8999999999999995E-4</v>
      </c>
      <c r="K9" s="346">
        <f>'Other Objects'!D11</f>
        <v>6.4000000000000003E-3</v>
      </c>
    </row>
    <row r="10" spans="1:22" x14ac:dyDescent="0.3">
      <c r="A10" s="289" t="s">
        <v>118</v>
      </c>
      <c r="B10" s="447"/>
      <c r="C10" s="348" t="s">
        <v>119</v>
      </c>
      <c r="D10" s="56" t="s">
        <v>120</v>
      </c>
      <c r="E10" s="349" t="str">
        <f t="shared" ref="E10:F26" si="0">D10</f>
        <v>est</v>
      </c>
      <c r="F10" s="349" t="str">
        <f t="shared" si="0"/>
        <v>est</v>
      </c>
      <c r="G10" s="349" t="str">
        <f t="shared" ref="G10:G26" si="1">K10</f>
        <v>est</v>
      </c>
      <c r="H10" s="349" t="str">
        <f t="shared" ref="H10:H26" si="2">F10</f>
        <v>est</v>
      </c>
      <c r="I10" s="349" t="str">
        <f t="shared" ref="I10:K26" si="3">H10</f>
        <v>est</v>
      </c>
      <c r="J10" s="349" t="str">
        <f t="shared" si="3"/>
        <v>est</v>
      </c>
      <c r="K10" s="349" t="str">
        <f t="shared" si="3"/>
        <v>est</v>
      </c>
    </row>
    <row r="11" spans="1:22" x14ac:dyDescent="0.3">
      <c r="A11" s="350" t="s">
        <v>121</v>
      </c>
      <c r="B11" s="448"/>
      <c r="D11" s="58">
        <f>'Chem and Exp Factors'!C8</f>
        <v>2.9450000000000002E-6</v>
      </c>
      <c r="E11" s="351">
        <f t="shared" si="0"/>
        <v>2.9450000000000002E-6</v>
      </c>
      <c r="F11" s="351">
        <f t="shared" si="0"/>
        <v>2.9450000000000002E-6</v>
      </c>
      <c r="G11" s="351">
        <f t="shared" si="1"/>
        <v>2.9450000000000002E-6</v>
      </c>
      <c r="H11" s="351">
        <f t="shared" si="2"/>
        <v>2.9450000000000002E-6</v>
      </c>
      <c r="I11" s="351">
        <f t="shared" si="3"/>
        <v>2.9450000000000002E-6</v>
      </c>
      <c r="J11" s="351">
        <f t="shared" si="3"/>
        <v>2.9450000000000002E-6</v>
      </c>
      <c r="K11" s="351">
        <f t="shared" si="3"/>
        <v>2.9450000000000002E-6</v>
      </c>
    </row>
    <row r="12" spans="1:22" x14ac:dyDescent="0.3">
      <c r="A12" s="350" t="s">
        <v>122</v>
      </c>
      <c r="B12" s="448"/>
      <c r="D12" s="58">
        <f>'Chem and Exp Factors'!C9</f>
        <v>7.86</v>
      </c>
      <c r="E12" s="351">
        <f t="shared" si="0"/>
        <v>7.86</v>
      </c>
      <c r="F12" s="351">
        <f t="shared" si="0"/>
        <v>7.86</v>
      </c>
      <c r="G12" s="351">
        <f t="shared" si="1"/>
        <v>7.86</v>
      </c>
      <c r="H12" s="351">
        <f t="shared" si="2"/>
        <v>7.86</v>
      </c>
      <c r="I12" s="351">
        <f t="shared" si="3"/>
        <v>7.86</v>
      </c>
      <c r="J12" s="351">
        <f t="shared" si="3"/>
        <v>7.86</v>
      </c>
      <c r="K12" s="351">
        <f t="shared" si="3"/>
        <v>7.86</v>
      </c>
    </row>
    <row r="13" spans="1:22" x14ac:dyDescent="0.3">
      <c r="A13" s="350" t="s">
        <v>123</v>
      </c>
      <c r="B13" s="448"/>
      <c r="D13" s="58">
        <f>'Chem and Exp Factors'!C10</f>
        <v>1.78</v>
      </c>
      <c r="E13" s="351">
        <f t="shared" si="0"/>
        <v>1.78</v>
      </c>
      <c r="F13" s="351">
        <f t="shared" si="0"/>
        <v>1.78</v>
      </c>
      <c r="G13" s="351">
        <f t="shared" si="1"/>
        <v>1.78</v>
      </c>
      <c r="H13" s="351">
        <f t="shared" si="2"/>
        <v>1.78</v>
      </c>
      <c r="I13" s="351">
        <f t="shared" si="3"/>
        <v>1.78</v>
      </c>
      <c r="J13" s="351">
        <f t="shared" si="3"/>
        <v>1.78</v>
      </c>
      <c r="K13" s="351">
        <f t="shared" si="3"/>
        <v>1.78</v>
      </c>
    </row>
    <row r="14" spans="1:22" x14ac:dyDescent="0.3">
      <c r="A14" s="350" t="s">
        <v>124</v>
      </c>
      <c r="B14" s="448"/>
      <c r="D14" s="58">
        <f>'Chem and Exp Factors'!C6</f>
        <v>285.49</v>
      </c>
      <c r="E14" s="351">
        <f t="shared" si="0"/>
        <v>285.49</v>
      </c>
      <c r="F14" s="351">
        <f t="shared" si="0"/>
        <v>285.49</v>
      </c>
      <c r="G14" s="351">
        <f t="shared" si="1"/>
        <v>285.49</v>
      </c>
      <c r="H14" s="351">
        <f t="shared" si="2"/>
        <v>285.49</v>
      </c>
      <c r="I14" s="351">
        <f t="shared" si="3"/>
        <v>285.49</v>
      </c>
      <c r="J14" s="351">
        <f t="shared" si="3"/>
        <v>285.49</v>
      </c>
      <c r="K14" s="351">
        <f t="shared" si="3"/>
        <v>285.49</v>
      </c>
    </row>
    <row r="15" spans="1:22" x14ac:dyDescent="0.3">
      <c r="A15" s="290" t="s">
        <v>125</v>
      </c>
      <c r="B15" s="449"/>
      <c r="C15" s="339" t="s">
        <v>119</v>
      </c>
      <c r="D15" s="59" t="s">
        <v>120</v>
      </c>
      <c r="E15" s="352" t="str">
        <f t="shared" si="0"/>
        <v>est</v>
      </c>
      <c r="F15" s="352" t="str">
        <f t="shared" si="0"/>
        <v>est</v>
      </c>
      <c r="G15" s="352" t="str">
        <f t="shared" si="1"/>
        <v>est</v>
      </c>
      <c r="H15" s="352" t="str">
        <f t="shared" si="2"/>
        <v>est</v>
      </c>
      <c r="I15" s="352" t="str">
        <f t="shared" si="3"/>
        <v>est</v>
      </c>
      <c r="J15" s="352" t="str">
        <f t="shared" si="3"/>
        <v>est</v>
      </c>
      <c r="K15" s="352" t="str">
        <f t="shared" si="3"/>
        <v>est</v>
      </c>
    </row>
    <row r="16" spans="1:22" x14ac:dyDescent="0.3">
      <c r="A16" s="290" t="s">
        <v>126</v>
      </c>
      <c r="B16" s="449"/>
      <c r="C16" s="339" t="s">
        <v>119</v>
      </c>
      <c r="D16" s="59" t="s">
        <v>120</v>
      </c>
      <c r="E16" s="352" t="str">
        <f t="shared" si="0"/>
        <v>est</v>
      </c>
      <c r="F16" s="352" t="str">
        <f t="shared" si="0"/>
        <v>est</v>
      </c>
      <c r="G16" s="352" t="str">
        <f t="shared" si="1"/>
        <v>est</v>
      </c>
      <c r="H16" s="352" t="str">
        <f t="shared" si="2"/>
        <v>est</v>
      </c>
      <c r="I16" s="352" t="str">
        <f t="shared" si="3"/>
        <v>est</v>
      </c>
      <c r="J16" s="352" t="str">
        <f t="shared" si="3"/>
        <v>est</v>
      </c>
      <c r="K16" s="352" t="str">
        <f t="shared" si="3"/>
        <v>est</v>
      </c>
    </row>
    <row r="17" spans="1:11" x14ac:dyDescent="0.3">
      <c r="A17" s="290" t="s">
        <v>127</v>
      </c>
      <c r="B17" s="449"/>
      <c r="C17" s="339" t="s">
        <v>119</v>
      </c>
      <c r="D17" s="59" t="s">
        <v>120</v>
      </c>
      <c r="E17" s="352" t="str">
        <f t="shared" si="0"/>
        <v>est</v>
      </c>
      <c r="F17" s="352" t="str">
        <f t="shared" si="0"/>
        <v>est</v>
      </c>
      <c r="G17" s="352" t="str">
        <f t="shared" si="1"/>
        <v>est</v>
      </c>
      <c r="H17" s="352" t="str">
        <f t="shared" si="2"/>
        <v>est</v>
      </c>
      <c r="I17" s="352" t="str">
        <f t="shared" si="3"/>
        <v>est</v>
      </c>
      <c r="J17" s="352" t="str">
        <f t="shared" si="3"/>
        <v>est</v>
      </c>
      <c r="K17" s="352" t="str">
        <f t="shared" si="3"/>
        <v>est</v>
      </c>
    </row>
    <row r="18" spans="1:11" x14ac:dyDescent="0.3">
      <c r="A18" s="290" t="s">
        <v>128</v>
      </c>
      <c r="B18" s="449"/>
      <c r="C18" s="339" t="s">
        <v>119</v>
      </c>
      <c r="D18" s="59" t="s">
        <v>120</v>
      </c>
      <c r="E18" s="352" t="str">
        <f t="shared" si="0"/>
        <v>est</v>
      </c>
      <c r="F18" s="352" t="str">
        <f t="shared" si="0"/>
        <v>est</v>
      </c>
      <c r="G18" s="352" t="str">
        <f t="shared" si="1"/>
        <v>est</v>
      </c>
      <c r="H18" s="352" t="str">
        <f t="shared" si="2"/>
        <v>est</v>
      </c>
      <c r="I18" s="352" t="str">
        <f t="shared" si="3"/>
        <v>est</v>
      </c>
      <c r="J18" s="352" t="str">
        <f t="shared" si="3"/>
        <v>est</v>
      </c>
      <c r="K18" s="352" t="str">
        <f t="shared" si="3"/>
        <v>est</v>
      </c>
    </row>
    <row r="19" spans="1:11" x14ac:dyDescent="0.3">
      <c r="A19" s="290" t="s">
        <v>129</v>
      </c>
      <c r="B19" s="449"/>
      <c r="C19" s="339" t="s">
        <v>119</v>
      </c>
      <c r="D19" s="59" t="s">
        <v>120</v>
      </c>
      <c r="E19" s="352" t="str">
        <f t="shared" si="0"/>
        <v>est</v>
      </c>
      <c r="F19" s="352" t="str">
        <f t="shared" si="0"/>
        <v>est</v>
      </c>
      <c r="G19" s="352" t="str">
        <f t="shared" si="1"/>
        <v>est</v>
      </c>
      <c r="H19" s="352" t="str">
        <f t="shared" si="2"/>
        <v>est</v>
      </c>
      <c r="I19" s="352" t="str">
        <f t="shared" si="3"/>
        <v>est</v>
      </c>
      <c r="J19" s="352" t="str">
        <f t="shared" si="3"/>
        <v>est</v>
      </c>
      <c r="K19" s="352" t="str">
        <f t="shared" si="3"/>
        <v>est</v>
      </c>
    </row>
    <row r="20" spans="1:11" x14ac:dyDescent="0.3">
      <c r="A20" s="290" t="s">
        <v>130</v>
      </c>
      <c r="B20" s="449"/>
      <c r="C20" s="339" t="s">
        <v>119</v>
      </c>
      <c r="D20" s="59" t="s">
        <v>120</v>
      </c>
      <c r="E20" s="352" t="str">
        <f t="shared" si="0"/>
        <v>est</v>
      </c>
      <c r="F20" s="352" t="str">
        <f t="shared" si="0"/>
        <v>est</v>
      </c>
      <c r="G20" s="352" t="str">
        <f t="shared" si="1"/>
        <v>est</v>
      </c>
      <c r="H20" s="352" t="str">
        <f t="shared" si="2"/>
        <v>est</v>
      </c>
      <c r="I20" s="352" t="str">
        <f t="shared" si="3"/>
        <v>est</v>
      </c>
      <c r="J20" s="352" t="str">
        <f t="shared" si="3"/>
        <v>est</v>
      </c>
      <c r="K20" s="352" t="str">
        <f t="shared" si="3"/>
        <v>est</v>
      </c>
    </row>
    <row r="21" spans="1:11" x14ac:dyDescent="0.3">
      <c r="A21" s="290" t="s">
        <v>131</v>
      </c>
      <c r="B21" s="449"/>
      <c r="C21" s="339" t="s">
        <v>119</v>
      </c>
      <c r="D21" s="59" t="s">
        <v>120</v>
      </c>
      <c r="E21" s="352" t="str">
        <f t="shared" si="0"/>
        <v>est</v>
      </c>
      <c r="F21" s="352" t="str">
        <f t="shared" si="0"/>
        <v>est</v>
      </c>
      <c r="G21" s="352" t="str">
        <f t="shared" si="1"/>
        <v>est</v>
      </c>
      <c r="H21" s="352" t="str">
        <f t="shared" si="2"/>
        <v>est</v>
      </c>
      <c r="I21" s="352" t="str">
        <f t="shared" si="3"/>
        <v>est</v>
      </c>
      <c r="J21" s="352" t="str">
        <f t="shared" si="3"/>
        <v>est</v>
      </c>
      <c r="K21" s="352" t="str">
        <f t="shared" si="3"/>
        <v>est</v>
      </c>
    </row>
    <row r="22" spans="1:11" x14ac:dyDescent="0.3">
      <c r="A22" s="290" t="s">
        <v>132</v>
      </c>
      <c r="B22" s="449"/>
      <c r="C22" s="339" t="s">
        <v>119</v>
      </c>
      <c r="D22" s="59" t="s">
        <v>120</v>
      </c>
      <c r="E22" s="352" t="str">
        <f t="shared" si="0"/>
        <v>est</v>
      </c>
      <c r="F22" s="352" t="str">
        <f t="shared" si="0"/>
        <v>est</v>
      </c>
      <c r="G22" s="352" t="str">
        <f t="shared" si="1"/>
        <v>est</v>
      </c>
      <c r="H22" s="352" t="str">
        <f t="shared" si="2"/>
        <v>est</v>
      </c>
      <c r="I22" s="352" t="str">
        <f t="shared" si="3"/>
        <v>est</v>
      </c>
      <c r="J22" s="352" t="str">
        <f t="shared" si="3"/>
        <v>est</v>
      </c>
      <c r="K22" s="352" t="str">
        <f t="shared" si="3"/>
        <v>est</v>
      </c>
    </row>
    <row r="23" spans="1:11" x14ac:dyDescent="0.3">
      <c r="A23" s="290" t="s">
        <v>133</v>
      </c>
      <c r="B23" s="449"/>
      <c r="C23" s="339" t="s">
        <v>119</v>
      </c>
      <c r="D23" s="59" t="s">
        <v>120</v>
      </c>
      <c r="E23" s="352" t="str">
        <f t="shared" si="0"/>
        <v>est</v>
      </c>
      <c r="F23" s="352" t="str">
        <f t="shared" si="0"/>
        <v>est</v>
      </c>
      <c r="G23" s="352" t="str">
        <f t="shared" si="1"/>
        <v>est</v>
      </c>
      <c r="H23" s="352" t="str">
        <f t="shared" si="2"/>
        <v>est</v>
      </c>
      <c r="I23" s="352" t="str">
        <f t="shared" si="3"/>
        <v>est</v>
      </c>
      <c r="J23" s="352" t="str">
        <f t="shared" si="3"/>
        <v>est</v>
      </c>
      <c r="K23" s="352" t="str">
        <f t="shared" si="3"/>
        <v>est</v>
      </c>
    </row>
    <row r="24" spans="1:11" x14ac:dyDescent="0.3">
      <c r="A24" s="290" t="s">
        <v>134</v>
      </c>
      <c r="B24" s="449"/>
      <c r="C24" s="339" t="s">
        <v>119</v>
      </c>
      <c r="D24" s="59" t="s">
        <v>120</v>
      </c>
      <c r="E24" s="352" t="str">
        <f t="shared" si="0"/>
        <v>est</v>
      </c>
      <c r="F24" s="352" t="str">
        <f t="shared" si="0"/>
        <v>est</v>
      </c>
      <c r="G24" s="352" t="str">
        <f t="shared" si="1"/>
        <v>est</v>
      </c>
      <c r="H24" s="352" t="str">
        <f t="shared" si="2"/>
        <v>est</v>
      </c>
      <c r="I24" s="352" t="str">
        <f t="shared" si="3"/>
        <v>est</v>
      </c>
      <c r="J24" s="352" t="str">
        <f t="shared" si="3"/>
        <v>est</v>
      </c>
      <c r="K24" s="352" t="str">
        <f t="shared" si="3"/>
        <v>est</v>
      </c>
    </row>
    <row r="25" spans="1:11" x14ac:dyDescent="0.3">
      <c r="A25" s="350" t="s">
        <v>135</v>
      </c>
      <c r="B25" s="448"/>
      <c r="D25" s="276">
        <f>'Chem and Exp Factors'!C5</f>
        <v>6.0999999999999999E-2</v>
      </c>
      <c r="E25" s="353">
        <f t="shared" si="0"/>
        <v>6.0999999999999999E-2</v>
      </c>
      <c r="F25" s="353">
        <f t="shared" si="0"/>
        <v>6.0999999999999999E-2</v>
      </c>
      <c r="G25" s="353">
        <f t="shared" si="1"/>
        <v>6.0999999999999999E-2</v>
      </c>
      <c r="H25" s="353">
        <f t="shared" si="2"/>
        <v>6.0999999999999999E-2</v>
      </c>
      <c r="I25" s="353">
        <f t="shared" si="3"/>
        <v>6.0999999999999999E-2</v>
      </c>
      <c r="J25" s="353">
        <f t="shared" si="3"/>
        <v>6.0999999999999999E-2</v>
      </c>
      <c r="K25" s="353">
        <f t="shared" si="3"/>
        <v>6.0999999999999999E-2</v>
      </c>
    </row>
    <row r="26" spans="1:11" x14ac:dyDescent="0.3">
      <c r="A26" s="354" t="s">
        <v>136</v>
      </c>
      <c r="B26" s="450"/>
      <c r="C26" s="355"/>
      <c r="D26" s="60">
        <f>'Chem and Exp Factors'!C12</f>
        <v>7.82</v>
      </c>
      <c r="E26" s="356">
        <f t="shared" si="0"/>
        <v>7.82</v>
      </c>
      <c r="F26" s="356">
        <f t="shared" si="0"/>
        <v>7.82</v>
      </c>
      <c r="G26" s="356">
        <f t="shared" si="1"/>
        <v>7.82</v>
      </c>
      <c r="H26" s="356">
        <f t="shared" si="2"/>
        <v>7.82</v>
      </c>
      <c r="I26" s="356">
        <f t="shared" si="3"/>
        <v>7.82</v>
      </c>
      <c r="J26" s="356">
        <f t="shared" si="3"/>
        <v>7.82</v>
      </c>
      <c r="K26" s="356">
        <f t="shared" si="3"/>
        <v>7.82</v>
      </c>
    </row>
    <row r="27" spans="1:11" x14ac:dyDescent="0.3">
      <c r="A27" s="288" t="s">
        <v>137</v>
      </c>
      <c r="B27" s="451"/>
      <c r="C27" s="339" t="s">
        <v>138</v>
      </c>
      <c r="D27" s="357">
        <f>'Textile-Outdoor Play Structures'!D52</f>
        <v>0.35099999999999998</v>
      </c>
      <c r="E27" s="357">
        <f>'Carpet Back Coating'!D52</f>
        <v>0.35099999999999998</v>
      </c>
      <c r="F27" s="357">
        <f>'Roofing Insulation'!D53</f>
        <v>0.35099999999999998</v>
      </c>
      <c r="G27" s="357">
        <f>'Wood Resin Composites'!D53</f>
        <v>0.35099999999999998</v>
      </c>
      <c r="H27" s="357">
        <f>'Acoustic Ceiling'!D53</f>
        <v>0.35099999999999998</v>
      </c>
      <c r="I27" s="357">
        <f>'Furniture,AutoFoam'!D53</f>
        <v>0.35099999999999998</v>
      </c>
      <c r="J27" s="357">
        <f>Mattresses!D53</f>
        <v>0.35099999999999998</v>
      </c>
      <c r="K27" s="357">
        <f>'Other Objects'!D53</f>
        <v>0.35099999999999998</v>
      </c>
    </row>
    <row r="28" spans="1:11" x14ac:dyDescent="0.3">
      <c r="A28" s="288" t="s">
        <v>139</v>
      </c>
      <c r="B28" s="451"/>
      <c r="C28" s="339" t="s">
        <v>138</v>
      </c>
      <c r="D28" s="357">
        <f>'Textile-Outdoor Play Structures'!D53</f>
        <v>0.35099999999999998</v>
      </c>
      <c r="E28" s="357">
        <f>'Carpet Back Coating'!D53</f>
        <v>0.35099999999999998</v>
      </c>
      <c r="F28" s="357">
        <f>'Roofing Insulation'!D54</f>
        <v>0.35099999999999998</v>
      </c>
      <c r="G28" s="357">
        <f>'Wood Resin Composites'!D54</f>
        <v>0.35099999999999998</v>
      </c>
      <c r="H28" s="357">
        <f>'Acoustic Ceiling'!D54</f>
        <v>0.35099999999999998</v>
      </c>
      <c r="I28" s="357">
        <f>'Furniture,AutoFoam'!D54</f>
        <v>0.35099999999999998</v>
      </c>
      <c r="J28" s="357">
        <f>Mattresses!D54</f>
        <v>0.35099999999999998</v>
      </c>
      <c r="K28" s="357">
        <f>'Other Objects'!D54</f>
        <v>0.35099999999999998</v>
      </c>
    </row>
    <row r="29" spans="1:11" x14ac:dyDescent="0.3">
      <c r="A29" s="342" t="s">
        <v>140</v>
      </c>
      <c r="B29" s="446"/>
      <c r="C29" s="339" t="s">
        <v>141</v>
      </c>
      <c r="D29" s="57">
        <f>'Textile-Outdoor Play Structures'!D60</f>
        <v>0.04</v>
      </c>
      <c r="E29" s="343">
        <f>'Carpet Back Coating'!D60</f>
        <v>0.04</v>
      </c>
      <c r="F29" s="343">
        <f>'Roofing Insulation'!D61</f>
        <v>0.04</v>
      </c>
      <c r="G29" s="343">
        <f>'Wood Resin Composites'!D61</f>
        <v>0.04</v>
      </c>
      <c r="H29" s="343">
        <f>'Acoustic Ceiling'!D61</f>
        <v>0.04</v>
      </c>
      <c r="I29" s="343">
        <f>'Furniture,AutoFoam'!D61</f>
        <v>0.04</v>
      </c>
      <c r="J29" s="343">
        <f>Mattresses!D61</f>
        <v>0.04</v>
      </c>
      <c r="K29" s="343">
        <f>'Other Objects'!D61</f>
        <v>0.04</v>
      </c>
    </row>
    <row r="30" spans="1:11" x14ac:dyDescent="0.3">
      <c r="A30" s="342" t="s">
        <v>142</v>
      </c>
      <c r="B30" s="446"/>
      <c r="C30" s="339" t="s">
        <v>143</v>
      </c>
      <c r="D30" s="57">
        <f>'Textile-Outdoor Play Structures'!D36</f>
        <v>50</v>
      </c>
      <c r="E30" s="343">
        <f>'Carpet Back Coating'!D36</f>
        <v>10</v>
      </c>
      <c r="F30" s="343">
        <f>'Acoustic Ceiling'!D36</f>
        <v>0</v>
      </c>
      <c r="G30" s="343">
        <f>'Wood Resin Composites'!D36</f>
        <v>10</v>
      </c>
      <c r="H30" s="343">
        <f>'Acoustic Ceiling'!D36</f>
        <v>0</v>
      </c>
      <c r="I30" s="343">
        <f>'Furniture,AutoFoam'!D36</f>
        <v>10</v>
      </c>
      <c r="J30" s="343">
        <f>Mattresses!D36</f>
        <v>10</v>
      </c>
      <c r="K30" s="343">
        <f>'Other Objects'!D36</f>
        <v>50</v>
      </c>
    </row>
    <row r="31" spans="1:11" x14ac:dyDescent="0.3">
      <c r="A31" s="288" t="s">
        <v>144</v>
      </c>
      <c r="B31" s="451"/>
      <c r="C31" s="339" t="s">
        <v>145</v>
      </c>
      <c r="D31" s="59" t="s">
        <v>120</v>
      </c>
      <c r="E31" s="357" t="str">
        <f>D31</f>
        <v>est</v>
      </c>
      <c r="F31" s="357" t="str">
        <f>E31</f>
        <v>est</v>
      </c>
      <c r="G31" s="357" t="str">
        <f>K31</f>
        <v>est</v>
      </c>
      <c r="H31" s="357" t="str">
        <f>F31</f>
        <v>est</v>
      </c>
      <c r="I31" s="357" t="str">
        <f>H31</f>
        <v>est</v>
      </c>
      <c r="J31" s="357" t="str">
        <f>I31</f>
        <v>est</v>
      </c>
      <c r="K31" s="357" t="str">
        <f>J31</f>
        <v>est</v>
      </c>
    </row>
    <row r="32" spans="1:11" ht="43.2" x14ac:dyDescent="0.3">
      <c r="A32" s="342" t="s">
        <v>146</v>
      </c>
      <c r="B32" s="446"/>
      <c r="C32" s="339" t="s">
        <v>147</v>
      </c>
      <c r="D32" s="280">
        <f>'Textile-Outdoor Play Structures'!D45</f>
        <v>0.1</v>
      </c>
      <c r="E32" s="358">
        <f>'Carpet Back Coating'!D45</f>
        <v>0.1</v>
      </c>
      <c r="F32" s="358">
        <f>'Roofing Insulation'!D46</f>
        <v>0.1</v>
      </c>
      <c r="G32" s="358">
        <f>'Wood Resin Composites'!D46</f>
        <v>0.1</v>
      </c>
      <c r="H32" s="358">
        <f>'Acoustic Ceiling'!D46</f>
        <v>0.1</v>
      </c>
      <c r="I32" s="358">
        <f>'Furniture,AutoFoam'!D46</f>
        <v>0.1</v>
      </c>
      <c r="J32" s="358">
        <f>Mattresses!D46</f>
        <v>0.1</v>
      </c>
      <c r="K32" s="358">
        <f>'Other Objects'!D46</f>
        <v>0.1</v>
      </c>
    </row>
    <row r="33" spans="1:11" x14ac:dyDescent="0.3">
      <c r="A33" s="342" t="s">
        <v>492</v>
      </c>
      <c r="B33" s="446" t="s">
        <v>115</v>
      </c>
      <c r="C33" s="339" t="s">
        <v>141</v>
      </c>
      <c r="D33" s="276">
        <f>'Textile-Outdoor Play Structures'!D32</f>
        <v>0.31</v>
      </c>
      <c r="E33" s="359">
        <f>'Carpet Back Coating'!D32</f>
        <v>0.2</v>
      </c>
      <c r="F33" s="359">
        <f>'Roofing Insulation'!D32</f>
        <v>0.03</v>
      </c>
      <c r="G33" s="359">
        <f>'Wood Resin Composites'!D32</f>
        <v>1</v>
      </c>
      <c r="H33" s="359">
        <f>'Acoustic Ceiling'!D32</f>
        <v>0.16500000000000001</v>
      </c>
      <c r="I33" s="359">
        <f>'Furniture,AutoFoam'!D32</f>
        <v>0.03</v>
      </c>
      <c r="J33" s="359">
        <f>Mattresses!D32</f>
        <v>0.03</v>
      </c>
      <c r="K33" s="359">
        <f>'Other Objects'!D32</f>
        <v>0.03</v>
      </c>
    </row>
    <row r="34" spans="1:11" x14ac:dyDescent="0.3">
      <c r="A34" s="342" t="s">
        <v>148</v>
      </c>
      <c r="B34" s="446" t="s">
        <v>115</v>
      </c>
      <c r="C34" s="339" t="s">
        <v>141</v>
      </c>
      <c r="D34" s="275">
        <f>'Textile-Outdoor Play Structures'!D35</f>
        <v>180</v>
      </c>
      <c r="E34" s="360">
        <f>'Carpet Back Coating'!D35</f>
        <v>1140</v>
      </c>
      <c r="F34" s="360">
        <f>'Roofing Insulation'!D35</f>
        <v>0</v>
      </c>
      <c r="G34" s="360" t="str">
        <f>'Wood Resin Composites'!D35</f>
        <v>1140
120</v>
      </c>
      <c r="H34" s="360">
        <f>'Acoustic Ceiling'!D35</f>
        <v>0</v>
      </c>
      <c r="I34" s="360" t="str">
        <f>'Furniture,AutoFoam'!D35</f>
        <v>600/120</v>
      </c>
      <c r="J34" s="360">
        <f>Mattresses!D35</f>
        <v>600</v>
      </c>
      <c r="K34" s="360">
        <f>'Other Objects'!D35</f>
        <v>3.8</v>
      </c>
    </row>
    <row r="35" spans="1:11" x14ac:dyDescent="0.3">
      <c r="A35" s="342" t="s">
        <v>149</v>
      </c>
      <c r="B35" s="446" t="s">
        <v>115</v>
      </c>
      <c r="C35" s="339" t="s">
        <v>141</v>
      </c>
      <c r="D35" s="280">
        <f>'Textile-Outdoor Play Structures'!D59</f>
        <v>1</v>
      </c>
      <c r="E35" s="358">
        <f>'Carpet Back Coating'!D59</f>
        <v>5</v>
      </c>
      <c r="F35" s="358">
        <f>'Roofing Insulation'!D60</f>
        <v>1</v>
      </c>
      <c r="G35" s="358">
        <f>'Wood Resin Composites'!D60</f>
        <v>10</v>
      </c>
      <c r="H35" s="358">
        <f>'Acoustic Ceiling'!D60</f>
        <v>1</v>
      </c>
      <c r="I35" s="361" t="str">
        <f>'Furniture,AutoFoam'!D60</f>
        <v>10 and 1</v>
      </c>
      <c r="J35" s="358">
        <f>Mattresses!D60</f>
        <v>1</v>
      </c>
      <c r="K35" s="358">
        <f>'Other Objects'!D60</f>
        <v>40</v>
      </c>
    </row>
    <row r="36" spans="1:11" ht="28.8" x14ac:dyDescent="0.3">
      <c r="A36" s="342" t="s">
        <v>150</v>
      </c>
      <c r="B36" s="446"/>
      <c r="C36" s="339" t="s">
        <v>151</v>
      </c>
      <c r="D36" s="57">
        <f>'Textile-Outdoor Play Structures'!D55</f>
        <v>1</v>
      </c>
      <c r="E36" s="343">
        <f>'Carpet Back Coating'!D55</f>
        <v>1</v>
      </c>
      <c r="F36" s="343">
        <f>'Roofing Insulation'!D56</f>
        <v>1</v>
      </c>
      <c r="G36" s="343">
        <f>'Wood Resin Composites'!D56</f>
        <v>1</v>
      </c>
      <c r="H36" s="343">
        <f>'Acoustic Ceiling'!D56</f>
        <v>1</v>
      </c>
      <c r="I36" s="343">
        <f>'Furniture,AutoFoam'!D56</f>
        <v>1</v>
      </c>
      <c r="J36" s="343">
        <f>Mattresses!D56</f>
        <v>1</v>
      </c>
      <c r="K36" s="343">
        <f>'Other Objects'!D56</f>
        <v>1</v>
      </c>
    </row>
    <row r="37" spans="1:11" ht="28.8" x14ac:dyDescent="0.3">
      <c r="A37" s="342" t="s">
        <v>493</v>
      </c>
      <c r="B37" s="446"/>
      <c r="C37" s="339" t="s">
        <v>152</v>
      </c>
      <c r="D37" s="57">
        <f>'Textile-Outdoor Play Structures'!D54</f>
        <v>0.1</v>
      </c>
      <c r="E37" s="343">
        <f>'Carpet Back Coating'!D54</f>
        <v>0.1</v>
      </c>
      <c r="F37" s="343">
        <f>'Roofing Insulation'!D55</f>
        <v>0.1</v>
      </c>
      <c r="G37" s="343">
        <f>'Wood Resin Composites'!D55</f>
        <v>0.1</v>
      </c>
      <c r="H37" s="343">
        <f>'Acoustic Ceiling'!D55</f>
        <v>0.1</v>
      </c>
      <c r="I37" s="343">
        <f>'Furniture,AutoFoam'!D55</f>
        <v>0.1</v>
      </c>
      <c r="J37" s="343">
        <f>Mattresses!D55</f>
        <v>0.1</v>
      </c>
      <c r="K37" s="343">
        <f>'Other Objects'!D55</f>
        <v>0.1</v>
      </c>
    </row>
    <row r="38" spans="1:11" x14ac:dyDescent="0.3">
      <c r="A38" s="342" t="s">
        <v>153</v>
      </c>
      <c r="B38" s="446"/>
      <c r="C38" s="339" t="s">
        <v>154</v>
      </c>
      <c r="D38" s="57">
        <f>'Textile-Outdoor Play Structures'!D56</f>
        <v>0.1</v>
      </c>
      <c r="E38" s="343">
        <f>'Carpet Back Coating'!D56</f>
        <v>0.1</v>
      </c>
      <c r="F38" s="343">
        <f>'Roofing Insulation'!D57</f>
        <v>0.1</v>
      </c>
      <c r="G38" s="343">
        <f>'Wood Resin Composites'!D57</f>
        <v>0.1</v>
      </c>
      <c r="H38" s="343">
        <f>'Acoustic Ceiling'!D57</f>
        <v>0.1</v>
      </c>
      <c r="I38" s="343">
        <f>'Furniture,AutoFoam'!D57</f>
        <v>0.1</v>
      </c>
      <c r="J38" s="343">
        <f>Mattresses!D57</f>
        <v>0.1</v>
      </c>
      <c r="K38" s="343">
        <f>'Other Objects'!D57</f>
        <v>0.1</v>
      </c>
    </row>
    <row r="39" spans="1:11" x14ac:dyDescent="0.3">
      <c r="A39" s="288" t="s">
        <v>155</v>
      </c>
      <c r="B39" s="451"/>
      <c r="C39" s="287" t="s">
        <v>156</v>
      </c>
      <c r="D39" s="276">
        <f>'Textile-Outdoor Play Structures'!D44</f>
        <v>2.2000000000000001E-3</v>
      </c>
      <c r="E39" s="359">
        <f>'Carpet Back Coating'!D44</f>
        <v>2.2000000000000001E-3</v>
      </c>
      <c r="F39" s="359">
        <f>'Roofing Insulation'!D45</f>
        <v>2.2000000000000001E-3</v>
      </c>
      <c r="G39" s="359">
        <f>'Wood Resin Composites'!D45</f>
        <v>2.2000000000000001E-3</v>
      </c>
      <c r="H39" s="359">
        <f>'Acoustic Ceiling'!D45</f>
        <v>2.2000000000000001E-3</v>
      </c>
      <c r="I39" s="359">
        <f>'Furniture,AutoFoam'!D45</f>
        <v>2.2000000000000001E-3</v>
      </c>
      <c r="J39" s="282">
        <f>Mattresses!D45</f>
        <v>2.2000000000000001E-3</v>
      </c>
      <c r="K39" s="359">
        <f>'Other Objects'!D45</f>
        <v>2.2000000000000001E-3</v>
      </c>
    </row>
    <row r="40" spans="1:11" x14ac:dyDescent="0.3">
      <c r="A40" s="342" t="s">
        <v>157</v>
      </c>
      <c r="B40" s="446" t="s">
        <v>115</v>
      </c>
      <c r="C40" s="339" t="s">
        <v>141</v>
      </c>
      <c r="D40" s="276">
        <f>'Textile-Outdoor Play Structures'!D33</f>
        <v>17.860800000000001</v>
      </c>
      <c r="E40" s="360">
        <f>'Carpet Back Coating'!D33</f>
        <v>1.6</v>
      </c>
      <c r="F40" s="360">
        <f>'Roofing Insulation'!D33</f>
        <v>158</v>
      </c>
      <c r="G40" s="360" t="str">
        <f>'Wood Resin Composites'!D33</f>
        <v>211 (floor surface area)
1.38 (TV stand surface area)</v>
      </c>
      <c r="H40" s="360">
        <f>'Acoustic Ceiling'!D33</f>
        <v>12.6</v>
      </c>
      <c r="I40" s="360">
        <f>'Furniture,AutoFoam'!D33</f>
        <v>0.42249999999999999</v>
      </c>
      <c r="J40" s="360">
        <f>Mattresses!D33</f>
        <v>3.097</v>
      </c>
      <c r="K40" s="360">
        <f>'Other Objects'!D33</f>
        <v>0.66059999999999997</v>
      </c>
    </row>
    <row r="41" spans="1:11" x14ac:dyDescent="0.3">
      <c r="A41" s="342" t="s">
        <v>158</v>
      </c>
      <c r="B41" s="446"/>
      <c r="C41" s="339" t="s">
        <v>141</v>
      </c>
      <c r="D41" s="276">
        <f>'Textile-Outdoor Play Structures'!D34</f>
        <v>5.5E-2</v>
      </c>
      <c r="E41" s="360">
        <f>'Carpet Back Coating'!D34</f>
        <v>0.5</v>
      </c>
      <c r="F41" s="360">
        <f>'Roofing Insulation'!D34</f>
        <v>0.5</v>
      </c>
      <c r="G41" s="360">
        <f>'Wood Resin Composites'!D34</f>
        <v>0.1</v>
      </c>
      <c r="H41" s="360">
        <f>'Acoustic Ceiling'!D34</f>
        <v>0.5</v>
      </c>
      <c r="I41" s="360">
        <f>'Furniture,AutoFoam'!D34</f>
        <v>0.01</v>
      </c>
      <c r="J41" s="360">
        <f>Mattresses!D34</f>
        <v>0.5</v>
      </c>
      <c r="K41" s="360">
        <f>'Other Objects'!D34</f>
        <v>0.01</v>
      </c>
    </row>
    <row r="42" spans="1:11" x14ac:dyDescent="0.3">
      <c r="A42" s="288" t="s">
        <v>159</v>
      </c>
      <c r="B42" s="451"/>
      <c r="C42" s="287" t="s">
        <v>141</v>
      </c>
      <c r="D42" s="59" t="s">
        <v>120</v>
      </c>
      <c r="E42" s="59" t="str">
        <f t="shared" ref="E42:F45" si="4">D42</f>
        <v>est</v>
      </c>
      <c r="F42" s="59" t="str">
        <f t="shared" si="4"/>
        <v>est</v>
      </c>
      <c r="G42" s="59" t="str">
        <f t="shared" ref="G42:G54" si="5">K42</f>
        <v>est</v>
      </c>
      <c r="H42" s="59" t="str">
        <f t="shared" ref="H42:H54" si="6">F42</f>
        <v>est</v>
      </c>
      <c r="I42" s="59" t="str">
        <f t="shared" ref="I42:K45" si="7">H42</f>
        <v>est</v>
      </c>
      <c r="J42" s="59" t="str">
        <f t="shared" si="7"/>
        <v>est</v>
      </c>
      <c r="K42" s="59" t="str">
        <f t="shared" si="7"/>
        <v>est</v>
      </c>
    </row>
    <row r="43" spans="1:11" ht="15" customHeight="1" x14ac:dyDescent="0.3">
      <c r="A43" s="342" t="s">
        <v>160</v>
      </c>
      <c r="B43" s="446"/>
      <c r="C43" s="339" t="s">
        <v>161</v>
      </c>
      <c r="D43" s="59" t="s">
        <v>162</v>
      </c>
      <c r="E43" s="59" t="str">
        <f t="shared" si="4"/>
        <v>drop down</v>
      </c>
      <c r="F43" s="59" t="str">
        <f t="shared" si="4"/>
        <v>drop down</v>
      </c>
      <c r="G43" s="59" t="str">
        <f t="shared" si="5"/>
        <v>drop down</v>
      </c>
      <c r="H43" s="59" t="str">
        <f t="shared" si="6"/>
        <v>drop down</v>
      </c>
      <c r="I43" s="59" t="str">
        <f t="shared" si="7"/>
        <v>drop down</v>
      </c>
      <c r="J43" s="59" t="str">
        <f t="shared" si="7"/>
        <v>drop down</v>
      </c>
      <c r="K43" s="59" t="str">
        <f t="shared" si="7"/>
        <v>drop down</v>
      </c>
    </row>
    <row r="44" spans="1:11" ht="15" customHeight="1" x14ac:dyDescent="0.3">
      <c r="A44" s="342" t="s">
        <v>163</v>
      </c>
      <c r="B44" s="446"/>
      <c r="C44" s="339" t="s">
        <v>161</v>
      </c>
      <c r="D44" s="59" t="s">
        <v>162</v>
      </c>
      <c r="E44" s="59" t="str">
        <f t="shared" si="4"/>
        <v>drop down</v>
      </c>
      <c r="F44" s="59" t="str">
        <f t="shared" si="4"/>
        <v>drop down</v>
      </c>
      <c r="G44" s="59" t="str">
        <f t="shared" si="5"/>
        <v>drop down</v>
      </c>
      <c r="H44" s="59" t="str">
        <f t="shared" si="6"/>
        <v>drop down</v>
      </c>
      <c r="I44" s="59" t="str">
        <f t="shared" si="7"/>
        <v>drop down</v>
      </c>
      <c r="J44" s="59" t="str">
        <f t="shared" si="7"/>
        <v>drop down</v>
      </c>
      <c r="K44" s="59" t="str">
        <f t="shared" si="7"/>
        <v>drop down</v>
      </c>
    </row>
    <row r="45" spans="1:11" ht="12.6" customHeight="1" x14ac:dyDescent="0.3">
      <c r="A45" s="342" t="s">
        <v>164</v>
      </c>
      <c r="B45" s="446"/>
      <c r="C45" s="339" t="s">
        <v>161</v>
      </c>
      <c r="D45" s="59" t="s">
        <v>162</v>
      </c>
      <c r="E45" s="59" t="str">
        <f t="shared" si="4"/>
        <v>drop down</v>
      </c>
      <c r="F45" s="59" t="str">
        <f t="shared" si="4"/>
        <v>drop down</v>
      </c>
      <c r="G45" s="59" t="str">
        <f t="shared" si="5"/>
        <v>drop down</v>
      </c>
      <c r="H45" s="59" t="str">
        <f t="shared" si="6"/>
        <v>drop down</v>
      </c>
      <c r="I45" s="59" t="str">
        <f t="shared" si="7"/>
        <v>drop down</v>
      </c>
      <c r="J45" s="59" t="str">
        <f t="shared" si="7"/>
        <v>drop down</v>
      </c>
      <c r="K45" s="59" t="str">
        <f t="shared" si="7"/>
        <v>drop down</v>
      </c>
    </row>
    <row r="46" spans="1:11" ht="11.1" customHeight="1" x14ac:dyDescent="0.3">
      <c r="A46" s="342" t="s">
        <v>165</v>
      </c>
      <c r="B46" s="446"/>
      <c r="C46" s="339" t="s">
        <v>166</v>
      </c>
      <c r="D46" s="59" t="s">
        <v>120</v>
      </c>
      <c r="E46" s="59" t="str">
        <f t="shared" ref="E46:E54" si="8">D46</f>
        <v>est</v>
      </c>
      <c r="F46" s="59" t="str">
        <f t="shared" ref="F46:J46" si="9">E46</f>
        <v>est</v>
      </c>
      <c r="G46" s="59" t="str">
        <f t="shared" si="5"/>
        <v>est</v>
      </c>
      <c r="H46" s="59" t="str">
        <f t="shared" si="6"/>
        <v>est</v>
      </c>
      <c r="I46" s="59" t="str">
        <f t="shared" ref="I46:I54" si="10">H46</f>
        <v>est</v>
      </c>
      <c r="J46" s="59" t="str">
        <f t="shared" si="9"/>
        <v>est</v>
      </c>
      <c r="K46" s="59" t="str">
        <f t="shared" ref="K46:K54" si="11">J46</f>
        <v>est</v>
      </c>
    </row>
    <row r="47" spans="1:11" ht="12.6" customHeight="1" x14ac:dyDescent="0.3">
      <c r="A47" s="342" t="s">
        <v>167</v>
      </c>
      <c r="B47" s="446"/>
      <c r="C47" s="339" t="s">
        <v>161</v>
      </c>
      <c r="D47" s="59" t="s">
        <v>162</v>
      </c>
      <c r="E47" s="59" t="str">
        <f t="shared" si="8"/>
        <v>drop down</v>
      </c>
      <c r="F47" s="59" t="str">
        <f t="shared" ref="F47:J47" si="12">E47</f>
        <v>drop down</v>
      </c>
      <c r="G47" s="59" t="str">
        <f t="shared" si="5"/>
        <v>drop down</v>
      </c>
      <c r="H47" s="59" t="str">
        <f t="shared" si="6"/>
        <v>drop down</v>
      </c>
      <c r="I47" s="59" t="str">
        <f t="shared" si="10"/>
        <v>drop down</v>
      </c>
      <c r="J47" s="59" t="str">
        <f t="shared" si="12"/>
        <v>drop down</v>
      </c>
      <c r="K47" s="59" t="str">
        <f t="shared" si="11"/>
        <v>drop down</v>
      </c>
    </row>
    <row r="48" spans="1:11" ht="11.1" customHeight="1" x14ac:dyDescent="0.3">
      <c r="A48" s="342" t="s">
        <v>168</v>
      </c>
      <c r="B48" s="446"/>
      <c r="C48" s="339" t="s">
        <v>161</v>
      </c>
      <c r="D48" s="59" t="s">
        <v>162</v>
      </c>
      <c r="E48" s="59" t="str">
        <f t="shared" si="8"/>
        <v>drop down</v>
      </c>
      <c r="F48" s="59" t="str">
        <f t="shared" ref="F48:J48" si="13">E48</f>
        <v>drop down</v>
      </c>
      <c r="G48" s="59" t="str">
        <f t="shared" si="5"/>
        <v>drop down</v>
      </c>
      <c r="H48" s="59" t="str">
        <f t="shared" si="6"/>
        <v>drop down</v>
      </c>
      <c r="I48" s="59" t="str">
        <f t="shared" si="10"/>
        <v>drop down</v>
      </c>
      <c r="J48" s="59" t="str">
        <f t="shared" si="13"/>
        <v>drop down</v>
      </c>
      <c r="K48" s="59" t="str">
        <f t="shared" si="11"/>
        <v>drop down</v>
      </c>
    </row>
    <row r="49" spans="1:11" ht="11.1" customHeight="1" x14ac:dyDescent="0.3">
      <c r="A49" s="342" t="s">
        <v>169</v>
      </c>
      <c r="B49" s="446"/>
      <c r="C49" s="339" t="s">
        <v>161</v>
      </c>
      <c r="D49" s="59" t="s">
        <v>162</v>
      </c>
      <c r="E49" s="59" t="str">
        <f t="shared" si="8"/>
        <v>drop down</v>
      </c>
      <c r="F49" s="59" t="str">
        <f t="shared" ref="F49:J49" si="14">E49</f>
        <v>drop down</v>
      </c>
      <c r="G49" s="59" t="str">
        <f t="shared" si="5"/>
        <v>drop down</v>
      </c>
      <c r="H49" s="59" t="str">
        <f t="shared" si="6"/>
        <v>drop down</v>
      </c>
      <c r="I49" s="59" t="str">
        <f t="shared" si="10"/>
        <v>drop down</v>
      </c>
      <c r="J49" s="59" t="str">
        <f t="shared" si="14"/>
        <v>drop down</v>
      </c>
      <c r="K49" s="59" t="str">
        <f t="shared" si="11"/>
        <v>drop down</v>
      </c>
    </row>
    <row r="50" spans="1:11" ht="11.7" customHeight="1" x14ac:dyDescent="0.3">
      <c r="A50" s="342" t="s">
        <v>170</v>
      </c>
      <c r="B50" s="446"/>
      <c r="C50" s="339" t="s">
        <v>161</v>
      </c>
      <c r="D50" s="59" t="s">
        <v>162</v>
      </c>
      <c r="E50" s="59" t="str">
        <f t="shared" si="8"/>
        <v>drop down</v>
      </c>
      <c r="F50" s="59" t="str">
        <f t="shared" ref="F50:J50" si="15">E50</f>
        <v>drop down</v>
      </c>
      <c r="G50" s="59" t="str">
        <f t="shared" si="5"/>
        <v>drop down</v>
      </c>
      <c r="H50" s="59" t="str">
        <f t="shared" si="6"/>
        <v>drop down</v>
      </c>
      <c r="I50" s="59" t="str">
        <f t="shared" si="10"/>
        <v>drop down</v>
      </c>
      <c r="J50" s="59" t="str">
        <f t="shared" si="15"/>
        <v>drop down</v>
      </c>
      <c r="K50" s="59" t="str">
        <f t="shared" si="11"/>
        <v>drop down</v>
      </c>
    </row>
    <row r="51" spans="1:11" ht="11.7" customHeight="1" x14ac:dyDescent="0.3">
      <c r="A51" s="342" t="s">
        <v>171</v>
      </c>
      <c r="B51" s="446"/>
      <c r="C51" s="339" t="s">
        <v>161</v>
      </c>
      <c r="D51" s="59" t="s">
        <v>162</v>
      </c>
      <c r="E51" s="59" t="str">
        <f t="shared" si="8"/>
        <v>drop down</v>
      </c>
      <c r="F51" s="59" t="str">
        <f t="shared" ref="F51:J51" si="16">E51</f>
        <v>drop down</v>
      </c>
      <c r="G51" s="59" t="str">
        <f t="shared" si="5"/>
        <v>drop down</v>
      </c>
      <c r="H51" s="59" t="str">
        <f t="shared" si="6"/>
        <v>drop down</v>
      </c>
      <c r="I51" s="59" t="str">
        <f t="shared" si="10"/>
        <v>drop down</v>
      </c>
      <c r="J51" s="59" t="str">
        <f t="shared" si="16"/>
        <v>drop down</v>
      </c>
      <c r="K51" s="59" t="str">
        <f t="shared" si="11"/>
        <v>drop down</v>
      </c>
    </row>
    <row r="52" spans="1:11" ht="12.6" customHeight="1" x14ac:dyDescent="0.3">
      <c r="A52" s="342" t="s">
        <v>172</v>
      </c>
      <c r="B52" s="446"/>
      <c r="C52" s="339" t="s">
        <v>161</v>
      </c>
      <c r="D52" s="59" t="s">
        <v>162</v>
      </c>
      <c r="E52" s="59" t="str">
        <f t="shared" si="8"/>
        <v>drop down</v>
      </c>
      <c r="F52" s="59" t="str">
        <f t="shared" ref="F52:J52" si="17">E52</f>
        <v>drop down</v>
      </c>
      <c r="G52" s="59" t="str">
        <f t="shared" si="5"/>
        <v>drop down</v>
      </c>
      <c r="H52" s="59" t="str">
        <f t="shared" si="6"/>
        <v>drop down</v>
      </c>
      <c r="I52" s="59" t="str">
        <f t="shared" si="10"/>
        <v>drop down</v>
      </c>
      <c r="J52" s="59" t="str">
        <f t="shared" si="17"/>
        <v>drop down</v>
      </c>
      <c r="K52" s="59" t="str">
        <f t="shared" si="11"/>
        <v>drop down</v>
      </c>
    </row>
    <row r="53" spans="1:11" ht="12.6" customHeight="1" x14ac:dyDescent="0.3">
      <c r="A53" s="342" t="s">
        <v>173</v>
      </c>
      <c r="B53" s="446"/>
      <c r="C53" s="339" t="s">
        <v>161</v>
      </c>
      <c r="D53" s="59" t="s">
        <v>162</v>
      </c>
      <c r="E53" s="59" t="str">
        <f t="shared" si="8"/>
        <v>drop down</v>
      </c>
      <c r="F53" s="59" t="str">
        <f t="shared" ref="F53:J53" si="18">E53</f>
        <v>drop down</v>
      </c>
      <c r="G53" s="59" t="str">
        <f t="shared" si="5"/>
        <v>drop down</v>
      </c>
      <c r="H53" s="59" t="str">
        <f t="shared" si="6"/>
        <v>drop down</v>
      </c>
      <c r="I53" s="59" t="str">
        <f t="shared" si="10"/>
        <v>drop down</v>
      </c>
      <c r="J53" s="59" t="str">
        <f t="shared" si="18"/>
        <v>drop down</v>
      </c>
      <c r="K53" s="59" t="str">
        <f t="shared" si="11"/>
        <v>drop down</v>
      </c>
    </row>
    <row r="54" spans="1:11" ht="13.2" customHeight="1" x14ac:dyDescent="0.3">
      <c r="A54" s="342" t="s">
        <v>174</v>
      </c>
      <c r="B54" s="446"/>
      <c r="C54" s="339" t="s">
        <v>161</v>
      </c>
      <c r="D54" s="59" t="s">
        <v>162</v>
      </c>
      <c r="E54" s="59" t="str">
        <f t="shared" si="8"/>
        <v>drop down</v>
      </c>
      <c r="F54" s="59" t="str">
        <f t="shared" ref="F54:J54" si="19">E54</f>
        <v>drop down</v>
      </c>
      <c r="G54" s="59" t="str">
        <f t="shared" si="5"/>
        <v>drop down</v>
      </c>
      <c r="H54" s="59" t="str">
        <f t="shared" si="6"/>
        <v>drop down</v>
      </c>
      <c r="I54" s="59" t="str">
        <f t="shared" si="10"/>
        <v>drop down</v>
      </c>
      <c r="J54" s="59" t="str">
        <f t="shared" si="19"/>
        <v>drop down</v>
      </c>
      <c r="K54" s="59" t="str">
        <f t="shared" si="11"/>
        <v>drop down</v>
      </c>
    </row>
    <row r="55" spans="1:11" ht="13.2" customHeight="1" x14ac:dyDescent="0.3">
      <c r="A55" s="362" t="s">
        <v>175</v>
      </c>
      <c r="B55" s="452"/>
      <c r="D55" s="276">
        <f>'Textile-Outdoor Play Structures'!D70</f>
        <v>1.0000000000000001E-30</v>
      </c>
      <c r="E55" s="276">
        <f>'Carpet Back Coating'!D70</f>
        <v>1.0000000000000001E-30</v>
      </c>
      <c r="F55" s="359">
        <f>'Roofing Insulation'!D71</f>
        <v>1.0000000000000001E-30</v>
      </c>
      <c r="G55" s="359">
        <f>'Wood Resin Composites'!D71</f>
        <v>88.609200000000001</v>
      </c>
      <c r="H55" s="359">
        <f>'Acoustic Ceiling'!D71</f>
        <v>107.01</v>
      </c>
      <c r="I55" s="359" t="str">
        <f>'Furniture,AutoFoam'!D71</f>
        <v>88.6092/9.4872</v>
      </c>
      <c r="J55" s="359">
        <f>Mattresses!D71</f>
        <v>107.01</v>
      </c>
      <c r="K55" s="359">
        <f>'Other Objects'!D71</f>
        <v>108.97799999999999</v>
      </c>
    </row>
    <row r="56" spans="1:11" ht="14.7" customHeight="1" x14ac:dyDescent="0.3">
      <c r="A56" s="342" t="s">
        <v>176</v>
      </c>
      <c r="B56" s="446"/>
      <c r="C56" s="339" t="s">
        <v>161</v>
      </c>
      <c r="D56" s="59" t="s">
        <v>162</v>
      </c>
      <c r="E56" s="59" t="str">
        <f t="shared" ref="E56:E64" si="20">D56</f>
        <v>drop down</v>
      </c>
      <c r="F56" s="59" t="str">
        <f t="shared" ref="F56:J56" si="21">E56</f>
        <v>drop down</v>
      </c>
      <c r="G56" s="59" t="str">
        <f t="shared" ref="G56:G64" si="22">K56</f>
        <v>drop down</v>
      </c>
      <c r="H56" s="59" t="str">
        <f t="shared" ref="H56:H64" si="23">F56</f>
        <v>drop down</v>
      </c>
      <c r="I56" s="59" t="str">
        <f t="shared" ref="I56:I64" si="24">H56</f>
        <v>drop down</v>
      </c>
      <c r="J56" s="59" t="str">
        <f t="shared" si="21"/>
        <v>drop down</v>
      </c>
      <c r="K56" s="59" t="str">
        <f t="shared" ref="K56:K64" si="25">J56</f>
        <v>drop down</v>
      </c>
    </row>
    <row r="57" spans="1:11" ht="13.2" customHeight="1" x14ac:dyDescent="0.3">
      <c r="A57" s="342" t="s">
        <v>177</v>
      </c>
      <c r="B57" s="446"/>
      <c r="C57" s="339" t="s">
        <v>161</v>
      </c>
      <c r="D57" s="59" t="s">
        <v>162</v>
      </c>
      <c r="E57" s="59" t="str">
        <f t="shared" si="20"/>
        <v>drop down</v>
      </c>
      <c r="F57" s="59" t="str">
        <f t="shared" ref="F57:J57" si="26">E57</f>
        <v>drop down</v>
      </c>
      <c r="G57" s="59" t="str">
        <f t="shared" si="22"/>
        <v>drop down</v>
      </c>
      <c r="H57" s="59" t="str">
        <f t="shared" si="23"/>
        <v>drop down</v>
      </c>
      <c r="I57" s="59" t="str">
        <f t="shared" si="24"/>
        <v>drop down</v>
      </c>
      <c r="J57" s="59" t="str">
        <f t="shared" si="26"/>
        <v>drop down</v>
      </c>
      <c r="K57" s="59" t="str">
        <f t="shared" si="25"/>
        <v>drop down</v>
      </c>
    </row>
    <row r="58" spans="1:11" ht="12" customHeight="1" x14ac:dyDescent="0.3">
      <c r="A58" s="342" t="s">
        <v>178</v>
      </c>
      <c r="B58" s="446"/>
      <c r="C58" s="339" t="s">
        <v>161</v>
      </c>
      <c r="D58" s="59" t="s">
        <v>162</v>
      </c>
      <c r="E58" s="59" t="str">
        <f t="shared" si="20"/>
        <v>drop down</v>
      </c>
      <c r="F58" s="59" t="str">
        <f t="shared" ref="F58:J58" si="27">E58</f>
        <v>drop down</v>
      </c>
      <c r="G58" s="59" t="str">
        <f t="shared" si="22"/>
        <v>drop down</v>
      </c>
      <c r="H58" s="59" t="str">
        <f t="shared" si="23"/>
        <v>drop down</v>
      </c>
      <c r="I58" s="59" t="str">
        <f t="shared" si="24"/>
        <v>drop down</v>
      </c>
      <c r="J58" s="59" t="str">
        <f t="shared" si="27"/>
        <v>drop down</v>
      </c>
      <c r="K58" s="59" t="str">
        <f t="shared" si="25"/>
        <v>drop down</v>
      </c>
    </row>
    <row r="59" spans="1:11" ht="11.7" customHeight="1" x14ac:dyDescent="0.3">
      <c r="A59" s="342" t="s">
        <v>179</v>
      </c>
      <c r="B59" s="446"/>
      <c r="C59" s="339" t="s">
        <v>161</v>
      </c>
      <c r="D59" s="59" t="s">
        <v>162</v>
      </c>
      <c r="E59" s="59" t="str">
        <f t="shared" si="20"/>
        <v>drop down</v>
      </c>
      <c r="F59" s="59" t="str">
        <f t="shared" ref="F59:J59" si="28">E59</f>
        <v>drop down</v>
      </c>
      <c r="G59" s="59" t="str">
        <f t="shared" si="22"/>
        <v>drop down</v>
      </c>
      <c r="H59" s="59" t="str">
        <f t="shared" si="23"/>
        <v>drop down</v>
      </c>
      <c r="I59" s="59" t="str">
        <f t="shared" si="24"/>
        <v>drop down</v>
      </c>
      <c r="J59" s="59" t="str">
        <f t="shared" si="28"/>
        <v>drop down</v>
      </c>
      <c r="K59" s="59" t="str">
        <f t="shared" si="25"/>
        <v>drop down</v>
      </c>
    </row>
    <row r="60" spans="1:11" ht="11.1" customHeight="1" x14ac:dyDescent="0.3">
      <c r="A60" s="342" t="s">
        <v>180</v>
      </c>
      <c r="B60" s="446"/>
      <c r="C60" s="339" t="s">
        <v>161</v>
      </c>
      <c r="D60" s="59" t="s">
        <v>162</v>
      </c>
      <c r="E60" s="59" t="str">
        <f t="shared" si="20"/>
        <v>drop down</v>
      </c>
      <c r="F60" s="59" t="str">
        <f t="shared" ref="F60:J60" si="29">E60</f>
        <v>drop down</v>
      </c>
      <c r="G60" s="59" t="str">
        <f t="shared" si="22"/>
        <v>drop down</v>
      </c>
      <c r="H60" s="59" t="str">
        <f t="shared" si="23"/>
        <v>drop down</v>
      </c>
      <c r="I60" s="59" t="str">
        <f t="shared" si="24"/>
        <v>drop down</v>
      </c>
      <c r="J60" s="59" t="str">
        <f t="shared" si="29"/>
        <v>drop down</v>
      </c>
      <c r="K60" s="59" t="str">
        <f t="shared" si="25"/>
        <v>drop down</v>
      </c>
    </row>
    <row r="61" spans="1:11" ht="12" customHeight="1" x14ac:dyDescent="0.3">
      <c r="A61" s="342" t="s">
        <v>181</v>
      </c>
      <c r="B61" s="446"/>
      <c r="C61" s="339" t="s">
        <v>161</v>
      </c>
      <c r="D61" s="59" t="s">
        <v>162</v>
      </c>
      <c r="E61" s="59" t="str">
        <f t="shared" si="20"/>
        <v>drop down</v>
      </c>
      <c r="F61" s="59" t="str">
        <f t="shared" ref="F61:J61" si="30">E61</f>
        <v>drop down</v>
      </c>
      <c r="G61" s="59" t="str">
        <f t="shared" si="22"/>
        <v>drop down</v>
      </c>
      <c r="H61" s="59" t="str">
        <f t="shared" si="23"/>
        <v>drop down</v>
      </c>
      <c r="I61" s="59" t="str">
        <f t="shared" si="24"/>
        <v>drop down</v>
      </c>
      <c r="J61" s="59" t="str">
        <f t="shared" si="30"/>
        <v>drop down</v>
      </c>
      <c r="K61" s="59" t="str">
        <f t="shared" si="25"/>
        <v>drop down</v>
      </c>
    </row>
    <row r="62" spans="1:11" ht="11.1" customHeight="1" x14ac:dyDescent="0.3">
      <c r="A62" s="342" t="s">
        <v>182</v>
      </c>
      <c r="B62" s="446"/>
      <c r="C62" s="339" t="s">
        <v>161</v>
      </c>
      <c r="D62" s="59" t="s">
        <v>162</v>
      </c>
      <c r="E62" s="59" t="str">
        <f t="shared" si="20"/>
        <v>drop down</v>
      </c>
      <c r="F62" s="59" t="str">
        <f t="shared" ref="F62:J62" si="31">E62</f>
        <v>drop down</v>
      </c>
      <c r="G62" s="59" t="str">
        <f t="shared" si="22"/>
        <v>drop down</v>
      </c>
      <c r="H62" s="59" t="str">
        <f t="shared" si="23"/>
        <v>drop down</v>
      </c>
      <c r="I62" s="59" t="str">
        <f t="shared" si="24"/>
        <v>drop down</v>
      </c>
      <c r="J62" s="59" t="str">
        <f t="shared" si="31"/>
        <v>drop down</v>
      </c>
      <c r="K62" s="59" t="str">
        <f t="shared" si="25"/>
        <v>drop down</v>
      </c>
    </row>
    <row r="63" spans="1:11" ht="11.7" customHeight="1" x14ac:dyDescent="0.3">
      <c r="A63" s="342" t="s">
        <v>183</v>
      </c>
      <c r="B63" s="446"/>
      <c r="C63" s="339" t="s">
        <v>161</v>
      </c>
      <c r="D63" s="59" t="s">
        <v>162</v>
      </c>
      <c r="E63" s="59" t="str">
        <f t="shared" si="20"/>
        <v>drop down</v>
      </c>
      <c r="F63" s="59" t="str">
        <f t="shared" ref="F63:J63" si="32">E63</f>
        <v>drop down</v>
      </c>
      <c r="G63" s="59" t="str">
        <f t="shared" si="22"/>
        <v>drop down</v>
      </c>
      <c r="H63" s="59" t="str">
        <f t="shared" si="23"/>
        <v>drop down</v>
      </c>
      <c r="I63" s="59" t="str">
        <f t="shared" si="24"/>
        <v>drop down</v>
      </c>
      <c r="J63" s="59" t="str">
        <f t="shared" si="32"/>
        <v>drop down</v>
      </c>
      <c r="K63" s="59" t="str">
        <f t="shared" si="25"/>
        <v>drop down</v>
      </c>
    </row>
    <row r="64" spans="1:11" ht="11.7" customHeight="1" x14ac:dyDescent="0.3">
      <c r="A64" s="342" t="s">
        <v>184</v>
      </c>
      <c r="B64" s="446"/>
      <c r="C64" s="339" t="s">
        <v>161</v>
      </c>
      <c r="D64" s="59" t="s">
        <v>162</v>
      </c>
      <c r="E64" s="59" t="str">
        <f t="shared" si="20"/>
        <v>drop down</v>
      </c>
      <c r="F64" s="59" t="str">
        <f t="shared" ref="F64:J64" si="33">E64</f>
        <v>drop down</v>
      </c>
      <c r="G64" s="59" t="str">
        <f t="shared" si="22"/>
        <v>drop down</v>
      </c>
      <c r="H64" s="59" t="str">
        <f t="shared" si="23"/>
        <v>drop down</v>
      </c>
      <c r="I64" s="59" t="str">
        <f t="shared" si="24"/>
        <v>drop down</v>
      </c>
      <c r="J64" s="59" t="str">
        <f t="shared" si="33"/>
        <v>drop down</v>
      </c>
      <c r="K64" s="59" t="str">
        <f t="shared" si="25"/>
        <v>drop down</v>
      </c>
    </row>
    <row r="65" spans="1:11" ht="13.2" customHeight="1" x14ac:dyDescent="0.3">
      <c r="A65" s="342" t="s">
        <v>185</v>
      </c>
      <c r="B65" s="446"/>
      <c r="C65" s="339" t="s">
        <v>186</v>
      </c>
      <c r="D65" s="276">
        <f>'Textile-Outdoor Play Structures'!D72</f>
        <v>5.0000000000000001E-3</v>
      </c>
      <c r="E65" s="359">
        <f>'Carpet Back Coating'!D72</f>
        <v>5.0000000000000001E-3</v>
      </c>
      <c r="F65" s="359">
        <f>'Roofing Insulation'!D73</f>
        <v>5.0000000000000001E-3</v>
      </c>
      <c r="G65" s="359">
        <f>'Wood Resin Composites'!D73</f>
        <v>5.0000000000000001E-3</v>
      </c>
      <c r="H65" s="359">
        <f>'Acoustic Ceiling'!D73</f>
        <v>5.0000000000000001E-3</v>
      </c>
      <c r="I65" s="359">
        <f>'Furniture,AutoFoam'!D73</f>
        <v>5.0000000000000001E-3</v>
      </c>
      <c r="J65" s="359">
        <f>Mattresses!D73</f>
        <v>5.0000000000000001E-3</v>
      </c>
      <c r="K65" s="359">
        <f>'Other Objects'!D73</f>
        <v>5.0000000000000001E-3</v>
      </c>
    </row>
    <row r="66" spans="1:11" ht="11.7" customHeight="1" x14ac:dyDescent="0.3">
      <c r="A66" s="342" t="s">
        <v>187</v>
      </c>
      <c r="B66" s="453" t="s">
        <v>115</v>
      </c>
      <c r="C66" s="339" t="s">
        <v>166</v>
      </c>
      <c r="D66" s="274">
        <f>'Textile-Outdoor Play Structures'!D66</f>
        <v>492</v>
      </c>
      <c r="E66" s="363">
        <f>'Carpet Back Coating'!D66</f>
        <v>492</v>
      </c>
      <c r="F66" s="363">
        <f>'Roofing Insulation'!D67</f>
        <v>492</v>
      </c>
      <c r="G66" s="363">
        <f>'Wood Resin Composites'!D67</f>
        <v>50</v>
      </c>
      <c r="H66" s="363">
        <f>'Acoustic Ceiling'!D67</f>
        <v>36</v>
      </c>
      <c r="I66" s="363" t="str">
        <f>'Furniture,AutoFoam'!D67</f>
        <v>50/2.4</v>
      </c>
      <c r="J66" s="363">
        <f>Mattresses!D67</f>
        <v>36</v>
      </c>
      <c r="K66" s="363">
        <f>'Other Objects'!D67</f>
        <v>50</v>
      </c>
    </row>
    <row r="67" spans="1:11" ht="28.2" customHeight="1" x14ac:dyDescent="0.3">
      <c r="A67" s="342" t="s">
        <v>188</v>
      </c>
      <c r="B67" s="454" t="s">
        <v>115</v>
      </c>
      <c r="D67" s="464" t="str">
        <f>'Textile-Outdoor Play Structures'!D65</f>
        <v>N/A</v>
      </c>
      <c r="E67" s="465" t="str">
        <f>'Carpet Back Coating'!D65</f>
        <v>N/A</v>
      </c>
      <c r="F67" s="465">
        <f>'Roofing Insulation'!D66</f>
        <v>492</v>
      </c>
      <c r="G67" s="465" t="str">
        <f>'Wood Resin Composites'!D66</f>
        <v>N/A</v>
      </c>
      <c r="H67" s="466" t="str">
        <f>'Acoustic Ceiling'!D66</f>
        <v>N/A</v>
      </c>
      <c r="I67" s="467" t="str">
        <f>'Furniture,AutoFoam'!D66</f>
        <v>N/A (living room)
2.4 (automobile)</v>
      </c>
      <c r="J67" s="465">
        <f>Mattresses!D66</f>
        <v>492</v>
      </c>
      <c r="K67" s="465">
        <f>'Other Objects'!D66</f>
        <v>492</v>
      </c>
    </row>
    <row r="68" spans="1:11" x14ac:dyDescent="0.3">
      <c r="A68" s="342" t="s">
        <v>189</v>
      </c>
      <c r="B68" s="454" t="s">
        <v>115</v>
      </c>
      <c r="D68" s="468" t="s">
        <v>190</v>
      </c>
      <c r="E68" s="468" t="s">
        <v>190</v>
      </c>
      <c r="F68" s="468" t="s">
        <v>190</v>
      </c>
      <c r="G68" s="468" t="s">
        <v>190</v>
      </c>
      <c r="H68" s="468" t="s">
        <v>190</v>
      </c>
      <c r="I68" s="468" t="s">
        <v>190</v>
      </c>
      <c r="J68" s="468" t="s">
        <v>190</v>
      </c>
      <c r="K68" s="468" t="s">
        <v>190</v>
      </c>
    </row>
    <row r="69" spans="1:11" x14ac:dyDescent="0.3">
      <c r="A69" s="283" t="s">
        <v>191</v>
      </c>
      <c r="B69" s="454" t="s">
        <v>115</v>
      </c>
      <c r="D69" s="469" t="str">
        <f>'Textile-Outdoor Play Structures'!D68</f>
        <v>N/A</v>
      </c>
      <c r="E69" s="470" t="str">
        <f>'Carpet Back Coating'!D68</f>
        <v>N/A</v>
      </c>
      <c r="F69" s="470" t="str">
        <f>'Roofing Insulation'!D69</f>
        <v>N/A</v>
      </c>
      <c r="G69" s="470" t="str">
        <f>'Wood Resin Composites'!D69</f>
        <v>N/A</v>
      </c>
      <c r="H69" s="470" t="str">
        <f>'Acoustic Ceiling'!D69</f>
        <v>N/A</v>
      </c>
      <c r="I69" s="470" t="str">
        <f>'Furniture,AutoFoam'!D69</f>
        <v>N/A</v>
      </c>
      <c r="J69" s="470" t="str">
        <f>Mattresses!D69</f>
        <v>N/A</v>
      </c>
      <c r="K69" s="470" t="str">
        <f>'Other Objects'!D69</f>
        <v>N/A</v>
      </c>
    </row>
    <row r="70" spans="1:11" ht="28.5" customHeight="1" x14ac:dyDescent="0.3">
      <c r="A70" s="283" t="s">
        <v>192</v>
      </c>
      <c r="B70" s="454" t="s">
        <v>115</v>
      </c>
      <c r="D70" s="464" t="str">
        <f>'Textile-Outdoor Play Structures'!D69</f>
        <v>N/A</v>
      </c>
      <c r="E70" s="465" t="str">
        <f>'Carpet Back Coating'!D69</f>
        <v>N/A</v>
      </c>
      <c r="F70" s="465">
        <f>'Roofing Insulation'!D70</f>
        <v>0.45</v>
      </c>
      <c r="G70" s="465" t="str">
        <f>'Wood Resin Composites'!D70</f>
        <v>N/A</v>
      </c>
      <c r="H70" s="465" t="str">
        <f>'Acoustic Ceiling'!D70</f>
        <v>N/A</v>
      </c>
      <c r="I70" s="467" t="str">
        <f>'Furniture,AutoFoam'!D70</f>
        <v>N/A (living room)
12.5 (automobile)</v>
      </c>
      <c r="J70" s="465">
        <f>Mattresses!D70</f>
        <v>0.45</v>
      </c>
      <c r="K70" s="465">
        <f>'Other Objects'!D70</f>
        <v>0.45</v>
      </c>
    </row>
    <row r="71" spans="1:11" x14ac:dyDescent="0.3">
      <c r="D71" s="471"/>
      <c r="E71" s="471"/>
      <c r="F71" s="471"/>
      <c r="G71" s="471"/>
      <c r="H71" s="471"/>
      <c r="I71" s="471"/>
      <c r="J71" s="471"/>
      <c r="K71" s="471"/>
    </row>
    <row r="72" spans="1:11" x14ac:dyDescent="0.3">
      <c r="D72" s="471"/>
      <c r="E72" s="471"/>
      <c r="F72" s="471"/>
      <c r="G72" s="471"/>
      <c r="H72" s="471"/>
      <c r="I72" s="471"/>
      <c r="J72" s="471"/>
      <c r="K72" s="471"/>
    </row>
  </sheetData>
  <sheetProtection algorithmName="SHA-512" hashValue="x3sNjZUwdDV5alaFBczr2TLy7h82H3EaUH/0E2mnqSKNOyGHHQF+MdOrhJTFBACMeNihR9d/x5Fn7Z4S70hZBw==" saltValue="LfZA5c5eCb8Wzzcwge+tMA==" spinCount="100000" sheet="1" formatCells="0" formatColumns="0" formatRows="0" sort="0" autoFilter="0"/>
  <mergeCells count="1">
    <mergeCell ref="B1:B4"/>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3CBC-4F4C-45D4-A729-A0C3396EC1E2}">
  <sheetPr>
    <tabColor theme="9" tint="0.59999389629810485"/>
  </sheetPr>
  <dimension ref="A1:K107"/>
  <sheetViews>
    <sheetView zoomScale="80" zoomScaleNormal="80" workbookViewId="0">
      <selection activeCell="C32" sqref="C32"/>
    </sheetView>
  </sheetViews>
  <sheetFormatPr defaultColWidth="9.33203125" defaultRowHeight="14.4" x14ac:dyDescent="0.3"/>
  <cols>
    <col min="1" max="1" width="51.5546875" bestFit="1" customWidth="1"/>
    <col min="2" max="2" width="15.109375" style="6" customWidth="1"/>
    <col min="3" max="3" width="53.88671875" style="408" customWidth="1"/>
    <col min="4" max="4" width="25.44140625" style="7" customWidth="1"/>
    <col min="5" max="5" width="53.6640625" style="55" customWidth="1"/>
    <col min="6" max="6" width="47.6640625" style="55" customWidth="1"/>
    <col min="7" max="7" width="28.5546875" style="6" customWidth="1"/>
    <col min="8" max="8" width="11.5546875" style="6" bestFit="1" customWidth="1"/>
    <col min="9"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194</v>
      </c>
      <c r="B2" s="296"/>
      <c r="C2" s="296"/>
      <c r="D2" s="296"/>
      <c r="E2" s="297"/>
      <c r="F2" s="297"/>
      <c r="G2" s="296"/>
      <c r="H2" s="296"/>
      <c r="I2" s="296"/>
    </row>
    <row r="3" spans="1:10" ht="15.6" x14ac:dyDescent="0.3">
      <c r="A3" s="430"/>
      <c r="B3" s="431"/>
      <c r="C3" s="431"/>
      <c r="D3" s="431"/>
      <c r="E3" s="325"/>
      <c r="F3" s="325"/>
      <c r="G3" s="321"/>
      <c r="H3" s="321"/>
      <c r="I3" s="321"/>
      <c r="J3" s="321"/>
    </row>
    <row r="4" spans="1:10" ht="15.6" x14ac:dyDescent="0.3">
      <c r="A4" s="430" t="s">
        <v>195</v>
      </c>
      <c r="B4" s="431"/>
      <c r="C4" s="431"/>
      <c r="D4" s="431"/>
      <c r="E4" s="298"/>
      <c r="F4" s="298"/>
      <c r="G4" s="24"/>
      <c r="H4" s="11"/>
      <c r="I4" s="12"/>
      <c r="J4" s="2"/>
    </row>
    <row r="5" spans="1:10" ht="15.6" x14ac:dyDescent="0.3">
      <c r="A5" s="326"/>
      <c r="B5" s="321"/>
      <c r="C5" s="338"/>
      <c r="D5" s="321"/>
      <c r="E5" s="325"/>
      <c r="F5" s="325"/>
      <c r="G5" s="24"/>
      <c r="H5" s="11"/>
      <c r="I5" s="12"/>
      <c r="J5" s="2"/>
    </row>
    <row r="6" spans="1:10" s="21" customFormat="1" ht="15.6" x14ac:dyDescent="0.3">
      <c r="A6" s="14" t="s">
        <v>196</v>
      </c>
      <c r="B6" s="19"/>
      <c r="C6" s="20"/>
      <c r="D6" s="20"/>
      <c r="E6" s="53"/>
      <c r="F6" s="53"/>
      <c r="G6" s="19"/>
      <c r="H6" s="19"/>
      <c r="I6" s="19"/>
    </row>
    <row r="7" spans="1:10" s="11" customFormat="1" ht="15.6" x14ac:dyDescent="0.3">
      <c r="A7" s="479" t="s">
        <v>197</v>
      </c>
      <c r="B7" s="476" t="s">
        <v>39</v>
      </c>
      <c r="C7" s="477" t="s">
        <v>198</v>
      </c>
      <c r="D7" s="477" t="s">
        <v>199</v>
      </c>
      <c r="E7" s="478" t="s">
        <v>200</v>
      </c>
      <c r="F7" s="436" t="s">
        <v>201</v>
      </c>
      <c r="H7" s="24"/>
      <c r="I7" s="12"/>
    </row>
    <row r="8" spans="1:10" x14ac:dyDescent="0.3">
      <c r="A8" s="147" t="s">
        <v>202</v>
      </c>
      <c r="B8" s="148" t="s">
        <v>203</v>
      </c>
      <c r="C8" s="403" t="s">
        <v>204</v>
      </c>
      <c r="D8" s="149" t="s">
        <v>190</v>
      </c>
      <c r="E8" s="371"/>
      <c r="F8" s="372"/>
      <c r="G8" s="264"/>
      <c r="H8" s="264"/>
      <c r="I8" s="264"/>
      <c r="J8" s="321"/>
    </row>
    <row r="9" spans="1:10" x14ac:dyDescent="0.3">
      <c r="A9" s="147" t="s">
        <v>205</v>
      </c>
      <c r="B9" s="148" t="s">
        <v>206</v>
      </c>
      <c r="C9" s="405"/>
      <c r="D9" s="149" t="s">
        <v>190</v>
      </c>
      <c r="E9" s="371"/>
      <c r="F9" s="372"/>
      <c r="G9" s="264"/>
      <c r="H9" s="264"/>
      <c r="I9" s="264"/>
      <c r="J9" s="321"/>
    </row>
    <row r="10" spans="1:10" x14ac:dyDescent="0.3">
      <c r="A10" s="147" t="s">
        <v>207</v>
      </c>
      <c r="B10" s="148" t="s">
        <v>208</v>
      </c>
      <c r="C10" s="403" t="s">
        <v>209</v>
      </c>
      <c r="D10" s="149" t="s">
        <v>190</v>
      </c>
      <c r="E10" s="369"/>
      <c r="F10" s="370"/>
      <c r="G10" s="321"/>
      <c r="H10" s="321"/>
      <c r="I10" s="264"/>
      <c r="J10" s="321"/>
    </row>
    <row r="11" spans="1:10" ht="43.2" x14ac:dyDescent="0.3">
      <c r="A11" s="147" t="s">
        <v>210</v>
      </c>
      <c r="B11" s="148" t="s">
        <v>211</v>
      </c>
      <c r="C11" s="405"/>
      <c r="D11" s="184">
        <v>1.2999999999999999E-2</v>
      </c>
      <c r="E11" s="366" t="s">
        <v>212</v>
      </c>
      <c r="F11" s="367" t="s">
        <v>213</v>
      </c>
      <c r="G11" s="50"/>
      <c r="H11" s="50"/>
      <c r="I11" s="51"/>
      <c r="J11" s="321"/>
    </row>
    <row r="12" spans="1:10" ht="43.2" x14ac:dyDescent="0.3">
      <c r="A12" s="147"/>
      <c r="B12" s="148"/>
      <c r="C12" s="405"/>
      <c r="D12" s="183"/>
      <c r="E12" s="368"/>
      <c r="F12" s="367" t="s">
        <v>214</v>
      </c>
      <c r="G12" s="34"/>
      <c r="H12" s="265"/>
      <c r="I12" s="34"/>
      <c r="J12" s="7"/>
    </row>
    <row r="13" spans="1:10" x14ac:dyDescent="0.3">
      <c r="A13" s="154" t="s">
        <v>215</v>
      </c>
      <c r="B13" s="148"/>
      <c r="C13" s="402"/>
      <c r="D13" s="183"/>
      <c r="E13" s="373"/>
      <c r="F13" s="379"/>
      <c r="G13" s="266"/>
      <c r="H13" s="321"/>
      <c r="I13" s="266"/>
      <c r="J13" s="7"/>
    </row>
    <row r="14" spans="1:10" ht="15.6" x14ac:dyDescent="0.3">
      <c r="A14" s="155" t="s">
        <v>216</v>
      </c>
      <c r="B14" s="156" t="s">
        <v>217</v>
      </c>
      <c r="C14" s="403" t="s">
        <v>218</v>
      </c>
      <c r="D14" s="157" t="s">
        <v>190</v>
      </c>
      <c r="E14" s="374"/>
      <c r="F14" s="380"/>
      <c r="H14" s="25"/>
      <c r="I14" s="25"/>
      <c r="J14" s="321"/>
    </row>
    <row r="15" spans="1:10" x14ac:dyDescent="0.3">
      <c r="A15" s="147" t="s">
        <v>219</v>
      </c>
      <c r="B15" s="148" t="s">
        <v>220</v>
      </c>
      <c r="C15" s="403" t="s">
        <v>204</v>
      </c>
      <c r="D15" s="157" t="s">
        <v>190</v>
      </c>
      <c r="E15" s="371"/>
      <c r="F15" s="380"/>
      <c r="G15" s="8"/>
      <c r="H15" s="8"/>
      <c r="J15" s="321"/>
    </row>
    <row r="16" spans="1:10" ht="15.6" x14ac:dyDescent="0.3">
      <c r="A16" s="147" t="s">
        <v>221</v>
      </c>
      <c r="B16" s="148" t="s">
        <v>222</v>
      </c>
      <c r="C16" s="403" t="s">
        <v>209</v>
      </c>
      <c r="D16" s="157" t="s">
        <v>190</v>
      </c>
      <c r="E16" s="371"/>
      <c r="F16" s="380"/>
      <c r="G16" s="25"/>
      <c r="H16" s="25"/>
      <c r="I16" s="25"/>
      <c r="J16" s="26"/>
    </row>
    <row r="17" spans="1:10" ht="15.6" x14ac:dyDescent="0.3">
      <c r="A17" s="147"/>
      <c r="B17" s="148"/>
      <c r="C17" s="403"/>
      <c r="D17" s="149"/>
      <c r="E17" s="371"/>
      <c r="F17" s="372"/>
      <c r="G17" s="25"/>
      <c r="H17" s="25"/>
      <c r="I17" s="25"/>
      <c r="J17" s="26"/>
    </row>
    <row r="18" spans="1:10" x14ac:dyDescent="0.3">
      <c r="A18" s="159" t="s">
        <v>223</v>
      </c>
      <c r="B18" s="160" t="s">
        <v>224</v>
      </c>
      <c r="C18" s="168" t="s">
        <v>116</v>
      </c>
      <c r="D18" s="182">
        <f>D11*D32*1000</f>
        <v>4.0299999999999994</v>
      </c>
      <c r="E18" s="375"/>
      <c r="F18" s="381"/>
      <c r="G18" s="34"/>
      <c r="H18" s="34"/>
      <c r="I18" s="34"/>
      <c r="J18" s="321"/>
    </row>
    <row r="19" spans="1:10" x14ac:dyDescent="0.3">
      <c r="A19" s="159" t="s">
        <v>225</v>
      </c>
      <c r="B19" s="160" t="s">
        <v>226</v>
      </c>
      <c r="C19" s="162">
        <v>0</v>
      </c>
      <c r="D19" s="157">
        <v>0</v>
      </c>
      <c r="E19" s="376"/>
      <c r="F19" s="382"/>
      <c r="G19" s="34"/>
      <c r="H19" s="34"/>
      <c r="I19" s="34"/>
      <c r="J19" s="321"/>
    </row>
    <row r="20" spans="1:10" x14ac:dyDescent="0.3">
      <c r="A20" s="159" t="s">
        <v>227</v>
      </c>
      <c r="B20" s="160" t="s">
        <v>228</v>
      </c>
      <c r="C20" s="162">
        <v>0</v>
      </c>
      <c r="D20" s="157">
        <v>0</v>
      </c>
      <c r="E20" s="376"/>
      <c r="F20" s="382"/>
      <c r="G20" s="34"/>
      <c r="H20" s="34"/>
      <c r="I20" s="34"/>
      <c r="J20" s="321"/>
    </row>
    <row r="21" spans="1:10" x14ac:dyDescent="0.3">
      <c r="A21" s="159"/>
      <c r="B21" s="160"/>
      <c r="C21" s="189"/>
      <c r="D21" s="162"/>
      <c r="E21" s="376"/>
      <c r="F21" s="382"/>
      <c r="H21" s="34"/>
      <c r="I21" s="34"/>
      <c r="J21" s="321"/>
    </row>
    <row r="22" spans="1:10" x14ac:dyDescent="0.3">
      <c r="A22" s="163" t="s">
        <v>229</v>
      </c>
      <c r="B22" s="160"/>
      <c r="C22" s="168" t="s">
        <v>230</v>
      </c>
      <c r="D22" s="149" t="s">
        <v>231</v>
      </c>
      <c r="E22" s="375"/>
      <c r="F22" s="370"/>
      <c r="G22" s="321"/>
      <c r="J22" s="321"/>
    </row>
    <row r="23" spans="1:10" x14ac:dyDescent="0.3">
      <c r="A23" s="159" t="s">
        <v>232</v>
      </c>
      <c r="B23" s="160"/>
      <c r="C23" s="162" t="s">
        <v>233</v>
      </c>
      <c r="D23" s="162" t="s">
        <v>234</v>
      </c>
      <c r="E23" s="375"/>
      <c r="F23" s="370"/>
      <c r="J23" s="321"/>
    </row>
    <row r="24" spans="1:10" s="26" customFormat="1" ht="15.6" x14ac:dyDescent="0.3">
      <c r="A24" s="164" t="s">
        <v>235</v>
      </c>
      <c r="B24" s="165"/>
      <c r="C24" s="166" t="s">
        <v>236</v>
      </c>
      <c r="D24" s="166" t="s">
        <v>237</v>
      </c>
      <c r="E24" s="377"/>
      <c r="F24" s="383"/>
      <c r="G24" s="27"/>
      <c r="H24" s="27"/>
      <c r="I24" s="25"/>
    </row>
    <row r="25" spans="1:10" x14ac:dyDescent="0.3">
      <c r="A25" s="159" t="s">
        <v>238</v>
      </c>
      <c r="B25" s="160"/>
      <c r="C25" s="162" t="s">
        <v>239</v>
      </c>
      <c r="D25" s="162" t="s">
        <v>240</v>
      </c>
      <c r="E25" s="375"/>
      <c r="F25" s="370"/>
      <c r="J25" s="321"/>
    </row>
    <row r="26" spans="1:10" x14ac:dyDescent="0.3">
      <c r="A26" s="159" t="s">
        <v>241</v>
      </c>
      <c r="B26" s="160"/>
      <c r="C26" s="404"/>
      <c r="D26" s="157" t="s">
        <v>190</v>
      </c>
      <c r="E26" s="183"/>
      <c r="F26" s="381"/>
      <c r="J26" s="321"/>
    </row>
    <row r="27" spans="1:10" x14ac:dyDescent="0.3">
      <c r="A27" s="159" t="s">
        <v>242</v>
      </c>
      <c r="B27" s="160"/>
      <c r="C27" s="404"/>
      <c r="D27" s="157" t="s">
        <v>190</v>
      </c>
      <c r="E27" s="376"/>
      <c r="F27" s="382"/>
      <c r="J27" s="321"/>
    </row>
    <row r="28" spans="1:10" x14ac:dyDescent="0.3">
      <c r="A28" s="75"/>
      <c r="B28" s="65"/>
      <c r="C28" s="65"/>
      <c r="D28" s="65"/>
      <c r="E28" s="77"/>
      <c r="F28" s="382"/>
      <c r="G28" s="8"/>
      <c r="H28" s="8"/>
      <c r="J28" s="321"/>
    </row>
    <row r="29" spans="1:10" s="21" customFormat="1" ht="15.6" x14ac:dyDescent="0.3">
      <c r="A29" s="98" t="s">
        <v>243</v>
      </c>
      <c r="B29" s="66"/>
      <c r="C29" s="66"/>
      <c r="D29" s="66"/>
      <c r="E29" s="79"/>
      <c r="F29" s="384"/>
      <c r="G29" s="22"/>
      <c r="H29" s="22"/>
      <c r="I29" s="19"/>
    </row>
    <row r="30" spans="1:10" s="472" customFormat="1" x14ac:dyDescent="0.3">
      <c r="A30" s="481" t="s">
        <v>244</v>
      </c>
      <c r="B30" s="476" t="s">
        <v>39</v>
      </c>
      <c r="C30" s="477"/>
      <c r="D30" s="477"/>
      <c r="E30" s="478" t="s">
        <v>200</v>
      </c>
      <c r="F30" s="480" t="s">
        <v>201</v>
      </c>
    </row>
    <row r="31" spans="1:10" x14ac:dyDescent="0.3">
      <c r="A31" s="95" t="s">
        <v>245</v>
      </c>
      <c r="B31" s="177"/>
      <c r="C31" s="404"/>
      <c r="D31" s="160" t="s">
        <v>190</v>
      </c>
      <c r="E31" s="378"/>
      <c r="F31" s="382"/>
      <c r="J31" s="321"/>
    </row>
    <row r="32" spans="1:10" ht="57.6" x14ac:dyDescent="0.3">
      <c r="A32" s="95" t="s">
        <v>246</v>
      </c>
      <c r="B32" s="177" t="s">
        <v>247</v>
      </c>
      <c r="C32" s="162">
        <v>0.1</v>
      </c>
      <c r="D32" s="170">
        <v>0.31</v>
      </c>
      <c r="E32" s="416" t="s">
        <v>500</v>
      </c>
      <c r="F32" s="415" t="s">
        <v>248</v>
      </c>
      <c r="G32" s="8"/>
      <c r="H32" s="8"/>
      <c r="J32" s="321"/>
    </row>
    <row r="33" spans="1:11" ht="72" x14ac:dyDescent="0.3">
      <c r="A33" s="95" t="s">
        <v>249</v>
      </c>
      <c r="B33" s="177" t="s">
        <v>250</v>
      </c>
      <c r="C33" s="404"/>
      <c r="D33" s="170">
        <f>(2*1.22*1.83)+(4*1.83^2)</f>
        <v>17.860800000000001</v>
      </c>
      <c r="E33" s="414" t="s">
        <v>498</v>
      </c>
      <c r="F33" s="389" t="s">
        <v>499</v>
      </c>
      <c r="J33" s="321"/>
      <c r="K33" s="321"/>
    </row>
    <row r="34" spans="1:11" ht="57.6" x14ac:dyDescent="0.3">
      <c r="A34" s="95" t="s">
        <v>251</v>
      </c>
      <c r="B34" s="96" t="s">
        <v>252</v>
      </c>
      <c r="D34" s="170">
        <v>5.5E-2</v>
      </c>
      <c r="E34" s="414" t="s">
        <v>496</v>
      </c>
      <c r="F34" s="382" t="s">
        <v>497</v>
      </c>
      <c r="J34" s="321"/>
      <c r="K34" s="321"/>
    </row>
    <row r="35" spans="1:11" ht="43.2" x14ac:dyDescent="0.3">
      <c r="A35" s="95" t="s">
        <v>253</v>
      </c>
      <c r="B35" s="177" t="s">
        <v>254</v>
      </c>
      <c r="C35" s="405"/>
      <c r="D35" s="170">
        <v>180</v>
      </c>
      <c r="E35" s="378" t="s">
        <v>255</v>
      </c>
      <c r="F35" s="390" t="s">
        <v>256</v>
      </c>
      <c r="G35" s="108"/>
      <c r="H35" s="109"/>
      <c r="I35" s="110"/>
      <c r="J35" s="110"/>
      <c r="K35" s="111"/>
    </row>
    <row r="36" spans="1:11" ht="28.8" x14ac:dyDescent="0.3">
      <c r="A36" s="95" t="s">
        <v>257</v>
      </c>
      <c r="B36" s="177" t="s">
        <v>258</v>
      </c>
      <c r="C36" s="157" t="s">
        <v>259</v>
      </c>
      <c r="D36" s="170">
        <v>50</v>
      </c>
      <c r="E36" s="385" t="s">
        <v>260</v>
      </c>
      <c r="F36" s="391"/>
      <c r="G36" s="309" t="s">
        <v>261</v>
      </c>
      <c r="H36" s="109"/>
      <c r="I36" s="110"/>
      <c r="J36" s="110"/>
      <c r="K36" s="111"/>
    </row>
    <row r="37" spans="1:11" x14ac:dyDescent="0.3">
      <c r="A37" s="481" t="s">
        <v>262</v>
      </c>
      <c r="B37" s="476" t="s">
        <v>39</v>
      </c>
      <c r="C37" s="477" t="s">
        <v>198</v>
      </c>
      <c r="D37" s="477" t="s">
        <v>199</v>
      </c>
      <c r="E37" s="478" t="s">
        <v>200</v>
      </c>
      <c r="F37" s="480" t="s">
        <v>201</v>
      </c>
      <c r="G37" s="108"/>
      <c r="H37" s="109"/>
      <c r="I37" s="110"/>
      <c r="J37" s="110"/>
      <c r="K37" s="111"/>
    </row>
    <row r="38" spans="1:11" x14ac:dyDescent="0.3">
      <c r="A38" s="95" t="s">
        <v>263</v>
      </c>
      <c r="B38" s="177" t="s">
        <v>57</v>
      </c>
      <c r="C38" s="162"/>
      <c r="D38" s="170" t="s">
        <v>190</v>
      </c>
      <c r="E38" s="378"/>
      <c r="F38" s="382"/>
      <c r="G38" s="108"/>
      <c r="H38" s="109"/>
      <c r="I38" s="110"/>
      <c r="J38" s="110"/>
      <c r="K38" s="111"/>
    </row>
    <row r="39" spans="1:11" x14ac:dyDescent="0.3">
      <c r="A39" s="95" t="s">
        <v>264</v>
      </c>
      <c r="B39" s="177" t="s">
        <v>57</v>
      </c>
      <c r="C39" s="404"/>
      <c r="D39" s="160" t="s">
        <v>190</v>
      </c>
      <c r="E39" s="378"/>
      <c r="F39" s="382"/>
      <c r="G39" s="108"/>
      <c r="H39" s="109"/>
      <c r="I39" s="110"/>
      <c r="J39" s="110"/>
      <c r="K39" s="111"/>
    </row>
    <row r="40" spans="1:11" x14ac:dyDescent="0.3">
      <c r="A40" s="95"/>
      <c r="B40" s="177"/>
      <c r="C40" s="404"/>
      <c r="D40" s="160"/>
      <c r="E40" s="378"/>
      <c r="F40" s="382"/>
      <c r="J40" s="321"/>
      <c r="K40" s="321"/>
    </row>
    <row r="41" spans="1:11" x14ac:dyDescent="0.3">
      <c r="A41" s="481" t="s">
        <v>265</v>
      </c>
      <c r="B41" s="476" t="s">
        <v>39</v>
      </c>
      <c r="C41" s="477" t="s">
        <v>198</v>
      </c>
      <c r="D41" s="477" t="s">
        <v>199</v>
      </c>
      <c r="E41" s="478" t="s">
        <v>200</v>
      </c>
      <c r="F41" s="480" t="s">
        <v>201</v>
      </c>
      <c r="J41" s="321"/>
      <c r="K41" s="321"/>
    </row>
    <row r="42" spans="1:11" x14ac:dyDescent="0.3">
      <c r="A42" s="129" t="s">
        <v>266</v>
      </c>
      <c r="B42" s="178" t="s">
        <v>252</v>
      </c>
      <c r="C42" s="406"/>
      <c r="D42" s="170" t="s">
        <v>190</v>
      </c>
      <c r="E42" s="378"/>
      <c r="F42" s="382"/>
      <c r="J42" s="321"/>
      <c r="K42" s="321"/>
    </row>
    <row r="43" spans="1:11" x14ac:dyDescent="0.3">
      <c r="A43" s="129" t="s">
        <v>267</v>
      </c>
      <c r="B43" s="178" t="s">
        <v>268</v>
      </c>
      <c r="C43" s="406"/>
      <c r="D43" s="170" t="s">
        <v>190</v>
      </c>
      <c r="E43" s="378"/>
      <c r="F43" s="382"/>
      <c r="J43" s="321"/>
      <c r="K43" s="321"/>
    </row>
    <row r="44" spans="1:11" ht="15.6" x14ac:dyDescent="0.3">
      <c r="A44" s="95" t="s">
        <v>269</v>
      </c>
      <c r="B44" s="177" t="s">
        <v>270</v>
      </c>
      <c r="C44" s="162" t="s">
        <v>271</v>
      </c>
      <c r="D44" s="180">
        <v>2.2000000000000001E-3</v>
      </c>
      <c r="E44" s="378" t="s">
        <v>501</v>
      </c>
      <c r="F44" s="392"/>
      <c r="G44" s="25"/>
      <c r="H44" s="25"/>
      <c r="I44" s="25"/>
      <c r="J44" s="26"/>
      <c r="K44" s="321"/>
    </row>
    <row r="45" spans="1:11" x14ac:dyDescent="0.3">
      <c r="A45" s="95" t="s">
        <v>273</v>
      </c>
      <c r="B45" s="177" t="s">
        <v>274</v>
      </c>
      <c r="C45" s="162" t="s">
        <v>275</v>
      </c>
      <c r="D45" s="160">
        <v>0.1</v>
      </c>
      <c r="E45" s="378" t="s">
        <v>276</v>
      </c>
      <c r="F45" s="392"/>
      <c r="J45" s="321"/>
      <c r="K45" s="321"/>
    </row>
    <row r="46" spans="1:11" x14ac:dyDescent="0.3">
      <c r="A46" s="129" t="s">
        <v>277</v>
      </c>
      <c r="B46" s="178" t="s">
        <v>252</v>
      </c>
      <c r="C46" s="406"/>
      <c r="D46" s="170" t="s">
        <v>190</v>
      </c>
      <c r="E46" s="378"/>
      <c r="F46" s="381"/>
      <c r="J46" s="321"/>
      <c r="K46" s="321"/>
    </row>
    <row r="47" spans="1:11" x14ac:dyDescent="0.3">
      <c r="A47" s="129" t="s">
        <v>278</v>
      </c>
      <c r="B47" s="178" t="s">
        <v>279</v>
      </c>
      <c r="C47" s="406"/>
      <c r="D47" s="170" t="s">
        <v>190</v>
      </c>
      <c r="E47" s="378"/>
      <c r="F47" s="382"/>
      <c r="J47" s="321"/>
      <c r="K47" s="321"/>
    </row>
    <row r="48" spans="1:11" x14ac:dyDescent="0.3">
      <c r="A48" s="129" t="s">
        <v>280</v>
      </c>
      <c r="B48" s="178" t="s">
        <v>281</v>
      </c>
      <c r="C48" s="406"/>
      <c r="D48" s="170" t="s">
        <v>190</v>
      </c>
      <c r="E48" s="378"/>
      <c r="F48" s="382"/>
      <c r="J48" s="321"/>
      <c r="K48" s="321"/>
    </row>
    <row r="49" spans="1:10" x14ac:dyDescent="0.3">
      <c r="A49" s="129" t="s">
        <v>282</v>
      </c>
      <c r="B49" s="178"/>
      <c r="C49" s="406"/>
      <c r="D49" s="170" t="s">
        <v>190</v>
      </c>
      <c r="E49" s="378"/>
      <c r="F49" s="382"/>
      <c r="J49" s="321"/>
    </row>
    <row r="50" spans="1:10" ht="15.6" x14ac:dyDescent="0.3">
      <c r="A50" s="129" t="s">
        <v>283</v>
      </c>
      <c r="B50" s="178"/>
      <c r="C50" s="157"/>
      <c r="D50" s="170" t="s">
        <v>190</v>
      </c>
      <c r="E50" s="386"/>
      <c r="F50" s="393"/>
      <c r="G50" s="25"/>
      <c r="H50" s="25"/>
      <c r="I50" s="25"/>
      <c r="J50" s="26"/>
    </row>
    <row r="51" spans="1:10" ht="15.6" x14ac:dyDescent="0.3">
      <c r="A51" s="129" t="s">
        <v>284</v>
      </c>
      <c r="B51" s="178" t="s">
        <v>71</v>
      </c>
      <c r="C51" s="162" t="s">
        <v>271</v>
      </c>
      <c r="D51" s="175"/>
      <c r="E51" s="386"/>
      <c r="F51" s="381"/>
      <c r="G51" s="25"/>
      <c r="H51" s="25"/>
      <c r="I51" s="25"/>
      <c r="J51" s="26"/>
    </row>
    <row r="52" spans="1:10" x14ac:dyDescent="0.3">
      <c r="A52" s="126" t="s">
        <v>285</v>
      </c>
      <c r="B52" s="177"/>
      <c r="C52" s="162" t="s">
        <v>271</v>
      </c>
      <c r="D52" s="263">
        <v>0.35099999999999998</v>
      </c>
      <c r="E52" s="413" t="s">
        <v>495</v>
      </c>
      <c r="F52" s="394"/>
      <c r="J52" s="321"/>
    </row>
    <row r="53" spans="1:10" x14ac:dyDescent="0.3">
      <c r="A53" s="126" t="s">
        <v>287</v>
      </c>
      <c r="B53" s="177"/>
      <c r="C53" s="162" t="s">
        <v>271</v>
      </c>
      <c r="D53" s="263">
        <v>0.35099999999999998</v>
      </c>
      <c r="E53" s="413" t="s">
        <v>495</v>
      </c>
      <c r="F53" s="394"/>
      <c r="J53" s="321"/>
    </row>
    <row r="54" spans="1:10" x14ac:dyDescent="0.3">
      <c r="A54" s="95" t="s">
        <v>288</v>
      </c>
      <c r="B54" s="177"/>
      <c r="C54" s="157"/>
      <c r="D54" s="176">
        <v>0.1</v>
      </c>
      <c r="E54" s="385" t="s">
        <v>289</v>
      </c>
      <c r="F54" s="395"/>
      <c r="J54" s="321"/>
    </row>
    <row r="55" spans="1:10" x14ac:dyDescent="0.3">
      <c r="A55" s="95" t="s">
        <v>290</v>
      </c>
      <c r="B55" s="177"/>
      <c r="C55" s="157"/>
      <c r="D55" s="176">
        <v>1</v>
      </c>
      <c r="E55" s="385" t="s">
        <v>289</v>
      </c>
      <c r="F55" s="395"/>
      <c r="J55" s="321"/>
    </row>
    <row r="56" spans="1:10" x14ac:dyDescent="0.3">
      <c r="A56" s="95" t="s">
        <v>291</v>
      </c>
      <c r="B56" s="177"/>
      <c r="C56" s="157"/>
      <c r="D56" s="176">
        <v>0.1</v>
      </c>
      <c r="E56" s="385" t="s">
        <v>289</v>
      </c>
      <c r="F56" s="395"/>
      <c r="J56" s="321"/>
    </row>
    <row r="57" spans="1:10" x14ac:dyDescent="0.3">
      <c r="A57" s="95" t="s">
        <v>292</v>
      </c>
      <c r="B57" s="177" t="s">
        <v>293</v>
      </c>
      <c r="C57" s="157"/>
      <c r="D57" s="170" t="s">
        <v>190</v>
      </c>
      <c r="E57" s="385"/>
      <c r="F57" s="394"/>
      <c r="J57" s="321"/>
    </row>
    <row r="58" spans="1:10" x14ac:dyDescent="0.3">
      <c r="A58" s="95" t="s">
        <v>294</v>
      </c>
      <c r="B58" s="177" t="s">
        <v>295</v>
      </c>
      <c r="C58" s="162" t="s">
        <v>271</v>
      </c>
      <c r="D58" s="175"/>
      <c r="E58" s="385"/>
      <c r="F58" s="394"/>
      <c r="J58" s="321"/>
    </row>
    <row r="59" spans="1:10" ht="57.6" x14ac:dyDescent="0.3">
      <c r="A59" s="95" t="s">
        <v>296</v>
      </c>
      <c r="B59" s="177" t="s">
        <v>297</v>
      </c>
      <c r="C59" s="162"/>
      <c r="D59" s="176">
        <v>1</v>
      </c>
      <c r="E59" s="387" t="s">
        <v>298</v>
      </c>
      <c r="F59" s="396"/>
      <c r="J59" s="321"/>
    </row>
    <row r="60" spans="1:10" x14ac:dyDescent="0.3">
      <c r="A60" s="95" t="s">
        <v>299</v>
      </c>
      <c r="B60" s="179" t="s">
        <v>300</v>
      </c>
      <c r="C60" s="162"/>
      <c r="D60" s="176">
        <v>0.04</v>
      </c>
      <c r="E60" s="388"/>
      <c r="F60" s="395" t="s">
        <v>301</v>
      </c>
      <c r="J60" s="321"/>
    </row>
    <row r="61" spans="1:10" x14ac:dyDescent="0.3">
      <c r="A61" s="95"/>
      <c r="B61" s="96"/>
      <c r="C61" s="65"/>
      <c r="D61" s="23"/>
      <c r="E61" s="81"/>
      <c r="F61" s="395"/>
      <c r="J61" s="321"/>
    </row>
    <row r="62" spans="1:10" s="21" customFormat="1" ht="15.6" x14ac:dyDescent="0.3">
      <c r="A62" s="98" t="s">
        <v>302</v>
      </c>
      <c r="B62" s="66"/>
      <c r="C62" s="66"/>
      <c r="D62" s="66"/>
      <c r="E62" s="79"/>
      <c r="F62" s="384"/>
      <c r="G62" s="19"/>
      <c r="H62" s="19"/>
      <c r="I62" s="19"/>
    </row>
    <row r="63" spans="1:10" s="26" customFormat="1" ht="15.6" x14ac:dyDescent="0.3">
      <c r="A63" s="486" t="s">
        <v>303</v>
      </c>
      <c r="B63" s="491" t="s">
        <v>39</v>
      </c>
      <c r="C63" s="487"/>
      <c r="D63" s="488"/>
      <c r="E63" s="492"/>
      <c r="F63" s="490"/>
      <c r="G63" s="25"/>
      <c r="H63" s="25"/>
      <c r="I63" s="25"/>
    </row>
    <row r="64" spans="1:10" x14ac:dyDescent="0.3">
      <c r="A64" s="95" t="s">
        <v>304</v>
      </c>
      <c r="B64" s="177" t="s">
        <v>44</v>
      </c>
      <c r="C64" s="189"/>
      <c r="D64" s="191" t="s">
        <v>231</v>
      </c>
      <c r="E64" s="378"/>
      <c r="F64" s="381"/>
      <c r="J64" s="321"/>
    </row>
    <row r="65" spans="1:6" ht="16.2" x14ac:dyDescent="0.3">
      <c r="A65" s="95" t="s">
        <v>305</v>
      </c>
      <c r="B65" s="177" t="s">
        <v>306</v>
      </c>
      <c r="C65" s="162"/>
      <c r="D65" s="191" t="s">
        <v>190</v>
      </c>
      <c r="E65" s="378"/>
      <c r="F65" s="382"/>
    </row>
    <row r="66" spans="1:6" ht="28.8" x14ac:dyDescent="0.3">
      <c r="A66" s="95" t="s">
        <v>307</v>
      </c>
      <c r="B66" s="177" t="s">
        <v>306</v>
      </c>
      <c r="C66" s="404"/>
      <c r="D66" s="192">
        <v>492</v>
      </c>
      <c r="E66" s="378" t="s">
        <v>308</v>
      </c>
      <c r="F66" s="397" t="s">
        <v>309</v>
      </c>
    </row>
    <row r="67" spans="1:6" x14ac:dyDescent="0.3">
      <c r="A67" s="95" t="s">
        <v>310</v>
      </c>
      <c r="B67" s="177" t="s">
        <v>250</v>
      </c>
      <c r="C67" s="404"/>
      <c r="D67" s="192" t="s">
        <v>190</v>
      </c>
      <c r="E67" s="378"/>
      <c r="F67" s="398"/>
    </row>
    <row r="68" spans="1:6" ht="16.2" x14ac:dyDescent="0.3">
      <c r="A68" s="95" t="s">
        <v>191</v>
      </c>
      <c r="B68" s="177" t="s">
        <v>311</v>
      </c>
      <c r="C68" s="162"/>
      <c r="D68" s="192" t="s">
        <v>190</v>
      </c>
      <c r="E68" s="378"/>
      <c r="F68" s="399"/>
    </row>
    <row r="69" spans="1:6" ht="16.2" x14ac:dyDescent="0.3">
      <c r="A69" s="95" t="s">
        <v>192</v>
      </c>
      <c r="B69" s="177" t="s">
        <v>311</v>
      </c>
      <c r="C69" s="162"/>
      <c r="D69" s="192" t="s">
        <v>190</v>
      </c>
      <c r="E69" s="378"/>
      <c r="F69" s="399"/>
    </row>
    <row r="70" spans="1:6" ht="16.2" x14ac:dyDescent="0.3">
      <c r="A70" s="95" t="s">
        <v>312</v>
      </c>
      <c r="B70" s="177" t="s">
        <v>313</v>
      </c>
      <c r="C70" s="189"/>
      <c r="D70" s="193">
        <v>1.0000000000000001E-30</v>
      </c>
      <c r="E70" s="378" t="s">
        <v>314</v>
      </c>
      <c r="F70" s="399"/>
    </row>
    <row r="71" spans="1:6" x14ac:dyDescent="0.3">
      <c r="A71" s="95" t="s">
        <v>315</v>
      </c>
      <c r="B71" s="177" t="s">
        <v>250</v>
      </c>
      <c r="C71" s="162" t="s">
        <v>271</v>
      </c>
      <c r="D71" s="194"/>
      <c r="E71" s="378"/>
      <c r="F71" s="398"/>
    </row>
    <row r="72" spans="1:6" ht="43.2" x14ac:dyDescent="0.3">
      <c r="A72" s="95" t="s">
        <v>316</v>
      </c>
      <c r="B72" s="177" t="s">
        <v>317</v>
      </c>
      <c r="C72" s="189"/>
      <c r="D72" s="192">
        <v>5.0000000000000001E-3</v>
      </c>
      <c r="E72" s="378" t="s">
        <v>318</v>
      </c>
      <c r="F72" s="382"/>
    </row>
    <row r="73" spans="1:6" x14ac:dyDescent="0.3">
      <c r="A73" s="482" t="s">
        <v>319</v>
      </c>
      <c r="B73" s="504" t="s">
        <v>39</v>
      </c>
      <c r="C73" s="206"/>
      <c r="D73" s="502"/>
      <c r="E73" s="484"/>
      <c r="F73" s="485"/>
    </row>
    <row r="74" spans="1:6" x14ac:dyDescent="0.3">
      <c r="A74" s="95" t="s">
        <v>320</v>
      </c>
      <c r="B74" s="177" t="s">
        <v>321</v>
      </c>
      <c r="C74" s="189"/>
      <c r="D74" s="192" t="s">
        <v>190</v>
      </c>
      <c r="E74" s="378"/>
      <c r="F74" s="381"/>
    </row>
    <row r="75" spans="1:6" x14ac:dyDescent="0.3">
      <c r="A75" s="97" t="s">
        <v>322</v>
      </c>
      <c r="B75" s="177" t="s">
        <v>321</v>
      </c>
      <c r="C75" s="189"/>
      <c r="D75" s="192" t="s">
        <v>190</v>
      </c>
      <c r="E75" s="378"/>
      <c r="F75" s="382"/>
    </row>
    <row r="76" spans="1:6" x14ac:dyDescent="0.3">
      <c r="A76" s="97" t="s">
        <v>323</v>
      </c>
      <c r="B76" s="177" t="s">
        <v>324</v>
      </c>
      <c r="C76" s="189"/>
      <c r="D76" s="192" t="s">
        <v>190</v>
      </c>
      <c r="E76" s="378"/>
      <c r="F76" s="382"/>
    </row>
    <row r="77" spans="1:6" x14ac:dyDescent="0.3">
      <c r="A77" s="97"/>
      <c r="B77" s="177"/>
      <c r="C77" s="189"/>
      <c r="D77" s="192"/>
      <c r="E77" s="378"/>
      <c r="F77" s="382"/>
    </row>
    <row r="78" spans="1:6" x14ac:dyDescent="0.3">
      <c r="A78" s="482" t="s">
        <v>325</v>
      </c>
      <c r="B78" s="504" t="s">
        <v>39</v>
      </c>
      <c r="C78" s="206"/>
      <c r="D78" s="501"/>
      <c r="E78" s="484"/>
      <c r="F78" s="485"/>
    </row>
    <row r="79" spans="1:6" x14ac:dyDescent="0.3">
      <c r="A79" s="95" t="s">
        <v>326</v>
      </c>
      <c r="B79" s="177" t="s">
        <v>317</v>
      </c>
      <c r="C79" s="189"/>
      <c r="D79" s="192" t="s">
        <v>190</v>
      </c>
      <c r="E79" s="378"/>
      <c r="F79" s="381"/>
    </row>
    <row r="80" spans="1:6" x14ac:dyDescent="0.3">
      <c r="A80" s="95" t="s">
        <v>327</v>
      </c>
      <c r="B80" s="177" t="s">
        <v>328</v>
      </c>
      <c r="C80" s="189"/>
      <c r="D80" s="192" t="s">
        <v>190</v>
      </c>
      <c r="E80" s="378"/>
      <c r="F80" s="382"/>
    </row>
    <row r="81" spans="1:9" x14ac:dyDescent="0.3">
      <c r="A81" s="95" t="s">
        <v>329</v>
      </c>
      <c r="B81" s="177"/>
      <c r="C81" s="189"/>
      <c r="D81" s="192" t="s">
        <v>190</v>
      </c>
      <c r="E81" s="378"/>
      <c r="F81" s="382"/>
    </row>
    <row r="82" spans="1:9" x14ac:dyDescent="0.3">
      <c r="A82" s="186" t="s">
        <v>330</v>
      </c>
      <c r="B82" s="187" t="s">
        <v>331</v>
      </c>
      <c r="C82" s="189"/>
      <c r="D82" s="192" t="s">
        <v>190</v>
      </c>
      <c r="E82" s="378"/>
      <c r="F82" s="382"/>
    </row>
    <row r="83" spans="1:9" x14ac:dyDescent="0.3">
      <c r="A83" s="159" t="s">
        <v>332</v>
      </c>
      <c r="B83" s="190" t="s">
        <v>331</v>
      </c>
      <c r="C83" s="189"/>
      <c r="D83" s="192" t="s">
        <v>190</v>
      </c>
      <c r="E83" s="378"/>
      <c r="F83" s="382"/>
    </row>
    <row r="84" spans="1:9" x14ac:dyDescent="0.3">
      <c r="A84" s="185"/>
      <c r="B84" s="65"/>
      <c r="C84" s="75"/>
      <c r="D84" s="65"/>
      <c r="E84" s="77"/>
      <c r="F84" s="382"/>
    </row>
    <row r="85" spans="1:9" x14ac:dyDescent="0.3">
      <c r="A85" s="75"/>
      <c r="B85" s="65"/>
      <c r="C85" s="65"/>
      <c r="D85" s="65"/>
      <c r="E85" s="77"/>
      <c r="F85" s="494"/>
    </row>
    <row r="86" spans="1:9" s="28" customFormat="1" ht="15.6" x14ac:dyDescent="0.3">
      <c r="A86" s="486" t="s">
        <v>333</v>
      </c>
      <c r="B86" s="503" t="s">
        <v>39</v>
      </c>
      <c r="C86" s="500"/>
      <c r="D86" s="500"/>
      <c r="E86" s="489"/>
      <c r="F86" s="489"/>
      <c r="G86" s="37"/>
      <c r="H86" s="37"/>
      <c r="I86" s="37"/>
    </row>
    <row r="87" spans="1:9" x14ac:dyDescent="0.3">
      <c r="A87" s="211"/>
      <c r="B87" s="495" t="s">
        <v>334</v>
      </c>
      <c r="C87" s="496" t="s">
        <v>119</v>
      </c>
      <c r="D87" s="497" t="s">
        <v>335</v>
      </c>
      <c r="E87" s="498"/>
      <c r="F87" s="499"/>
      <c r="G87" s="35"/>
      <c r="H87" s="35"/>
      <c r="I87" s="35"/>
    </row>
    <row r="88" spans="1:9" x14ac:dyDescent="0.3">
      <c r="A88" s="95" t="s">
        <v>336</v>
      </c>
      <c r="B88" s="96">
        <v>1</v>
      </c>
      <c r="C88" s="181">
        <v>3.3</v>
      </c>
      <c r="D88" s="181">
        <v>2.34</v>
      </c>
      <c r="E88" s="410" t="s">
        <v>337</v>
      </c>
      <c r="F88" s="400"/>
      <c r="G88" s="35"/>
      <c r="H88" s="35"/>
      <c r="I88" s="38"/>
    </row>
    <row r="89" spans="1:9" x14ac:dyDescent="0.3">
      <c r="A89" s="95" t="s">
        <v>338</v>
      </c>
      <c r="B89" s="96">
        <v>2.5999999999999998E-5</v>
      </c>
      <c r="C89" s="130">
        <v>2.1000000000000001E-4</v>
      </c>
      <c r="D89" s="130">
        <v>1.2899999999999999E-4</v>
      </c>
      <c r="E89" s="410" t="s">
        <v>337</v>
      </c>
      <c r="F89" s="400"/>
      <c r="G89" s="35"/>
      <c r="H89" s="35"/>
      <c r="I89" s="38"/>
    </row>
    <row r="90" spans="1:9" x14ac:dyDescent="0.3">
      <c r="A90" s="95" t="s">
        <v>339</v>
      </c>
      <c r="B90" s="96">
        <v>14.7</v>
      </c>
      <c r="C90" s="132">
        <v>117.9</v>
      </c>
      <c r="D90" s="364"/>
      <c r="E90" s="410" t="s">
        <v>337</v>
      </c>
      <c r="F90" s="400"/>
      <c r="G90" s="35"/>
      <c r="H90" s="35"/>
      <c r="I90" s="38"/>
    </row>
    <row r="91" spans="1:9" x14ac:dyDescent="0.3">
      <c r="A91" s="95" t="s">
        <v>340</v>
      </c>
      <c r="B91" s="96">
        <v>0</v>
      </c>
      <c r="C91" s="132">
        <v>25.3</v>
      </c>
      <c r="D91" s="135">
        <v>5.3099999999999996E-3</v>
      </c>
      <c r="E91" s="410" t="s">
        <v>337</v>
      </c>
      <c r="F91" s="400"/>
      <c r="G91" s="35"/>
      <c r="H91" s="35"/>
      <c r="I91" s="38"/>
    </row>
    <row r="92" spans="1:9" x14ac:dyDescent="0.3">
      <c r="A92" s="41" t="s">
        <v>341</v>
      </c>
      <c r="B92" s="96">
        <v>5.0000000000000004E-6</v>
      </c>
      <c r="C92" s="130">
        <v>5.0000000000000001E-4</v>
      </c>
      <c r="D92" s="96">
        <v>6.9999999999999994E-5</v>
      </c>
      <c r="E92" s="410" t="s">
        <v>337</v>
      </c>
      <c r="F92" s="400"/>
      <c r="G92" s="35"/>
      <c r="H92" s="35"/>
      <c r="I92" s="35"/>
    </row>
    <row r="93" spans="1:9" x14ac:dyDescent="0.3">
      <c r="A93" s="95" t="s">
        <v>342</v>
      </c>
      <c r="B93" s="131">
        <v>1000000000</v>
      </c>
      <c r="C93" s="133">
        <v>2000000000</v>
      </c>
      <c r="D93" s="365"/>
      <c r="E93" s="410" t="s">
        <v>337</v>
      </c>
      <c r="F93" s="400"/>
      <c r="G93" s="35"/>
      <c r="H93" s="35"/>
      <c r="I93" s="35"/>
    </row>
    <row r="94" spans="1:9" s="39" customFormat="1" x14ac:dyDescent="0.3">
      <c r="A94" s="75"/>
      <c r="B94" s="65"/>
      <c r="C94" s="67"/>
      <c r="D94" s="67"/>
      <c r="E94" s="128"/>
      <c r="F94" s="401"/>
      <c r="G94" s="36"/>
      <c r="H94" s="36"/>
      <c r="I94" s="36"/>
    </row>
    <row r="95" spans="1:9" x14ac:dyDescent="0.3">
      <c r="A95" s="63"/>
      <c r="B95" s="4"/>
      <c r="C95" s="407"/>
      <c r="D95" s="64"/>
      <c r="E95" s="128"/>
      <c r="F95" s="400"/>
    </row>
    <row r="96" spans="1:9" x14ac:dyDescent="0.3">
      <c r="A96" s="63"/>
      <c r="B96" s="4"/>
      <c r="C96" s="407"/>
      <c r="D96" s="64"/>
      <c r="E96" s="128"/>
      <c r="F96" s="400"/>
    </row>
    <row r="97" spans="1:9" x14ac:dyDescent="0.3">
      <c r="A97" s="100" t="s">
        <v>343</v>
      </c>
      <c r="B97" s="30">
        <v>5.1999999999999998E-2</v>
      </c>
      <c r="C97" s="411"/>
      <c r="D97" s="412"/>
      <c r="E97" s="410" t="s">
        <v>337</v>
      </c>
      <c r="F97" s="400"/>
    </row>
    <row r="98" spans="1:9" x14ac:dyDescent="0.3">
      <c r="A98" s="101" t="s">
        <v>344</v>
      </c>
      <c r="B98" s="30">
        <v>6.0000000000000001E-3</v>
      </c>
      <c r="C98" s="411"/>
      <c r="D98" s="412"/>
      <c r="E98" s="410" t="s">
        <v>337</v>
      </c>
      <c r="F98" s="400"/>
      <c r="I98" s="1"/>
    </row>
    <row r="99" spans="1:9" x14ac:dyDescent="0.3">
      <c r="A99" s="100" t="s">
        <v>345</v>
      </c>
      <c r="B99" s="30">
        <v>0.46</v>
      </c>
      <c r="C99" s="411"/>
      <c r="D99" s="412"/>
      <c r="E99" s="410" t="s">
        <v>337</v>
      </c>
      <c r="F99" s="400"/>
      <c r="I99" s="1"/>
    </row>
    <row r="100" spans="1:9" x14ac:dyDescent="0.3">
      <c r="A100" s="100" t="s">
        <v>346</v>
      </c>
      <c r="B100" s="30">
        <v>0.05</v>
      </c>
      <c r="C100" s="411"/>
      <c r="D100" s="412"/>
      <c r="E100" s="410" t="s">
        <v>337</v>
      </c>
      <c r="F100" s="400"/>
    </row>
    <row r="101" spans="1:9" x14ac:dyDescent="0.3">
      <c r="A101" s="54"/>
    </row>
    <row r="105" spans="1:9" x14ac:dyDescent="0.3">
      <c r="A105" s="62"/>
    </row>
    <row r="106" spans="1:9" x14ac:dyDescent="0.3">
      <c r="A106" s="61" t="s">
        <v>347</v>
      </c>
    </row>
    <row r="107" spans="1:9" x14ac:dyDescent="0.3">
      <c r="A107" s="112" t="s">
        <v>348</v>
      </c>
    </row>
  </sheetData>
  <sheetProtection algorithmName="SHA-512" hashValue="ush71l4fhfYXYdLb3/i0v4tBJhpAeMXeScaG0iomc2FWKs0SJ5CPs/9IGVsXdrCftRETtXefzNM/aqbneOJBSw==" saltValue="yoemn2TEnhT8VsQXTGoLBg==" spinCount="100000" sheet="1" formatCells="0" formatColumns="0" formatRows="0" sort="0" autoFilter="0"/>
  <mergeCells count="3">
    <mergeCell ref="A1:I1"/>
    <mergeCell ref="A3:D3"/>
    <mergeCell ref="A4:D4"/>
  </mergeCells>
  <hyperlinks>
    <hyperlink ref="E52" r:id="rId1" xr:uid="{46198BA5-B368-47B9-826F-B23F0F3DDFCA}"/>
    <hyperlink ref="E53" r:id="rId2" xr:uid="{AC9C1E55-C9C8-48D1-A304-E1C596815AC9}"/>
    <hyperlink ref="E34" r:id="rId3" xr:uid="{AF2F89E1-1B0D-42F7-A930-26F10DD3D61A}"/>
    <hyperlink ref="E33" r:id="rId4" xr:uid="{8CC0537B-6067-454B-B103-7148E0523D41}"/>
    <hyperlink ref="E32" r:id="rId5" xr:uid="{C4F57F74-2B51-4A2B-8BFF-2C32E9CD4C6E}"/>
  </hyperlinks>
  <pageMargins left="0.7" right="0.7" top="0.75" bottom="0.75" header="0.3" footer="0.3"/>
  <pageSetup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3925E-1B14-4918-A908-61247A9FBCC7}">
  <sheetPr>
    <tabColor theme="9" tint="0.59999389629810485"/>
  </sheetPr>
  <dimension ref="A1:J106"/>
  <sheetViews>
    <sheetView zoomScale="70" zoomScaleNormal="70" workbookViewId="0">
      <selection activeCell="C23" sqref="C23"/>
    </sheetView>
  </sheetViews>
  <sheetFormatPr defaultColWidth="9.33203125" defaultRowHeight="14.4" x14ac:dyDescent="0.3"/>
  <cols>
    <col min="1" max="1" width="51.5546875" bestFit="1" customWidth="1"/>
    <col min="2" max="2" width="14.6640625" style="6" customWidth="1"/>
    <col min="3" max="3" width="57.88671875" style="408" customWidth="1"/>
    <col min="4" max="4" width="29.33203125" style="7" customWidth="1"/>
    <col min="5" max="5" width="41" style="6" customWidth="1"/>
    <col min="6" max="6" width="43" style="55" customWidth="1"/>
    <col min="7" max="7" width="14.33203125" style="6" customWidth="1"/>
    <col min="8"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349</v>
      </c>
      <c r="B2" s="296"/>
      <c r="C2" s="296"/>
      <c r="D2" s="296"/>
      <c r="E2" s="296"/>
      <c r="F2" s="299"/>
      <c r="G2" s="296"/>
      <c r="H2" s="296"/>
      <c r="I2" s="296"/>
    </row>
    <row r="3" spans="1:10" ht="15.6" x14ac:dyDescent="0.3">
      <c r="A3" s="430"/>
      <c r="B3" s="431"/>
      <c r="C3" s="431"/>
      <c r="D3" s="431"/>
      <c r="E3" s="300"/>
      <c r="F3" s="301"/>
      <c r="G3" s="321"/>
      <c r="H3" s="321"/>
      <c r="I3" s="321"/>
      <c r="J3" s="321"/>
    </row>
    <row r="4" spans="1:10" ht="15.6" x14ac:dyDescent="0.3">
      <c r="A4" s="430" t="s">
        <v>350</v>
      </c>
      <c r="B4" s="431"/>
      <c r="C4" s="431"/>
      <c r="D4" s="431"/>
      <c r="E4" s="302"/>
      <c r="F4" s="303"/>
      <c r="G4" s="24"/>
      <c r="H4" s="11"/>
      <c r="I4" s="12"/>
      <c r="J4" s="2"/>
    </row>
    <row r="5" spans="1:10" ht="15.6" x14ac:dyDescent="0.3">
      <c r="A5" s="326"/>
      <c r="B5" s="321"/>
      <c r="C5" s="338"/>
      <c r="D5" s="321"/>
      <c r="E5" s="304"/>
      <c r="F5" s="305"/>
      <c r="G5" s="24"/>
      <c r="H5" s="11"/>
      <c r="I5" s="12"/>
      <c r="J5" s="2"/>
    </row>
    <row r="6" spans="1:10" s="21" customFormat="1" ht="15.6" x14ac:dyDescent="0.3">
      <c r="A6" s="14" t="s">
        <v>196</v>
      </c>
      <c r="B6" s="19"/>
      <c r="C6" s="20"/>
      <c r="D6" s="20"/>
      <c r="E6" s="19"/>
      <c r="F6" s="53"/>
      <c r="G6" s="19"/>
      <c r="H6" s="19"/>
      <c r="I6" s="19"/>
    </row>
    <row r="7" spans="1:10" s="2" customFormat="1" ht="15.6" x14ac:dyDescent="0.3">
      <c r="A7" s="144" t="s">
        <v>197</v>
      </c>
      <c r="B7" s="145" t="s">
        <v>39</v>
      </c>
      <c r="C7" s="146" t="s">
        <v>198</v>
      </c>
      <c r="D7" s="146" t="s">
        <v>199</v>
      </c>
      <c r="E7" s="146" t="s">
        <v>200</v>
      </c>
      <c r="F7" s="70" t="s">
        <v>201</v>
      </c>
      <c r="G7" s="24"/>
      <c r="H7" s="11"/>
      <c r="I7" s="12"/>
    </row>
    <row r="8" spans="1:10" ht="15.75" customHeight="1" x14ac:dyDescent="0.3">
      <c r="A8" s="147" t="s">
        <v>202</v>
      </c>
      <c r="B8" s="148" t="s">
        <v>203</v>
      </c>
      <c r="C8" s="417" t="s">
        <v>204</v>
      </c>
      <c r="D8" s="148" t="s">
        <v>190</v>
      </c>
      <c r="E8" s="150"/>
      <c r="F8" s="72"/>
      <c r="G8" s="264"/>
      <c r="H8" s="264"/>
      <c r="I8" s="264"/>
      <c r="J8" s="321"/>
    </row>
    <row r="9" spans="1:10" ht="15.75" customHeight="1" x14ac:dyDescent="0.3">
      <c r="A9" s="147" t="s">
        <v>205</v>
      </c>
      <c r="B9" s="148" t="s">
        <v>206</v>
      </c>
      <c r="C9" s="418"/>
      <c r="D9" s="148" t="s">
        <v>190</v>
      </c>
      <c r="E9" s="150"/>
      <c r="F9" s="72"/>
      <c r="G9" s="264"/>
      <c r="H9" s="264"/>
      <c r="I9" s="264"/>
      <c r="J9" s="321"/>
    </row>
    <row r="10" spans="1:10" ht="15.75" customHeight="1" x14ac:dyDescent="0.3">
      <c r="A10" s="147" t="s">
        <v>207</v>
      </c>
      <c r="B10" s="148" t="s">
        <v>208</v>
      </c>
      <c r="C10" s="417" t="s">
        <v>209</v>
      </c>
      <c r="D10" s="148" t="s">
        <v>190</v>
      </c>
      <c r="E10" s="150"/>
      <c r="F10" s="72"/>
      <c r="G10" s="264"/>
      <c r="H10" s="264"/>
      <c r="I10" s="264"/>
      <c r="J10" s="321"/>
    </row>
    <row r="11" spans="1:10" ht="29.7" customHeight="1" x14ac:dyDescent="0.3">
      <c r="A11" s="147" t="s">
        <v>210</v>
      </c>
      <c r="B11" s="148" t="s">
        <v>211</v>
      </c>
      <c r="C11" s="418"/>
      <c r="D11" s="236">
        <v>1.9800000000000002E-2</v>
      </c>
      <c r="E11" s="152" t="s">
        <v>213</v>
      </c>
      <c r="F11" s="72" t="s">
        <v>351</v>
      </c>
      <c r="G11" s="34"/>
      <c r="H11" s="44"/>
      <c r="I11" s="34"/>
      <c r="J11" s="45"/>
    </row>
    <row r="12" spans="1:10" ht="32.1" customHeight="1" x14ac:dyDescent="0.3">
      <c r="A12" s="147"/>
      <c r="B12" s="148"/>
      <c r="C12" s="418"/>
      <c r="D12" s="147"/>
      <c r="E12" s="219"/>
      <c r="F12" s="72"/>
      <c r="G12" s="321"/>
      <c r="H12" s="265"/>
      <c r="I12" s="321"/>
      <c r="J12" s="45"/>
    </row>
    <row r="13" spans="1:10" x14ac:dyDescent="0.3">
      <c r="A13" s="154" t="s">
        <v>215</v>
      </c>
      <c r="B13" s="148"/>
      <c r="C13" s="419"/>
      <c r="D13" s="202"/>
      <c r="E13" s="150"/>
      <c r="F13" s="72"/>
      <c r="J13" s="321"/>
    </row>
    <row r="14" spans="1:10" ht="15.6" x14ac:dyDescent="0.3">
      <c r="A14" s="155" t="s">
        <v>216</v>
      </c>
      <c r="B14" s="156" t="s">
        <v>217</v>
      </c>
      <c r="C14" s="417" t="s">
        <v>218</v>
      </c>
      <c r="D14" s="170" t="s">
        <v>190</v>
      </c>
      <c r="E14" s="158"/>
      <c r="F14" s="114"/>
      <c r="G14" s="25"/>
      <c r="H14" s="25"/>
      <c r="I14" s="25"/>
      <c r="J14" s="321"/>
    </row>
    <row r="15" spans="1:10" ht="15.75" customHeight="1" x14ac:dyDescent="0.3">
      <c r="A15" s="147" t="s">
        <v>219</v>
      </c>
      <c r="B15" s="148" t="s">
        <v>220</v>
      </c>
      <c r="C15" s="417" t="s">
        <v>204</v>
      </c>
      <c r="D15" s="170" t="s">
        <v>190</v>
      </c>
      <c r="E15" s="150"/>
      <c r="F15" s="114"/>
      <c r="G15" s="8"/>
      <c r="H15" s="8"/>
      <c r="J15" s="321"/>
    </row>
    <row r="16" spans="1:10" ht="15.6" x14ac:dyDescent="0.3">
      <c r="A16" s="147" t="s">
        <v>221</v>
      </c>
      <c r="B16" s="148" t="s">
        <v>222</v>
      </c>
      <c r="C16" s="417" t="s">
        <v>209</v>
      </c>
      <c r="D16" s="170" t="s">
        <v>190</v>
      </c>
      <c r="E16" s="150"/>
      <c r="F16" s="114"/>
      <c r="G16" s="25"/>
      <c r="H16" s="25"/>
      <c r="I16" s="25"/>
      <c r="J16" s="26"/>
    </row>
    <row r="17" spans="1:10" ht="15.6" x14ac:dyDescent="0.3">
      <c r="A17" s="147"/>
      <c r="B17" s="148"/>
      <c r="C17" s="417"/>
      <c r="D17" s="148"/>
      <c r="E17" s="150"/>
      <c r="F17" s="114"/>
      <c r="G17" s="25"/>
      <c r="H17" s="25"/>
      <c r="I17" s="25"/>
      <c r="J17" s="26"/>
    </row>
    <row r="18" spans="1:10" ht="30.6" customHeight="1" x14ac:dyDescent="0.3">
      <c r="A18" s="159" t="s">
        <v>223</v>
      </c>
      <c r="B18" s="160" t="s">
        <v>224</v>
      </c>
      <c r="C18" s="161" t="s">
        <v>352</v>
      </c>
      <c r="D18" s="204">
        <f>D11*D32*1000</f>
        <v>0.59399999999999997</v>
      </c>
      <c r="E18" s="161"/>
      <c r="F18" s="76"/>
      <c r="G18" s="34"/>
      <c r="H18" s="34"/>
      <c r="I18" s="34"/>
      <c r="J18" s="321"/>
    </row>
    <row r="19" spans="1:10" ht="15.75" customHeight="1" x14ac:dyDescent="0.3">
      <c r="A19" s="159" t="s">
        <v>225</v>
      </c>
      <c r="B19" s="160" t="s">
        <v>226</v>
      </c>
      <c r="C19" s="160">
        <v>0</v>
      </c>
      <c r="D19" s="160">
        <v>0</v>
      </c>
      <c r="E19" s="161"/>
      <c r="F19" s="78"/>
      <c r="G19" s="34"/>
      <c r="H19" s="34"/>
      <c r="I19" s="34"/>
      <c r="J19" s="321"/>
    </row>
    <row r="20" spans="1:10" ht="15.75" customHeight="1" x14ac:dyDescent="0.3">
      <c r="A20" s="159" t="s">
        <v>227</v>
      </c>
      <c r="B20" s="160" t="s">
        <v>535</v>
      </c>
      <c r="C20" s="160">
        <v>0</v>
      </c>
      <c r="D20" s="160">
        <v>0</v>
      </c>
      <c r="E20" s="161"/>
      <c r="F20" s="78"/>
      <c r="G20" s="34"/>
      <c r="H20" s="34"/>
      <c r="I20" s="34"/>
      <c r="J20" s="321"/>
    </row>
    <row r="21" spans="1:10" ht="15.75" customHeight="1" x14ac:dyDescent="0.3">
      <c r="A21" s="159"/>
      <c r="B21" s="160"/>
      <c r="C21" s="160"/>
      <c r="D21" s="160"/>
      <c r="E21" s="161"/>
      <c r="F21" s="78"/>
      <c r="G21" s="34"/>
      <c r="H21" s="34"/>
      <c r="I21" s="34"/>
      <c r="J21" s="321"/>
    </row>
    <row r="22" spans="1:10" ht="16.2" customHeight="1" x14ac:dyDescent="0.3">
      <c r="A22" s="163" t="s">
        <v>229</v>
      </c>
      <c r="B22" s="160"/>
      <c r="C22" s="160" t="s">
        <v>230</v>
      </c>
      <c r="D22" s="170" t="s">
        <v>353</v>
      </c>
      <c r="E22" s="151"/>
      <c r="F22" s="139" t="s">
        <v>354</v>
      </c>
      <c r="J22" s="321"/>
    </row>
    <row r="23" spans="1:10" x14ac:dyDescent="0.3">
      <c r="A23" s="159" t="s">
        <v>232</v>
      </c>
      <c r="B23" s="160"/>
      <c r="C23" s="160" t="s">
        <v>233</v>
      </c>
      <c r="D23" s="160" t="s">
        <v>234</v>
      </c>
      <c r="E23" s="151"/>
      <c r="F23" s="72"/>
      <c r="J23" s="321"/>
    </row>
    <row r="24" spans="1:10" s="26" customFormat="1" ht="15.75" customHeight="1" x14ac:dyDescent="0.3">
      <c r="A24" s="164" t="s">
        <v>235</v>
      </c>
      <c r="B24" s="165"/>
      <c r="C24" s="165" t="s">
        <v>236</v>
      </c>
      <c r="D24" s="160" t="s">
        <v>234</v>
      </c>
      <c r="E24" s="167"/>
      <c r="F24" s="94"/>
      <c r="G24" s="27"/>
      <c r="H24" s="27"/>
      <c r="I24" s="25"/>
    </row>
    <row r="25" spans="1:10" x14ac:dyDescent="0.3">
      <c r="A25" s="159" t="s">
        <v>238</v>
      </c>
      <c r="B25" s="160"/>
      <c r="C25" s="160" t="s">
        <v>239</v>
      </c>
      <c r="D25" s="160" t="s">
        <v>355</v>
      </c>
      <c r="E25" s="147"/>
      <c r="F25" s="136" t="s">
        <v>356</v>
      </c>
      <c r="J25" s="321"/>
    </row>
    <row r="26" spans="1:10" x14ac:dyDescent="0.3">
      <c r="A26" s="159" t="s">
        <v>241</v>
      </c>
      <c r="B26" s="160"/>
      <c r="C26" s="160"/>
      <c r="D26" s="170" t="s">
        <v>190</v>
      </c>
      <c r="E26" s="161"/>
      <c r="F26" s="76"/>
      <c r="J26" s="321"/>
    </row>
    <row r="27" spans="1:10" x14ac:dyDescent="0.3">
      <c r="A27" s="159" t="s">
        <v>242</v>
      </c>
      <c r="B27" s="160"/>
      <c r="C27" s="169"/>
      <c r="D27" s="170" t="s">
        <v>190</v>
      </c>
      <c r="E27" s="161"/>
      <c r="F27" s="78"/>
      <c r="J27" s="321"/>
    </row>
    <row r="28" spans="1:10" ht="15.75" customHeight="1" x14ac:dyDescent="0.3">
      <c r="A28" s="75"/>
      <c r="B28" s="65"/>
      <c r="C28" s="65"/>
      <c r="D28" s="65"/>
      <c r="E28" s="77"/>
      <c r="F28" s="78"/>
      <c r="G28" s="8"/>
      <c r="H28" s="8"/>
      <c r="J28" s="321"/>
    </row>
    <row r="29" spans="1:10" s="21" customFormat="1" ht="15.75" customHeight="1" x14ac:dyDescent="0.3">
      <c r="A29" s="98" t="s">
        <v>243</v>
      </c>
      <c r="B29" s="66"/>
      <c r="C29" s="66"/>
      <c r="D29" s="66"/>
      <c r="E29" s="79"/>
      <c r="F29" s="79"/>
      <c r="G29" s="22"/>
      <c r="H29" s="22"/>
      <c r="I29" s="19"/>
    </row>
    <row r="30" spans="1:10" x14ac:dyDescent="0.3">
      <c r="A30" s="163" t="s">
        <v>244</v>
      </c>
      <c r="B30" s="160"/>
      <c r="C30" s="169"/>
      <c r="D30" s="169"/>
      <c r="E30" s="161"/>
      <c r="F30" s="78"/>
      <c r="J30" s="321"/>
    </row>
    <row r="31" spans="1:10" x14ac:dyDescent="0.3">
      <c r="A31" s="189" t="s">
        <v>245</v>
      </c>
      <c r="B31" s="162"/>
      <c r="C31" s="404"/>
      <c r="D31" s="162" t="s">
        <v>190</v>
      </c>
      <c r="E31" s="161"/>
      <c r="F31" s="78"/>
      <c r="J31" s="321"/>
    </row>
    <row r="32" spans="1:10" ht="31.2" customHeight="1" x14ac:dyDescent="0.3">
      <c r="A32" s="159" t="s">
        <v>246</v>
      </c>
      <c r="B32" s="160" t="s">
        <v>247</v>
      </c>
      <c r="C32" s="160">
        <v>0.1</v>
      </c>
      <c r="D32" s="170">
        <v>0.03</v>
      </c>
      <c r="E32" s="237" t="s">
        <v>357</v>
      </c>
      <c r="F32" s="80"/>
      <c r="G32" s="8"/>
      <c r="H32" s="8"/>
      <c r="J32" s="321"/>
    </row>
    <row r="33" spans="1:10" ht="28.8" x14ac:dyDescent="0.3">
      <c r="A33" s="159" t="s">
        <v>249</v>
      </c>
      <c r="B33" s="160" t="s">
        <v>250</v>
      </c>
      <c r="C33" s="169"/>
      <c r="D33" s="170">
        <v>158</v>
      </c>
      <c r="E33" s="208" t="s">
        <v>358</v>
      </c>
      <c r="F33" s="80"/>
      <c r="J33" s="321"/>
    </row>
    <row r="34" spans="1:10" ht="100.8" x14ac:dyDescent="0.3">
      <c r="A34" s="159" t="s">
        <v>251</v>
      </c>
      <c r="B34" s="160" t="s">
        <v>252</v>
      </c>
      <c r="C34" s="169"/>
      <c r="D34" s="170">
        <v>0.5</v>
      </c>
      <c r="E34" s="150" t="s">
        <v>359</v>
      </c>
      <c r="F34" s="78" t="s">
        <v>360</v>
      </c>
      <c r="G34" s="316" t="s">
        <v>361</v>
      </c>
      <c r="J34" s="321"/>
    </row>
    <row r="35" spans="1:10" ht="28.8" x14ac:dyDescent="0.3">
      <c r="A35" s="159" t="s">
        <v>253</v>
      </c>
      <c r="B35" s="160" t="s">
        <v>254</v>
      </c>
      <c r="C35" s="169"/>
      <c r="D35" s="170">
        <v>0</v>
      </c>
      <c r="E35" s="222" t="s">
        <v>362</v>
      </c>
      <c r="F35" s="78" t="s">
        <v>363</v>
      </c>
      <c r="J35" s="321"/>
    </row>
    <row r="36" spans="1:10" x14ac:dyDescent="0.3">
      <c r="A36" s="159" t="s">
        <v>257</v>
      </c>
      <c r="B36" s="160" t="s">
        <v>258</v>
      </c>
      <c r="C36" s="170" t="s">
        <v>259</v>
      </c>
      <c r="D36" s="170">
        <v>0</v>
      </c>
      <c r="E36" s="161"/>
      <c r="F36" s="124"/>
      <c r="J36" s="321"/>
    </row>
    <row r="37" spans="1:10" x14ac:dyDescent="0.3">
      <c r="A37" s="159"/>
      <c r="B37" s="160"/>
      <c r="C37" s="169"/>
      <c r="D37" s="169"/>
      <c r="E37" s="161"/>
      <c r="F37" s="78"/>
      <c r="J37" s="321"/>
    </row>
    <row r="38" spans="1:10" x14ac:dyDescent="0.3">
      <c r="A38" s="163" t="s">
        <v>262</v>
      </c>
      <c r="B38" s="160"/>
      <c r="C38" s="169"/>
      <c r="D38" s="169"/>
      <c r="E38" s="161"/>
      <c r="F38" s="78"/>
      <c r="J38" s="321"/>
    </row>
    <row r="39" spans="1:10" ht="15.75" customHeight="1" x14ac:dyDescent="0.3">
      <c r="A39" s="159" t="s">
        <v>263</v>
      </c>
      <c r="B39" s="160" t="s">
        <v>57</v>
      </c>
      <c r="C39" s="160"/>
      <c r="D39" s="160" t="s">
        <v>190</v>
      </c>
      <c r="E39" s="161"/>
      <c r="F39" s="78"/>
      <c r="J39" s="321"/>
    </row>
    <row r="40" spans="1:10" x14ac:dyDescent="0.3">
      <c r="A40" s="159" t="s">
        <v>264</v>
      </c>
      <c r="B40" s="160" t="s">
        <v>57</v>
      </c>
      <c r="C40" s="169"/>
      <c r="D40" s="160" t="s">
        <v>190</v>
      </c>
      <c r="E40" s="161"/>
      <c r="F40" s="78"/>
      <c r="J40" s="321"/>
    </row>
    <row r="41" spans="1:10" x14ac:dyDescent="0.3">
      <c r="A41" s="159"/>
      <c r="B41" s="160"/>
      <c r="C41" s="169"/>
      <c r="D41" s="160"/>
      <c r="E41" s="161"/>
      <c r="F41" s="78"/>
      <c r="J41" s="321"/>
    </row>
    <row r="42" spans="1:10" x14ac:dyDescent="0.3">
      <c r="A42" s="163" t="s">
        <v>265</v>
      </c>
      <c r="B42" s="160"/>
      <c r="C42" s="169"/>
      <c r="D42" s="160"/>
      <c r="E42" s="161"/>
      <c r="F42" s="78"/>
      <c r="J42" s="321"/>
    </row>
    <row r="43" spans="1:10" x14ac:dyDescent="0.3">
      <c r="A43" s="159" t="s">
        <v>266</v>
      </c>
      <c r="B43" s="160" t="s">
        <v>252</v>
      </c>
      <c r="C43" s="169"/>
      <c r="D43" s="160" t="s">
        <v>190</v>
      </c>
      <c r="E43" s="161"/>
      <c r="F43" s="78"/>
      <c r="J43" s="321"/>
    </row>
    <row r="44" spans="1:10" x14ac:dyDescent="0.3">
      <c r="A44" s="159" t="s">
        <v>267</v>
      </c>
      <c r="B44" s="160" t="s">
        <v>268</v>
      </c>
      <c r="C44" s="169"/>
      <c r="D44" s="160" t="s">
        <v>190</v>
      </c>
      <c r="E44" s="161"/>
      <c r="F44" s="78"/>
      <c r="J44" s="321"/>
    </row>
    <row r="45" spans="1:10" ht="28.8" x14ac:dyDescent="0.3">
      <c r="A45" s="159" t="s">
        <v>269</v>
      </c>
      <c r="B45" s="160" t="s">
        <v>270</v>
      </c>
      <c r="C45" s="160" t="s">
        <v>271</v>
      </c>
      <c r="D45" s="176">
        <v>2.2000000000000001E-3</v>
      </c>
      <c r="E45" s="161" t="s">
        <v>272</v>
      </c>
      <c r="F45" s="107"/>
      <c r="G45" s="25"/>
      <c r="H45" s="25"/>
      <c r="I45" s="25"/>
      <c r="J45" s="26"/>
    </row>
    <row r="46" spans="1:10" ht="21.75" customHeight="1" x14ac:dyDescent="0.3">
      <c r="A46" s="159" t="s">
        <v>273</v>
      </c>
      <c r="B46" s="160" t="s">
        <v>274</v>
      </c>
      <c r="C46" s="239" t="s">
        <v>275</v>
      </c>
      <c r="D46" s="160">
        <v>0.1</v>
      </c>
      <c r="E46" s="161"/>
      <c r="F46" s="76"/>
      <c r="J46" s="321"/>
    </row>
    <row r="47" spans="1:10" x14ac:dyDescent="0.3">
      <c r="A47" s="159" t="s">
        <v>277</v>
      </c>
      <c r="B47" s="160" t="s">
        <v>252</v>
      </c>
      <c r="C47" s="169"/>
      <c r="D47" s="160" t="s">
        <v>190</v>
      </c>
      <c r="E47" s="161"/>
      <c r="F47" s="78"/>
      <c r="J47" s="321"/>
    </row>
    <row r="48" spans="1:10" x14ac:dyDescent="0.3">
      <c r="A48" s="159" t="s">
        <v>278</v>
      </c>
      <c r="B48" s="160" t="s">
        <v>279</v>
      </c>
      <c r="C48" s="169"/>
      <c r="D48" s="160" t="s">
        <v>190</v>
      </c>
      <c r="E48" s="161"/>
      <c r="F48" s="78"/>
      <c r="J48" s="321"/>
    </row>
    <row r="49" spans="1:10" x14ac:dyDescent="0.3">
      <c r="A49" s="159" t="s">
        <v>280</v>
      </c>
      <c r="B49" s="160" t="s">
        <v>281</v>
      </c>
      <c r="C49" s="169"/>
      <c r="D49" s="160" t="s">
        <v>190</v>
      </c>
      <c r="E49" s="161"/>
      <c r="F49" s="78"/>
      <c r="J49" s="321"/>
    </row>
    <row r="50" spans="1:10" x14ac:dyDescent="0.3">
      <c r="A50" s="159" t="s">
        <v>282</v>
      </c>
      <c r="B50" s="160"/>
      <c r="C50" s="169"/>
      <c r="D50" s="160" t="s">
        <v>190</v>
      </c>
      <c r="E50" s="161"/>
      <c r="F50" s="78"/>
      <c r="J50" s="321"/>
    </row>
    <row r="51" spans="1:10" ht="15.6" x14ac:dyDescent="0.3">
      <c r="A51" s="159" t="s">
        <v>283</v>
      </c>
      <c r="B51" s="160"/>
      <c r="C51" s="160"/>
      <c r="D51" s="160" t="s">
        <v>190</v>
      </c>
      <c r="E51" s="174"/>
      <c r="F51" s="84"/>
      <c r="G51" s="25"/>
      <c r="H51" s="25"/>
      <c r="I51" s="25"/>
      <c r="J51" s="26"/>
    </row>
    <row r="52" spans="1:10" ht="15.6" x14ac:dyDescent="0.3">
      <c r="A52" s="159" t="s">
        <v>284</v>
      </c>
      <c r="B52" s="160" t="s">
        <v>71</v>
      </c>
      <c r="C52" s="170" t="s">
        <v>271</v>
      </c>
      <c r="D52" s="221"/>
      <c r="E52" s="174"/>
      <c r="F52" s="76"/>
      <c r="G52" s="25"/>
      <c r="H52" s="25"/>
      <c r="I52" s="25"/>
      <c r="J52" s="26"/>
    </row>
    <row r="53" spans="1:10" x14ac:dyDescent="0.3">
      <c r="A53" s="159" t="s">
        <v>285</v>
      </c>
      <c r="B53" s="160"/>
      <c r="C53" s="160" t="s">
        <v>271</v>
      </c>
      <c r="D53" s="263">
        <v>0.35099999999999998</v>
      </c>
      <c r="E53" s="172" t="s">
        <v>286</v>
      </c>
      <c r="F53" s="85"/>
      <c r="J53" s="321"/>
    </row>
    <row r="54" spans="1:10" x14ac:dyDescent="0.3">
      <c r="A54" s="159" t="s">
        <v>287</v>
      </c>
      <c r="B54" s="160"/>
      <c r="C54" s="160" t="s">
        <v>271</v>
      </c>
      <c r="D54" s="263">
        <v>0.35099999999999998</v>
      </c>
      <c r="E54" s="172" t="s">
        <v>286</v>
      </c>
      <c r="F54" s="85"/>
      <c r="J54" s="321"/>
    </row>
    <row r="55" spans="1:10" x14ac:dyDescent="0.3">
      <c r="A55" s="159" t="s">
        <v>288</v>
      </c>
      <c r="B55" s="160"/>
      <c r="C55" s="160"/>
      <c r="D55" s="176">
        <v>0.1</v>
      </c>
      <c r="E55" s="172" t="s">
        <v>289</v>
      </c>
      <c r="F55" s="82"/>
      <c r="J55" s="321"/>
    </row>
    <row r="56" spans="1:10" x14ac:dyDescent="0.3">
      <c r="A56" s="159" t="s">
        <v>290</v>
      </c>
      <c r="B56" s="160"/>
      <c r="C56" s="160"/>
      <c r="D56" s="176">
        <v>1</v>
      </c>
      <c r="E56" s="172" t="s">
        <v>289</v>
      </c>
      <c r="F56" s="82"/>
      <c r="J56" s="321"/>
    </row>
    <row r="57" spans="1:10" x14ac:dyDescent="0.3">
      <c r="A57" s="159" t="s">
        <v>291</v>
      </c>
      <c r="B57" s="160"/>
      <c r="C57" s="160"/>
      <c r="D57" s="176">
        <v>0.1</v>
      </c>
      <c r="E57" s="172" t="s">
        <v>289</v>
      </c>
      <c r="F57" s="82"/>
      <c r="J57" s="321"/>
    </row>
    <row r="58" spans="1:10" x14ac:dyDescent="0.3">
      <c r="A58" s="159" t="s">
        <v>292</v>
      </c>
      <c r="B58" s="160" t="s">
        <v>293</v>
      </c>
      <c r="C58" s="160"/>
      <c r="D58" s="176" t="s">
        <v>190</v>
      </c>
      <c r="E58" s="172"/>
      <c r="F58" s="82"/>
      <c r="J58" s="321"/>
    </row>
    <row r="59" spans="1:10" x14ac:dyDescent="0.3">
      <c r="A59" s="159" t="s">
        <v>294</v>
      </c>
      <c r="B59" s="160" t="s">
        <v>295</v>
      </c>
      <c r="C59" s="160" t="s">
        <v>271</v>
      </c>
      <c r="D59" s="221"/>
      <c r="E59" s="172"/>
      <c r="F59" s="85"/>
      <c r="J59" s="321"/>
    </row>
    <row r="60" spans="1:10" x14ac:dyDescent="0.3">
      <c r="A60" s="159" t="s">
        <v>296</v>
      </c>
      <c r="B60" s="160" t="s">
        <v>297</v>
      </c>
      <c r="C60" s="160"/>
      <c r="D60" s="176">
        <v>1</v>
      </c>
      <c r="E60" s="172" t="s">
        <v>364</v>
      </c>
      <c r="F60" s="82"/>
      <c r="J60" s="321"/>
    </row>
    <row r="61" spans="1:10" x14ac:dyDescent="0.3">
      <c r="A61" s="159" t="s">
        <v>299</v>
      </c>
      <c r="B61" s="160" t="s">
        <v>300</v>
      </c>
      <c r="C61" s="160"/>
      <c r="D61" s="176">
        <v>0.04</v>
      </c>
      <c r="E61" s="180" t="s">
        <v>301</v>
      </c>
      <c r="F61" s="82"/>
      <c r="J61" s="321"/>
    </row>
    <row r="62" spans="1:10" x14ac:dyDescent="0.3">
      <c r="A62" s="75"/>
      <c r="B62" s="65"/>
      <c r="C62" s="65"/>
      <c r="D62" s="65"/>
      <c r="E62" s="77"/>
      <c r="F62" s="78"/>
      <c r="J62" s="321"/>
    </row>
    <row r="63" spans="1:10" s="21" customFormat="1" ht="15.6" x14ac:dyDescent="0.3">
      <c r="A63" s="224" t="s">
        <v>302</v>
      </c>
      <c r="B63" s="225"/>
      <c r="C63" s="66"/>
      <c r="D63" s="66"/>
      <c r="E63" s="79"/>
      <c r="F63" s="79"/>
      <c r="G63" s="19"/>
      <c r="H63" s="19"/>
      <c r="I63" s="19"/>
    </row>
    <row r="64" spans="1:10" s="26" customFormat="1" ht="15.6" x14ac:dyDescent="0.3">
      <c r="A64" s="223" t="s">
        <v>303</v>
      </c>
      <c r="B64" s="165"/>
      <c r="C64" s="165"/>
      <c r="D64" s="165"/>
      <c r="E64" s="174"/>
      <c r="F64" s="84"/>
      <c r="G64" s="25"/>
      <c r="H64" s="25"/>
      <c r="I64" s="25"/>
    </row>
    <row r="65" spans="1:6" ht="20.25" customHeight="1" x14ac:dyDescent="0.3">
      <c r="A65" s="159" t="s">
        <v>304</v>
      </c>
      <c r="B65" s="160" t="s">
        <v>44</v>
      </c>
      <c r="C65" s="159"/>
      <c r="D65" s="213" t="s">
        <v>365</v>
      </c>
      <c r="E65" s="161"/>
      <c r="F65" s="76"/>
    </row>
    <row r="66" spans="1:6" ht="15.75" customHeight="1" x14ac:dyDescent="0.3">
      <c r="A66" s="209" t="s">
        <v>305</v>
      </c>
      <c r="B66" s="170" t="s">
        <v>366</v>
      </c>
      <c r="C66" s="170"/>
      <c r="D66" s="170">
        <v>492</v>
      </c>
      <c r="E66" s="161" t="s">
        <v>367</v>
      </c>
      <c r="F66" s="117"/>
    </row>
    <row r="67" spans="1:6" ht="16.2" x14ac:dyDescent="0.3">
      <c r="A67" s="209" t="s">
        <v>307</v>
      </c>
      <c r="B67" s="170" t="s">
        <v>366</v>
      </c>
      <c r="C67" s="173"/>
      <c r="D67" s="213">
        <v>492</v>
      </c>
      <c r="E67" s="161" t="s">
        <v>367</v>
      </c>
      <c r="F67" s="78"/>
    </row>
    <row r="68" spans="1:6" x14ac:dyDescent="0.3">
      <c r="A68" s="159" t="s">
        <v>310</v>
      </c>
      <c r="B68" s="160" t="s">
        <v>250</v>
      </c>
      <c r="C68" s="169"/>
      <c r="D68" s="170" t="s">
        <v>190</v>
      </c>
      <c r="E68" s="161"/>
      <c r="F68" s="78"/>
    </row>
    <row r="69" spans="1:6" ht="15.75" customHeight="1" x14ac:dyDescent="0.3">
      <c r="A69" s="159" t="s">
        <v>191</v>
      </c>
      <c r="B69" s="160" t="s">
        <v>311</v>
      </c>
      <c r="C69" s="160"/>
      <c r="D69" s="160" t="s">
        <v>190</v>
      </c>
      <c r="E69" s="161"/>
      <c r="F69" s="78"/>
    </row>
    <row r="70" spans="1:6" ht="16.2" x14ac:dyDescent="0.3">
      <c r="A70" s="209" t="s">
        <v>192</v>
      </c>
      <c r="B70" s="170" t="s">
        <v>368</v>
      </c>
      <c r="C70" s="170"/>
      <c r="D70" s="170">
        <v>0.45</v>
      </c>
      <c r="E70" s="161" t="s">
        <v>367</v>
      </c>
      <c r="F70" s="117"/>
    </row>
    <row r="71" spans="1:6" ht="16.2" x14ac:dyDescent="0.3">
      <c r="A71" s="159" t="s">
        <v>312</v>
      </c>
      <c r="B71" s="160" t="s">
        <v>313</v>
      </c>
      <c r="C71" s="159"/>
      <c r="D71" s="214">
        <v>1.0000000000000001E-30</v>
      </c>
      <c r="E71" s="161" t="s">
        <v>367</v>
      </c>
      <c r="F71" s="78"/>
    </row>
    <row r="72" spans="1:6" ht="26.1" customHeight="1" x14ac:dyDescent="0.3">
      <c r="A72" s="159" t="s">
        <v>315</v>
      </c>
      <c r="B72" s="160" t="s">
        <v>250</v>
      </c>
      <c r="C72" s="170" t="s">
        <v>271</v>
      </c>
      <c r="D72" s="221"/>
      <c r="E72" s="161"/>
      <c r="F72" s="76"/>
    </row>
    <row r="73" spans="1:6" ht="57.6" x14ac:dyDescent="0.3">
      <c r="A73" s="159" t="s">
        <v>316</v>
      </c>
      <c r="B73" s="160" t="s">
        <v>317</v>
      </c>
      <c r="C73" s="159"/>
      <c r="D73" s="170">
        <v>5.0000000000000001E-3</v>
      </c>
      <c r="E73" s="270" t="s">
        <v>318</v>
      </c>
      <c r="F73" s="78"/>
    </row>
    <row r="74" spans="1:6" ht="15.75" customHeight="1" x14ac:dyDescent="0.3">
      <c r="A74" s="163" t="s">
        <v>319</v>
      </c>
      <c r="B74" s="160"/>
      <c r="C74" s="159"/>
      <c r="D74" s="160"/>
      <c r="E74" s="161"/>
      <c r="F74" s="78"/>
    </row>
    <row r="75" spans="1:6" ht="15.75" customHeight="1" x14ac:dyDescent="0.3">
      <c r="A75" s="209" t="s">
        <v>320</v>
      </c>
      <c r="B75" s="170" t="s">
        <v>321</v>
      </c>
      <c r="C75" s="209"/>
      <c r="D75" s="170" t="s">
        <v>190</v>
      </c>
      <c r="E75" s="161"/>
      <c r="F75" s="78"/>
    </row>
    <row r="76" spans="1:6" ht="15.75" customHeight="1" x14ac:dyDescent="0.3">
      <c r="A76" s="215" t="s">
        <v>322</v>
      </c>
      <c r="B76" s="170" t="s">
        <v>321</v>
      </c>
      <c r="C76" s="209"/>
      <c r="D76" s="170" t="s">
        <v>190</v>
      </c>
      <c r="E76" s="161"/>
      <c r="F76" s="78"/>
    </row>
    <row r="77" spans="1:6" ht="15.75" customHeight="1" x14ac:dyDescent="0.3">
      <c r="A77" s="215" t="s">
        <v>323</v>
      </c>
      <c r="B77" s="170" t="s">
        <v>324</v>
      </c>
      <c r="C77" s="209"/>
      <c r="D77" s="170" t="s">
        <v>190</v>
      </c>
      <c r="E77" s="161"/>
      <c r="F77" s="78"/>
    </row>
    <row r="78" spans="1:6" ht="15.75" customHeight="1" x14ac:dyDescent="0.3">
      <c r="A78" s="163"/>
      <c r="B78" s="160"/>
      <c r="C78" s="159"/>
      <c r="D78" s="160"/>
      <c r="E78" s="161"/>
      <c r="F78" s="78"/>
    </row>
    <row r="79" spans="1:6" ht="15.75" customHeight="1" x14ac:dyDescent="0.3">
      <c r="A79" s="163" t="s">
        <v>325</v>
      </c>
      <c r="B79" s="160"/>
      <c r="C79" s="159"/>
      <c r="D79" s="160"/>
      <c r="E79" s="161"/>
      <c r="F79" s="78"/>
    </row>
    <row r="80" spans="1:6" ht="15.75" customHeight="1" x14ac:dyDescent="0.3">
      <c r="A80" s="209" t="s">
        <v>326</v>
      </c>
      <c r="B80" s="170" t="s">
        <v>317</v>
      </c>
      <c r="C80" s="209"/>
      <c r="D80" s="170" t="s">
        <v>190</v>
      </c>
      <c r="E80" s="161"/>
      <c r="F80" s="78"/>
    </row>
    <row r="81" spans="1:9" ht="15.75" customHeight="1" x14ac:dyDescent="0.3">
      <c r="A81" s="209" t="s">
        <v>327</v>
      </c>
      <c r="B81" s="170" t="s">
        <v>328</v>
      </c>
      <c r="C81" s="209"/>
      <c r="D81" s="170" t="s">
        <v>190</v>
      </c>
      <c r="E81" s="161"/>
      <c r="F81" s="78"/>
    </row>
    <row r="82" spans="1:9" ht="15.75" customHeight="1" x14ac:dyDescent="0.3">
      <c r="A82" s="209" t="s">
        <v>329</v>
      </c>
      <c r="B82" s="170"/>
      <c r="C82" s="209"/>
      <c r="D82" s="170" t="s">
        <v>190</v>
      </c>
      <c r="E82" s="161"/>
      <c r="F82" s="78"/>
    </row>
    <row r="83" spans="1:9" ht="15.75" customHeight="1" x14ac:dyDescent="0.3">
      <c r="A83" s="216" t="s">
        <v>330</v>
      </c>
      <c r="B83" s="217" t="s">
        <v>331</v>
      </c>
      <c r="C83" s="209"/>
      <c r="D83" s="170" t="s">
        <v>190</v>
      </c>
      <c r="E83" s="161"/>
      <c r="F83" s="78"/>
    </row>
    <row r="84" spans="1:9" ht="15.75" customHeight="1" x14ac:dyDescent="0.3">
      <c r="A84" s="209" t="s">
        <v>332</v>
      </c>
      <c r="B84" s="170" t="s">
        <v>331</v>
      </c>
      <c r="C84" s="420"/>
      <c r="D84" s="170" t="s">
        <v>190</v>
      </c>
      <c r="E84" s="161"/>
      <c r="F84" s="78"/>
    </row>
    <row r="85" spans="1:9" ht="15.75" customHeight="1" x14ac:dyDescent="0.3">
      <c r="A85" s="185"/>
      <c r="B85" s="65"/>
      <c r="C85" s="75"/>
      <c r="D85" s="65"/>
      <c r="E85" s="77"/>
      <c r="F85" s="78"/>
    </row>
    <row r="86" spans="1:9" ht="15.75" customHeight="1" x14ac:dyDescent="0.3">
      <c r="A86" s="75"/>
      <c r="B86" s="65"/>
      <c r="C86" s="65"/>
      <c r="D86" s="65"/>
      <c r="E86" s="77"/>
      <c r="F86" s="78"/>
    </row>
    <row r="87" spans="1:9" s="28" customFormat="1" ht="15.6" x14ac:dyDescent="0.3">
      <c r="A87" s="228" t="s">
        <v>333</v>
      </c>
      <c r="B87" s="188"/>
      <c r="C87" s="68"/>
      <c r="D87" s="68"/>
      <c r="E87" s="83"/>
      <c r="F87" s="84"/>
      <c r="G87" s="37"/>
      <c r="H87" s="37"/>
      <c r="I87" s="37"/>
    </row>
    <row r="88" spans="1:9" x14ac:dyDescent="0.3">
      <c r="A88" s="95"/>
      <c r="B88" s="96" t="s">
        <v>334</v>
      </c>
      <c r="C88" s="67" t="s">
        <v>119</v>
      </c>
      <c r="D88" s="67" t="s">
        <v>335</v>
      </c>
      <c r="E88" s="77"/>
      <c r="F88" s="78"/>
      <c r="G88" s="35"/>
      <c r="H88" s="35"/>
      <c r="I88" s="35"/>
    </row>
    <row r="89" spans="1:9" x14ac:dyDescent="0.3">
      <c r="A89" s="95" t="s">
        <v>336</v>
      </c>
      <c r="B89" s="96">
        <v>1</v>
      </c>
      <c r="C89" s="130">
        <v>3.3</v>
      </c>
      <c r="D89" s="130">
        <v>2.34</v>
      </c>
      <c r="E89" s="127" t="s">
        <v>337</v>
      </c>
      <c r="F89" s="86"/>
      <c r="G89" s="35"/>
      <c r="H89" s="35"/>
      <c r="I89" s="38"/>
    </row>
    <row r="90" spans="1:9" x14ac:dyDescent="0.3">
      <c r="A90" s="95" t="s">
        <v>338</v>
      </c>
      <c r="B90" s="96">
        <v>2.5999999999999998E-5</v>
      </c>
      <c r="C90" s="130">
        <v>2.1000000000000001E-4</v>
      </c>
      <c r="D90" s="130">
        <v>1.2899999999999999E-4</v>
      </c>
      <c r="E90" s="127" t="s">
        <v>337</v>
      </c>
      <c r="F90" s="86"/>
      <c r="G90" s="35"/>
      <c r="H90" s="35"/>
      <c r="I90" s="38"/>
    </row>
    <row r="91" spans="1:9" ht="15" customHeight="1" x14ac:dyDescent="0.3">
      <c r="A91" s="95" t="s">
        <v>339</v>
      </c>
      <c r="B91" s="96">
        <v>14.7</v>
      </c>
      <c r="C91" s="132">
        <v>117.9</v>
      </c>
      <c r="D91" s="134"/>
      <c r="E91" s="127" t="s">
        <v>337</v>
      </c>
      <c r="F91" s="86"/>
      <c r="G91" s="35"/>
      <c r="H91" s="35"/>
      <c r="I91" s="38"/>
    </row>
    <row r="92" spans="1:9" x14ac:dyDescent="0.3">
      <c r="A92" s="95" t="s">
        <v>340</v>
      </c>
      <c r="B92" s="96">
        <v>0</v>
      </c>
      <c r="C92" s="132">
        <v>25.3</v>
      </c>
      <c r="D92" s="135">
        <v>5.3099999999999996E-3</v>
      </c>
      <c r="E92" s="127" t="s">
        <v>337</v>
      </c>
      <c r="F92" s="86"/>
      <c r="G92" s="35"/>
      <c r="H92" s="35"/>
      <c r="I92" s="38"/>
    </row>
    <row r="93" spans="1:9" x14ac:dyDescent="0.3">
      <c r="A93" s="41" t="s">
        <v>341</v>
      </c>
      <c r="B93" s="96">
        <v>5.0000000000000004E-6</v>
      </c>
      <c r="C93" s="130">
        <v>5.0000000000000001E-4</v>
      </c>
      <c r="D93" s="96">
        <v>6.9999999999999994E-5</v>
      </c>
      <c r="E93" s="127" t="s">
        <v>337</v>
      </c>
      <c r="F93" s="86"/>
      <c r="G93" s="35"/>
      <c r="H93" s="35"/>
      <c r="I93" s="35"/>
    </row>
    <row r="94" spans="1:9" s="39" customFormat="1" x14ac:dyDescent="0.3">
      <c r="A94" s="75" t="s">
        <v>342</v>
      </c>
      <c r="B94" s="131">
        <v>1000000000</v>
      </c>
      <c r="C94" s="133">
        <v>2000000000</v>
      </c>
      <c r="D94" s="69"/>
      <c r="E94" s="127" t="s">
        <v>337</v>
      </c>
      <c r="F94" s="86"/>
      <c r="G94" s="36"/>
      <c r="H94" s="36"/>
      <c r="I94" s="36"/>
    </row>
    <row r="95" spans="1:9" x14ac:dyDescent="0.3">
      <c r="A95" s="63"/>
      <c r="B95" s="4"/>
      <c r="C95" s="407"/>
      <c r="D95" s="64"/>
      <c r="E95" s="128"/>
      <c r="F95" s="71"/>
    </row>
    <row r="96" spans="1:9" x14ac:dyDescent="0.3">
      <c r="A96" s="63"/>
      <c r="B96" s="4"/>
      <c r="C96" s="407"/>
      <c r="D96" s="64"/>
      <c r="E96" s="128"/>
      <c r="F96" s="71"/>
    </row>
    <row r="97" spans="1:9" ht="17.100000000000001" customHeight="1" x14ac:dyDescent="0.3">
      <c r="A97" s="100" t="s">
        <v>343</v>
      </c>
      <c r="B97" s="30">
        <v>5.1999999999999998E-2</v>
      </c>
      <c r="C97" s="407"/>
      <c r="D97" s="64"/>
      <c r="E97" s="127" t="s">
        <v>337</v>
      </c>
      <c r="F97" s="86"/>
    </row>
    <row r="98" spans="1:9" ht="15.6" customHeight="1" x14ac:dyDescent="0.3">
      <c r="A98" s="101" t="s">
        <v>344</v>
      </c>
      <c r="B98" s="30">
        <v>6.0000000000000001E-3</v>
      </c>
      <c r="C98" s="407"/>
      <c r="D98" s="64"/>
      <c r="E98" s="127" t="s">
        <v>337</v>
      </c>
      <c r="F98" s="86"/>
      <c r="I98" s="1"/>
    </row>
    <row r="99" spans="1:9" ht="14.7" customHeight="1" x14ac:dyDescent="0.3">
      <c r="A99" s="100" t="s">
        <v>345</v>
      </c>
      <c r="B99" s="30">
        <v>0.46</v>
      </c>
      <c r="C99" s="407"/>
      <c r="D99" s="64"/>
      <c r="E99" s="127" t="s">
        <v>337</v>
      </c>
      <c r="F99" s="86"/>
      <c r="I99" s="1"/>
    </row>
    <row r="100" spans="1:9" ht="14.7" customHeight="1" x14ac:dyDescent="0.3">
      <c r="A100" s="102" t="s">
        <v>346</v>
      </c>
      <c r="B100" s="30">
        <v>0.05</v>
      </c>
      <c r="C100" s="407"/>
      <c r="D100" s="64"/>
      <c r="E100" s="127" t="s">
        <v>337</v>
      </c>
      <c r="F100" s="86"/>
    </row>
    <row r="105" spans="1:9" x14ac:dyDescent="0.3">
      <c r="A105" s="61" t="s">
        <v>347</v>
      </c>
    </row>
    <row r="106" spans="1:9" x14ac:dyDescent="0.3">
      <c r="A106" s="112" t="s">
        <v>348</v>
      </c>
    </row>
  </sheetData>
  <sheetProtection algorithmName="SHA-512" hashValue="JQHr5Oj8Fc5WEIjsHnOxmPeyxluuQIDFRYLPFxlKM0bY5eRq9b+4V0lkzxKsvb8E+iNPWJIW9WQjwdV6oFpMFg==" saltValue="oEk0AG34qXeNopGfNwSrJg==" spinCount="100000" sheet="1" formatCells="0" formatColumns="0" formatRows="0"/>
  <mergeCells count="3">
    <mergeCell ref="A1:I1"/>
    <mergeCell ref="A3:D3"/>
    <mergeCell ref="A4:D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D4006-94E6-4FD5-A772-347826B6AE36}">
  <sheetPr>
    <tabColor theme="9" tint="0.59999389629810485"/>
  </sheetPr>
  <dimension ref="A1:J106"/>
  <sheetViews>
    <sheetView zoomScale="70" zoomScaleNormal="70" workbookViewId="0">
      <selection activeCell="D14" sqref="D14"/>
    </sheetView>
  </sheetViews>
  <sheetFormatPr defaultColWidth="9.33203125" defaultRowHeight="14.4" x14ac:dyDescent="0.3"/>
  <cols>
    <col min="1" max="1" width="51.5546875" bestFit="1" customWidth="1"/>
    <col min="2" max="2" width="15.6640625" style="6" customWidth="1"/>
    <col min="3" max="3" width="55.109375" style="7" customWidth="1"/>
    <col min="4" max="4" width="27.33203125" style="7" customWidth="1"/>
    <col min="5" max="5" width="50.33203125" style="55" customWidth="1"/>
    <col min="6" max="6" width="43.5546875" style="6" customWidth="1"/>
    <col min="7" max="7" width="8.6640625" style="6" customWidth="1"/>
    <col min="8" max="8" width="11.5546875" style="6" bestFit="1" customWidth="1"/>
    <col min="9"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194</v>
      </c>
      <c r="B2" s="296"/>
      <c r="C2" s="296"/>
      <c r="D2" s="296"/>
      <c r="E2" s="297"/>
      <c r="F2" s="296"/>
      <c r="G2" s="296"/>
      <c r="H2" s="296"/>
      <c r="I2" s="296"/>
    </row>
    <row r="3" spans="1:10" ht="15.6" x14ac:dyDescent="0.3">
      <c r="A3" s="430"/>
      <c r="B3" s="431"/>
      <c r="C3" s="431"/>
      <c r="D3" s="431"/>
      <c r="E3" s="325"/>
      <c r="F3" s="300"/>
      <c r="G3" s="321"/>
      <c r="H3" s="321"/>
      <c r="I3" s="321"/>
      <c r="J3" s="321"/>
    </row>
    <row r="4" spans="1:10" ht="15.6" x14ac:dyDescent="0.3">
      <c r="A4" s="430" t="s">
        <v>195</v>
      </c>
      <c r="B4" s="431"/>
      <c r="C4" s="431"/>
      <c r="D4" s="431"/>
      <c r="E4" s="298"/>
      <c r="F4" s="302"/>
      <c r="G4" s="24"/>
      <c r="H4" s="11"/>
      <c r="I4" s="12"/>
      <c r="J4" s="2"/>
    </row>
    <row r="5" spans="1:10" ht="15.6" x14ac:dyDescent="0.3">
      <c r="A5" s="326"/>
      <c r="B5" s="321"/>
      <c r="C5" s="321"/>
      <c r="D5" s="321"/>
      <c r="E5" s="325"/>
      <c r="F5" s="300"/>
      <c r="G5" s="24"/>
      <c r="H5" s="11"/>
      <c r="I5" s="12"/>
      <c r="J5" s="2"/>
    </row>
    <row r="6" spans="1:10" s="21" customFormat="1" ht="15.6" x14ac:dyDescent="0.3">
      <c r="A6" s="14" t="s">
        <v>196</v>
      </c>
      <c r="B6" s="19"/>
      <c r="C6" s="20"/>
      <c r="D6" s="20"/>
      <c r="E6" s="53"/>
      <c r="F6" s="19"/>
      <c r="G6" s="19"/>
      <c r="H6" s="19"/>
      <c r="I6" s="19"/>
    </row>
    <row r="7" spans="1:10" s="2" customFormat="1" ht="15.6" x14ac:dyDescent="0.3">
      <c r="A7" s="475" t="s">
        <v>197</v>
      </c>
      <c r="B7" s="476" t="s">
        <v>39</v>
      </c>
      <c r="C7" s="505" t="s">
        <v>198</v>
      </c>
      <c r="D7" s="477" t="s">
        <v>199</v>
      </c>
      <c r="E7" s="477" t="s">
        <v>200</v>
      </c>
      <c r="F7" s="506" t="s">
        <v>201</v>
      </c>
      <c r="G7" s="11"/>
      <c r="H7" s="24"/>
      <c r="I7" s="12"/>
    </row>
    <row r="8" spans="1:10" ht="15.75" customHeight="1" x14ac:dyDescent="0.3">
      <c r="A8" s="147" t="s">
        <v>202</v>
      </c>
      <c r="B8" s="148" t="s">
        <v>203</v>
      </c>
      <c r="C8" s="245" t="s">
        <v>204</v>
      </c>
      <c r="D8" s="148" t="s">
        <v>190</v>
      </c>
      <c r="E8" s="150"/>
      <c r="F8" s="87"/>
      <c r="G8" s="264"/>
      <c r="H8" s="264"/>
      <c r="I8" s="264"/>
      <c r="J8" s="321"/>
    </row>
    <row r="9" spans="1:10" ht="15.75" customHeight="1" x14ac:dyDescent="0.3">
      <c r="A9" s="147" t="s">
        <v>205</v>
      </c>
      <c r="B9" s="148" t="s">
        <v>206</v>
      </c>
      <c r="C9" s="246"/>
      <c r="D9" s="148" t="s">
        <v>190</v>
      </c>
      <c r="E9" s="150"/>
      <c r="F9" s="87"/>
      <c r="G9" s="264"/>
      <c r="H9" s="264"/>
      <c r="I9" s="264"/>
      <c r="J9" s="321"/>
    </row>
    <row r="10" spans="1:10" ht="15.6" customHeight="1" x14ac:dyDescent="0.3">
      <c r="A10" s="147" t="s">
        <v>207</v>
      </c>
      <c r="B10" s="148" t="s">
        <v>208</v>
      </c>
      <c r="C10" s="245" t="s">
        <v>209</v>
      </c>
      <c r="D10" s="148" t="s">
        <v>190</v>
      </c>
      <c r="E10" s="151"/>
      <c r="F10" s="88"/>
      <c r="G10" s="321"/>
      <c r="H10" s="321"/>
      <c r="I10" s="264"/>
      <c r="J10" s="321"/>
    </row>
    <row r="11" spans="1:10" ht="30.75" customHeight="1" x14ac:dyDescent="0.3">
      <c r="A11" s="147" t="s">
        <v>210</v>
      </c>
      <c r="B11" s="148" t="s">
        <v>211</v>
      </c>
      <c r="C11" s="246"/>
      <c r="D11" s="201">
        <v>2.0000000000000001E-4</v>
      </c>
      <c r="E11" s="151" t="s">
        <v>369</v>
      </c>
      <c r="F11" s="73" t="s">
        <v>370</v>
      </c>
      <c r="G11" s="50"/>
      <c r="H11" s="49"/>
      <c r="I11" s="51"/>
      <c r="J11" s="321"/>
    </row>
    <row r="12" spans="1:10" ht="30.75" customHeight="1" x14ac:dyDescent="0.3">
      <c r="A12" s="147"/>
      <c r="B12" s="148"/>
      <c r="C12" s="246"/>
      <c r="D12" s="147"/>
      <c r="E12" s="152"/>
      <c r="F12" s="74" t="s">
        <v>213</v>
      </c>
      <c r="G12" s="34"/>
      <c r="H12" s="265"/>
      <c r="I12" s="34"/>
      <c r="J12" s="7"/>
    </row>
    <row r="13" spans="1:10" x14ac:dyDescent="0.3">
      <c r="A13" s="154" t="s">
        <v>215</v>
      </c>
      <c r="B13" s="148"/>
      <c r="C13" s="247"/>
      <c r="D13" s="147"/>
      <c r="E13" s="203"/>
      <c r="F13" s="141" t="s">
        <v>371</v>
      </c>
      <c r="G13" s="267"/>
      <c r="H13" s="268"/>
      <c r="I13" s="267"/>
      <c r="J13" s="269"/>
    </row>
    <row r="14" spans="1:10" ht="15.6" x14ac:dyDescent="0.3">
      <c r="A14" s="155" t="s">
        <v>216</v>
      </c>
      <c r="B14" s="156" t="s">
        <v>217</v>
      </c>
      <c r="C14" s="245" t="s">
        <v>218</v>
      </c>
      <c r="D14" s="170" t="s">
        <v>190</v>
      </c>
      <c r="E14" s="158"/>
      <c r="F14" s="114"/>
      <c r="H14" s="25"/>
      <c r="I14" s="25"/>
      <c r="J14" s="321"/>
    </row>
    <row r="15" spans="1:10" ht="15.75" customHeight="1" x14ac:dyDescent="0.3">
      <c r="A15" s="147" t="s">
        <v>219</v>
      </c>
      <c r="B15" s="148" t="s">
        <v>220</v>
      </c>
      <c r="C15" s="245" t="s">
        <v>204</v>
      </c>
      <c r="D15" s="170" t="s">
        <v>190</v>
      </c>
      <c r="E15" s="150"/>
      <c r="F15" s="114"/>
      <c r="G15" s="8"/>
      <c r="H15" s="8"/>
      <c r="J15" s="321"/>
    </row>
    <row r="16" spans="1:10" ht="15.6" x14ac:dyDescent="0.3">
      <c r="A16" s="147" t="s">
        <v>221</v>
      </c>
      <c r="B16" s="148" t="s">
        <v>222</v>
      </c>
      <c r="C16" s="245" t="s">
        <v>209</v>
      </c>
      <c r="D16" s="170" t="s">
        <v>190</v>
      </c>
      <c r="E16" s="150"/>
      <c r="F16" s="114"/>
      <c r="G16" s="25"/>
      <c r="H16" s="25"/>
      <c r="I16" s="25"/>
      <c r="J16" s="26"/>
    </row>
    <row r="17" spans="1:10" ht="15.6" x14ac:dyDescent="0.3">
      <c r="A17" s="147"/>
      <c r="B17" s="148"/>
      <c r="C17" s="245"/>
      <c r="D17" s="148"/>
      <c r="E17" s="150"/>
      <c r="F17" s="87"/>
      <c r="G17" s="25"/>
      <c r="H17" s="25"/>
      <c r="I17" s="25"/>
      <c r="J17" s="26"/>
    </row>
    <row r="18" spans="1:10" ht="15.75" customHeight="1" x14ac:dyDescent="0.3">
      <c r="A18" s="159" t="s">
        <v>223</v>
      </c>
      <c r="B18" s="160" t="s">
        <v>224</v>
      </c>
      <c r="C18" s="248" t="s">
        <v>116</v>
      </c>
      <c r="D18" s="204">
        <f>D11*D32*1000</f>
        <v>0.04</v>
      </c>
      <c r="E18" s="161"/>
      <c r="F18" s="89"/>
      <c r="G18" s="34"/>
      <c r="H18" s="34"/>
      <c r="I18" s="34"/>
      <c r="J18" s="321"/>
    </row>
    <row r="19" spans="1:10" ht="15.75" customHeight="1" x14ac:dyDescent="0.3">
      <c r="A19" s="159" t="s">
        <v>225</v>
      </c>
      <c r="B19" s="160" t="s">
        <v>226</v>
      </c>
      <c r="C19" s="249">
        <v>0</v>
      </c>
      <c r="D19" s="160">
        <v>0</v>
      </c>
      <c r="E19" s="161"/>
      <c r="F19" s="90"/>
      <c r="G19" s="34"/>
      <c r="H19" s="34"/>
      <c r="I19" s="34"/>
      <c r="J19" s="321"/>
    </row>
    <row r="20" spans="1:10" ht="15.75" customHeight="1" x14ac:dyDescent="0.3">
      <c r="A20" s="159" t="s">
        <v>227</v>
      </c>
      <c r="B20" s="160" t="s">
        <v>535</v>
      </c>
      <c r="C20" s="249">
        <v>0</v>
      </c>
      <c r="D20" s="160">
        <v>0</v>
      </c>
      <c r="E20" s="161"/>
      <c r="F20" s="90"/>
      <c r="G20" s="34"/>
      <c r="H20" s="34"/>
      <c r="I20" s="34"/>
      <c r="J20" s="321"/>
    </row>
    <row r="21" spans="1:10" ht="15.75" customHeight="1" x14ac:dyDescent="0.3">
      <c r="A21" s="159"/>
      <c r="B21" s="160"/>
      <c r="C21" s="249"/>
      <c r="D21" s="160"/>
      <c r="E21" s="150"/>
      <c r="F21" s="87"/>
      <c r="G21" s="321"/>
      <c r="H21" s="34"/>
      <c r="I21" s="34"/>
      <c r="J21" s="321"/>
    </row>
    <row r="22" spans="1:10" x14ac:dyDescent="0.3">
      <c r="A22" s="163" t="s">
        <v>229</v>
      </c>
      <c r="B22" s="160"/>
      <c r="C22" s="249" t="s">
        <v>230</v>
      </c>
      <c r="D22" s="148" t="s">
        <v>353</v>
      </c>
      <c r="E22" s="151"/>
      <c r="F22" s="139"/>
      <c r="G22" s="321"/>
      <c r="J22" s="321"/>
    </row>
    <row r="23" spans="1:10" x14ac:dyDescent="0.3">
      <c r="A23" s="159" t="s">
        <v>232</v>
      </c>
      <c r="B23" s="160"/>
      <c r="C23" s="249" t="s">
        <v>233</v>
      </c>
      <c r="D23" s="148" t="s">
        <v>234</v>
      </c>
      <c r="E23" s="151"/>
      <c r="F23" s="121"/>
      <c r="G23" s="321"/>
      <c r="J23" s="321"/>
    </row>
    <row r="24" spans="1:10" s="26" customFormat="1" ht="15.75" customHeight="1" x14ac:dyDescent="0.3">
      <c r="A24" s="164" t="s">
        <v>235</v>
      </c>
      <c r="B24" s="165"/>
      <c r="C24" s="250" t="s">
        <v>236</v>
      </c>
      <c r="D24" s="205" t="s">
        <v>234</v>
      </c>
      <c r="E24" s="167"/>
      <c r="F24" s="122"/>
      <c r="H24" s="27"/>
      <c r="I24" s="25"/>
    </row>
    <row r="25" spans="1:10" x14ac:dyDescent="0.3">
      <c r="A25" s="159" t="s">
        <v>238</v>
      </c>
      <c r="B25" s="160"/>
      <c r="C25" s="249" t="s">
        <v>239</v>
      </c>
      <c r="D25" s="160" t="s">
        <v>240</v>
      </c>
      <c r="E25" s="151"/>
      <c r="F25" s="139"/>
      <c r="G25" s="321"/>
      <c r="J25" s="321"/>
    </row>
    <row r="26" spans="1:10" x14ac:dyDescent="0.3">
      <c r="A26" s="159" t="s">
        <v>241</v>
      </c>
      <c r="B26" s="160"/>
      <c r="C26" s="249"/>
      <c r="D26" s="170" t="s">
        <v>190</v>
      </c>
      <c r="E26" s="161"/>
      <c r="F26" s="76"/>
      <c r="J26" s="321"/>
    </row>
    <row r="27" spans="1:10" x14ac:dyDescent="0.3">
      <c r="A27" s="159" t="s">
        <v>242</v>
      </c>
      <c r="B27" s="160"/>
      <c r="C27" s="200"/>
      <c r="D27" s="160" t="s">
        <v>190</v>
      </c>
      <c r="E27" s="161"/>
      <c r="F27" s="90"/>
      <c r="J27" s="321"/>
    </row>
    <row r="28" spans="1:10" ht="15.75" customHeight="1" x14ac:dyDescent="0.3">
      <c r="A28" s="75"/>
      <c r="B28" s="65"/>
      <c r="C28" s="198"/>
      <c r="D28" s="65"/>
      <c r="E28" s="77"/>
      <c r="F28" s="90"/>
      <c r="G28" s="8"/>
      <c r="H28" s="8"/>
      <c r="J28" s="321"/>
    </row>
    <row r="29" spans="1:10" s="21" customFormat="1" ht="15.75" customHeight="1" x14ac:dyDescent="0.3">
      <c r="A29" s="98" t="s">
        <v>243</v>
      </c>
      <c r="B29" s="66"/>
      <c r="C29" s="199"/>
      <c r="D29" s="66"/>
      <c r="E29" s="79"/>
      <c r="F29" s="66"/>
      <c r="G29" s="22"/>
      <c r="H29" s="22"/>
      <c r="I29" s="19"/>
    </row>
    <row r="30" spans="1:10" x14ac:dyDescent="0.3">
      <c r="A30" s="511" t="s">
        <v>244</v>
      </c>
      <c r="B30" s="548" t="s">
        <v>39</v>
      </c>
      <c r="C30" s="512"/>
      <c r="D30" s="483"/>
      <c r="E30" s="543"/>
      <c r="F30" s="521"/>
      <c r="J30" s="321"/>
    </row>
    <row r="31" spans="1:10" x14ac:dyDescent="0.3">
      <c r="A31" s="546" t="s">
        <v>245</v>
      </c>
      <c r="B31" s="547"/>
      <c r="C31" s="200"/>
      <c r="D31" s="160" t="s">
        <v>190</v>
      </c>
      <c r="E31" s="161"/>
      <c r="F31" s="90"/>
      <c r="J31" s="321"/>
    </row>
    <row r="32" spans="1:10" ht="55.5" customHeight="1" x14ac:dyDescent="0.3">
      <c r="A32" s="159" t="s">
        <v>246</v>
      </c>
      <c r="B32" s="160" t="s">
        <v>247</v>
      </c>
      <c r="C32" s="249">
        <v>0.2</v>
      </c>
      <c r="D32" s="160">
        <v>0.2</v>
      </c>
      <c r="E32" s="171" t="s">
        <v>372</v>
      </c>
      <c r="F32" s="91"/>
      <c r="G32" s="8"/>
      <c r="H32" s="8"/>
      <c r="J32" s="321"/>
    </row>
    <row r="33" spans="1:10" x14ac:dyDescent="0.3">
      <c r="A33" s="159" t="s">
        <v>249</v>
      </c>
      <c r="B33" s="160" t="s">
        <v>250</v>
      </c>
      <c r="C33" s="200"/>
      <c r="D33" s="160">
        <v>1.6</v>
      </c>
      <c r="E33" s="172"/>
      <c r="F33" s="82"/>
      <c r="J33" s="321"/>
    </row>
    <row r="34" spans="1:10" ht="28.8" x14ac:dyDescent="0.3">
      <c r="A34" s="159" t="s">
        <v>251</v>
      </c>
      <c r="B34" s="160" t="s">
        <v>252</v>
      </c>
      <c r="C34" s="200"/>
      <c r="D34" s="170">
        <v>0.5</v>
      </c>
      <c r="E34" s="160" t="s">
        <v>373</v>
      </c>
      <c r="F34" s="120" t="s">
        <v>374</v>
      </c>
      <c r="J34" s="321"/>
    </row>
    <row r="35" spans="1:10" ht="28.8" x14ac:dyDescent="0.3">
      <c r="A35" s="159" t="s">
        <v>253</v>
      </c>
      <c r="B35" s="160" t="s">
        <v>254</v>
      </c>
      <c r="C35" s="200"/>
      <c r="D35" s="170">
        <v>1140</v>
      </c>
      <c r="E35" s="270" t="s">
        <v>375</v>
      </c>
      <c r="F35" s="120"/>
      <c r="J35" s="321"/>
    </row>
    <row r="36" spans="1:10" x14ac:dyDescent="0.3">
      <c r="A36" s="159" t="s">
        <v>257</v>
      </c>
      <c r="B36" s="160" t="s">
        <v>258</v>
      </c>
      <c r="C36" s="251" t="s">
        <v>259</v>
      </c>
      <c r="D36" s="170">
        <v>10</v>
      </c>
      <c r="E36" s="172" t="s">
        <v>376</v>
      </c>
      <c r="F36" s="82"/>
      <c r="J36" s="321"/>
    </row>
    <row r="37" spans="1:10" x14ac:dyDescent="0.3">
      <c r="A37" s="511" t="s">
        <v>262</v>
      </c>
      <c r="B37" s="207"/>
      <c r="C37" s="512"/>
      <c r="D37" s="483"/>
      <c r="E37" s="543"/>
      <c r="F37" s="521"/>
      <c r="J37" s="321"/>
    </row>
    <row r="38" spans="1:10" ht="15.75" customHeight="1" x14ac:dyDescent="0.3">
      <c r="A38" s="209" t="s">
        <v>263</v>
      </c>
      <c r="B38" s="170" t="s">
        <v>57</v>
      </c>
      <c r="C38" s="251"/>
      <c r="D38" s="170" t="s">
        <v>190</v>
      </c>
      <c r="E38" s="161"/>
      <c r="F38" s="90"/>
      <c r="J38" s="321"/>
    </row>
    <row r="39" spans="1:10" x14ac:dyDescent="0.3">
      <c r="A39" s="209" t="s">
        <v>264</v>
      </c>
      <c r="B39" s="170" t="s">
        <v>57</v>
      </c>
      <c r="C39" s="252"/>
      <c r="D39" s="170" t="s">
        <v>190</v>
      </c>
      <c r="E39" s="161"/>
      <c r="F39" s="90"/>
      <c r="J39" s="321"/>
    </row>
    <row r="40" spans="1:10" x14ac:dyDescent="0.3">
      <c r="A40" s="159"/>
      <c r="B40" s="160"/>
      <c r="C40" s="200"/>
      <c r="D40" s="160"/>
      <c r="E40" s="161"/>
      <c r="F40" s="90"/>
      <c r="J40" s="321"/>
    </row>
    <row r="41" spans="1:10" x14ac:dyDescent="0.3">
      <c r="A41" s="511" t="s">
        <v>265</v>
      </c>
      <c r="B41" s="207"/>
      <c r="C41" s="512"/>
      <c r="D41" s="207"/>
      <c r="E41" s="543"/>
      <c r="F41" s="521"/>
      <c r="J41" s="321"/>
    </row>
    <row r="42" spans="1:10" x14ac:dyDescent="0.3">
      <c r="A42" s="209" t="s">
        <v>266</v>
      </c>
      <c r="B42" s="170" t="s">
        <v>252</v>
      </c>
      <c r="C42" s="252"/>
      <c r="D42" s="170" t="s">
        <v>190</v>
      </c>
      <c r="E42" s="161"/>
      <c r="F42" s="90"/>
      <c r="J42" s="321"/>
    </row>
    <row r="43" spans="1:10" x14ac:dyDescent="0.3">
      <c r="A43" s="209" t="s">
        <v>267</v>
      </c>
      <c r="B43" s="170" t="s">
        <v>268</v>
      </c>
      <c r="C43" s="252"/>
      <c r="D43" s="170" t="s">
        <v>190</v>
      </c>
      <c r="E43" s="161"/>
      <c r="F43" s="90"/>
      <c r="J43" s="321"/>
    </row>
    <row r="44" spans="1:10" ht="33" customHeight="1" x14ac:dyDescent="0.3">
      <c r="A44" s="159" t="s">
        <v>269</v>
      </c>
      <c r="B44" s="160" t="s">
        <v>270</v>
      </c>
      <c r="C44" s="249" t="s">
        <v>271</v>
      </c>
      <c r="D44" s="180">
        <v>2.2000000000000001E-3</v>
      </c>
      <c r="E44" s="161" t="s">
        <v>536</v>
      </c>
      <c r="F44" s="107"/>
      <c r="G44" s="25"/>
      <c r="H44" s="25"/>
      <c r="I44" s="25"/>
      <c r="J44" s="26"/>
    </row>
    <row r="45" spans="1:10" x14ac:dyDescent="0.3">
      <c r="A45" s="159" t="s">
        <v>273</v>
      </c>
      <c r="B45" s="160" t="s">
        <v>274</v>
      </c>
      <c r="C45" s="249" t="s">
        <v>275</v>
      </c>
      <c r="D45" s="160">
        <v>0.1</v>
      </c>
      <c r="E45" s="161" t="s">
        <v>276</v>
      </c>
      <c r="F45" s="76"/>
      <c r="J45" s="321"/>
    </row>
    <row r="46" spans="1:10" x14ac:dyDescent="0.3">
      <c r="A46" s="209" t="s">
        <v>277</v>
      </c>
      <c r="B46" s="170" t="s">
        <v>252</v>
      </c>
      <c r="C46" s="252"/>
      <c r="D46" s="170" t="s">
        <v>190</v>
      </c>
      <c r="E46" s="161"/>
      <c r="F46" s="76"/>
      <c r="J46" s="321"/>
    </row>
    <row r="47" spans="1:10" x14ac:dyDescent="0.3">
      <c r="A47" s="209" t="s">
        <v>278</v>
      </c>
      <c r="B47" s="170" t="s">
        <v>279</v>
      </c>
      <c r="C47" s="252"/>
      <c r="D47" s="170" t="s">
        <v>190</v>
      </c>
      <c r="E47" s="161"/>
      <c r="F47" s="90"/>
      <c r="J47" s="321"/>
    </row>
    <row r="48" spans="1:10" x14ac:dyDescent="0.3">
      <c r="A48" s="209" t="s">
        <v>280</v>
      </c>
      <c r="B48" s="170" t="s">
        <v>281</v>
      </c>
      <c r="C48" s="252"/>
      <c r="D48" s="170" t="s">
        <v>190</v>
      </c>
      <c r="E48" s="161"/>
      <c r="F48" s="90"/>
      <c r="J48" s="321"/>
    </row>
    <row r="49" spans="1:10" x14ac:dyDescent="0.3">
      <c r="A49" s="209" t="s">
        <v>282</v>
      </c>
      <c r="B49" s="170"/>
      <c r="C49" s="252"/>
      <c r="D49" s="170" t="s">
        <v>190</v>
      </c>
      <c r="E49" s="161"/>
      <c r="F49" s="90"/>
      <c r="J49" s="321"/>
    </row>
    <row r="50" spans="1:10" ht="15.6" x14ac:dyDescent="0.3">
      <c r="A50" s="209" t="s">
        <v>283</v>
      </c>
      <c r="B50" s="170"/>
      <c r="C50" s="251"/>
      <c r="D50" s="170" t="s">
        <v>190</v>
      </c>
      <c r="E50" s="174"/>
      <c r="F50" s="92"/>
      <c r="G50" s="25"/>
      <c r="H50" s="25"/>
      <c r="I50" s="25"/>
      <c r="J50" s="26"/>
    </row>
    <row r="51" spans="1:10" ht="15.6" x14ac:dyDescent="0.3">
      <c r="A51" s="159" t="s">
        <v>284</v>
      </c>
      <c r="B51" s="160" t="s">
        <v>71</v>
      </c>
      <c r="C51" s="251" t="s">
        <v>271</v>
      </c>
      <c r="D51" s="210"/>
      <c r="E51" s="174"/>
      <c r="F51" s="76"/>
      <c r="G51" s="25"/>
      <c r="H51" s="25"/>
      <c r="I51" s="25"/>
      <c r="J51" s="26"/>
    </row>
    <row r="52" spans="1:10" ht="17.7" customHeight="1" x14ac:dyDescent="0.3">
      <c r="A52" s="159" t="s">
        <v>285</v>
      </c>
      <c r="B52" s="160"/>
      <c r="C52" s="249" t="s">
        <v>271</v>
      </c>
      <c r="D52" s="263">
        <v>0.35099999999999998</v>
      </c>
      <c r="E52" s="172" t="s">
        <v>286</v>
      </c>
      <c r="F52" s="85"/>
      <c r="J52" s="321"/>
    </row>
    <row r="53" spans="1:10" ht="17.100000000000001" customHeight="1" x14ac:dyDescent="0.3">
      <c r="A53" s="159" t="s">
        <v>287</v>
      </c>
      <c r="B53" s="160"/>
      <c r="C53" s="249" t="s">
        <v>271</v>
      </c>
      <c r="D53" s="263">
        <v>0.35099999999999998</v>
      </c>
      <c r="E53" s="172" t="s">
        <v>286</v>
      </c>
      <c r="F53" s="85"/>
      <c r="J53" s="321"/>
    </row>
    <row r="54" spans="1:10" x14ac:dyDescent="0.3">
      <c r="A54" s="159" t="s">
        <v>288</v>
      </c>
      <c r="B54" s="160"/>
      <c r="C54" s="249"/>
      <c r="D54" s="176">
        <v>0.1</v>
      </c>
      <c r="E54" s="172" t="s">
        <v>289</v>
      </c>
      <c r="F54" s="93"/>
      <c r="J54" s="321"/>
    </row>
    <row r="55" spans="1:10" x14ac:dyDescent="0.3">
      <c r="A55" s="159" t="s">
        <v>290</v>
      </c>
      <c r="B55" s="160"/>
      <c r="C55" s="249"/>
      <c r="D55" s="180">
        <v>1</v>
      </c>
      <c r="E55" s="172" t="s">
        <v>289</v>
      </c>
      <c r="F55" s="82"/>
      <c r="J55" s="321"/>
    </row>
    <row r="56" spans="1:10" x14ac:dyDescent="0.3">
      <c r="A56" s="159" t="s">
        <v>291</v>
      </c>
      <c r="B56" s="160"/>
      <c r="C56" s="249"/>
      <c r="D56" s="180">
        <v>0.1</v>
      </c>
      <c r="E56" s="172" t="s">
        <v>289</v>
      </c>
      <c r="F56" s="82"/>
      <c r="J56" s="321"/>
    </row>
    <row r="57" spans="1:10" x14ac:dyDescent="0.3">
      <c r="A57" s="159" t="s">
        <v>292</v>
      </c>
      <c r="B57" s="160" t="s">
        <v>293</v>
      </c>
      <c r="C57" s="249"/>
      <c r="D57" s="170" t="s">
        <v>190</v>
      </c>
      <c r="E57" s="172"/>
      <c r="F57" s="85"/>
      <c r="J57" s="321"/>
    </row>
    <row r="58" spans="1:10" x14ac:dyDescent="0.3">
      <c r="A58" s="206" t="s">
        <v>294</v>
      </c>
      <c r="B58" s="207" t="s">
        <v>295</v>
      </c>
      <c r="C58" s="251" t="s">
        <v>271</v>
      </c>
      <c r="D58" s="210"/>
      <c r="E58" s="172"/>
      <c r="F58" s="85"/>
      <c r="J58" s="321"/>
    </row>
    <row r="59" spans="1:10" x14ac:dyDescent="0.3">
      <c r="A59" s="159" t="s">
        <v>296</v>
      </c>
      <c r="B59" s="160" t="s">
        <v>297</v>
      </c>
      <c r="C59" s="249"/>
      <c r="D59" s="180">
        <v>5</v>
      </c>
      <c r="E59" s="172" t="s">
        <v>289</v>
      </c>
      <c r="F59" s="140"/>
      <c r="G59" s="35"/>
      <c r="H59" s="35"/>
      <c r="J59" s="321"/>
    </row>
    <row r="60" spans="1:10" x14ac:dyDescent="0.3">
      <c r="A60" s="159" t="s">
        <v>299</v>
      </c>
      <c r="B60" s="160" t="s">
        <v>300</v>
      </c>
      <c r="C60" s="249"/>
      <c r="D60" s="176">
        <v>0.04</v>
      </c>
      <c r="E60" s="180" t="s">
        <v>301</v>
      </c>
      <c r="F60" s="82"/>
      <c r="J60" s="321"/>
    </row>
    <row r="61" spans="1:10" x14ac:dyDescent="0.3">
      <c r="A61" s="211"/>
      <c r="B61" s="212"/>
      <c r="C61" s="198"/>
      <c r="D61" s="23"/>
      <c r="E61" s="81"/>
      <c r="F61" s="93"/>
      <c r="J61" s="321"/>
    </row>
    <row r="62" spans="1:10" s="21" customFormat="1" ht="15.6" x14ac:dyDescent="0.3">
      <c r="A62" s="98" t="s">
        <v>302</v>
      </c>
      <c r="B62" s="66"/>
      <c r="C62" s="199"/>
      <c r="D62" s="66"/>
      <c r="E62" s="79"/>
      <c r="F62" s="66"/>
      <c r="G62" s="19"/>
      <c r="H62" s="19"/>
      <c r="I62" s="19"/>
    </row>
    <row r="63" spans="1:10" s="26" customFormat="1" ht="15.6" x14ac:dyDescent="0.3">
      <c r="A63" s="518" t="s">
        <v>303</v>
      </c>
      <c r="B63" s="487"/>
      <c r="C63" s="544"/>
      <c r="D63" s="487"/>
      <c r="E63" s="545"/>
      <c r="F63" s="493"/>
      <c r="G63" s="25"/>
      <c r="H63" s="25"/>
      <c r="I63" s="25"/>
    </row>
    <row r="64" spans="1:10" ht="20.25" customHeight="1" x14ac:dyDescent="0.3">
      <c r="A64" s="159" t="s">
        <v>304</v>
      </c>
      <c r="B64" s="160" t="s">
        <v>44</v>
      </c>
      <c r="C64" s="248"/>
      <c r="D64" s="176" t="s">
        <v>365</v>
      </c>
      <c r="E64" s="161"/>
      <c r="F64" s="76"/>
      <c r="J64" s="321"/>
    </row>
    <row r="65" spans="1:6" ht="20.25" customHeight="1" x14ac:dyDescent="0.3">
      <c r="A65" s="159" t="s">
        <v>305</v>
      </c>
      <c r="B65" s="160" t="s">
        <v>306</v>
      </c>
      <c r="C65" s="249"/>
      <c r="D65" s="170" t="s">
        <v>190</v>
      </c>
      <c r="E65" s="161"/>
      <c r="F65" s="117"/>
    </row>
    <row r="66" spans="1:6" ht="20.25" customHeight="1" x14ac:dyDescent="0.3">
      <c r="A66" s="159" t="s">
        <v>307</v>
      </c>
      <c r="B66" s="160" t="s">
        <v>306</v>
      </c>
      <c r="C66" s="200"/>
      <c r="D66" s="213">
        <v>492</v>
      </c>
      <c r="E66" s="161" t="s">
        <v>367</v>
      </c>
      <c r="F66" s="117"/>
    </row>
    <row r="67" spans="1:6" x14ac:dyDescent="0.3">
      <c r="A67" s="209" t="s">
        <v>310</v>
      </c>
      <c r="B67" s="170" t="s">
        <v>250</v>
      </c>
      <c r="C67" s="252"/>
      <c r="D67" s="170" t="s">
        <v>190</v>
      </c>
      <c r="E67" s="161"/>
      <c r="F67" s="118"/>
    </row>
    <row r="68" spans="1:6" ht="15.75" customHeight="1" x14ac:dyDescent="0.3">
      <c r="A68" s="209" t="s">
        <v>191</v>
      </c>
      <c r="B68" s="170" t="s">
        <v>368</v>
      </c>
      <c r="C68" s="251"/>
      <c r="D68" s="170" t="s">
        <v>190</v>
      </c>
      <c r="E68" s="161"/>
      <c r="F68" s="119"/>
    </row>
    <row r="69" spans="1:6" ht="15.75" customHeight="1" x14ac:dyDescent="0.3">
      <c r="A69" s="159" t="s">
        <v>192</v>
      </c>
      <c r="B69" s="160" t="s">
        <v>311</v>
      </c>
      <c r="C69" s="249"/>
      <c r="D69" s="170" t="s">
        <v>190</v>
      </c>
      <c r="E69" s="161"/>
      <c r="F69" s="117"/>
    </row>
    <row r="70" spans="1:6" ht="21" customHeight="1" x14ac:dyDescent="0.3">
      <c r="A70" s="159" t="s">
        <v>312</v>
      </c>
      <c r="B70" s="160" t="s">
        <v>313</v>
      </c>
      <c r="C70" s="248"/>
      <c r="D70" s="214">
        <v>1.0000000000000001E-30</v>
      </c>
      <c r="E70" s="161" t="s">
        <v>367</v>
      </c>
      <c r="F70" s="117"/>
    </row>
    <row r="71" spans="1:6" ht="29.1" customHeight="1" x14ac:dyDescent="0.3">
      <c r="A71" s="159" t="s">
        <v>315</v>
      </c>
      <c r="B71" s="160" t="s">
        <v>250</v>
      </c>
      <c r="C71" s="251" t="s">
        <v>271</v>
      </c>
      <c r="D71" s="210"/>
      <c r="E71" s="161"/>
      <c r="F71" s="76"/>
    </row>
    <row r="72" spans="1:6" ht="48.6" customHeight="1" x14ac:dyDescent="0.3">
      <c r="A72" s="159" t="s">
        <v>316</v>
      </c>
      <c r="B72" s="160" t="s">
        <v>317</v>
      </c>
      <c r="C72" s="248"/>
      <c r="D72" s="170">
        <v>5.0000000000000001E-3</v>
      </c>
      <c r="E72" s="270" t="s">
        <v>318</v>
      </c>
      <c r="F72" s="78"/>
    </row>
    <row r="73" spans="1:6" ht="15.75" customHeight="1" x14ac:dyDescent="0.3">
      <c r="A73" s="541" t="s">
        <v>319</v>
      </c>
      <c r="B73" s="513"/>
      <c r="C73" s="542"/>
      <c r="D73" s="513"/>
      <c r="E73" s="543"/>
      <c r="F73" s="521"/>
    </row>
    <row r="74" spans="1:6" ht="15.75" customHeight="1" x14ac:dyDescent="0.3">
      <c r="A74" s="209" t="s">
        <v>320</v>
      </c>
      <c r="B74" s="170" t="s">
        <v>321</v>
      </c>
      <c r="C74" s="253"/>
      <c r="D74" s="170" t="s">
        <v>190</v>
      </c>
      <c r="E74" s="161"/>
      <c r="F74" s="76"/>
    </row>
    <row r="75" spans="1:6" ht="15.75" customHeight="1" x14ac:dyDescent="0.3">
      <c r="A75" s="215" t="s">
        <v>322</v>
      </c>
      <c r="B75" s="170" t="s">
        <v>321</v>
      </c>
      <c r="C75" s="253"/>
      <c r="D75" s="170" t="s">
        <v>190</v>
      </c>
      <c r="E75" s="161"/>
      <c r="F75" s="90"/>
    </row>
    <row r="76" spans="1:6" ht="15.75" customHeight="1" x14ac:dyDescent="0.3">
      <c r="A76" s="215" t="s">
        <v>323</v>
      </c>
      <c r="B76" s="170" t="s">
        <v>324</v>
      </c>
      <c r="C76" s="253"/>
      <c r="D76" s="170" t="s">
        <v>190</v>
      </c>
      <c r="E76" s="161"/>
      <c r="F76" s="90"/>
    </row>
    <row r="77" spans="1:6" ht="15.75" customHeight="1" x14ac:dyDescent="0.3">
      <c r="A77" s="163"/>
      <c r="B77" s="160"/>
      <c r="C77" s="248"/>
      <c r="D77" s="160"/>
      <c r="E77" s="161"/>
      <c r="F77" s="90"/>
    </row>
    <row r="78" spans="1:6" ht="15.75" customHeight="1" x14ac:dyDescent="0.3">
      <c r="A78" s="511" t="s">
        <v>325</v>
      </c>
      <c r="B78" s="207"/>
      <c r="C78" s="514"/>
      <c r="D78" s="207"/>
      <c r="E78" s="543"/>
      <c r="F78" s="521"/>
    </row>
    <row r="79" spans="1:6" ht="15.75" customHeight="1" x14ac:dyDescent="0.3">
      <c r="A79" s="209" t="s">
        <v>326</v>
      </c>
      <c r="B79" s="170" t="s">
        <v>317</v>
      </c>
      <c r="C79" s="253"/>
      <c r="D79" s="170" t="s">
        <v>190</v>
      </c>
      <c r="E79" s="161"/>
      <c r="F79" s="76"/>
    </row>
    <row r="80" spans="1:6" ht="15.75" customHeight="1" x14ac:dyDescent="0.3">
      <c r="A80" s="209" t="s">
        <v>327</v>
      </c>
      <c r="B80" s="170" t="s">
        <v>328</v>
      </c>
      <c r="C80" s="253"/>
      <c r="D80" s="170" t="s">
        <v>190</v>
      </c>
      <c r="E80" s="161"/>
      <c r="F80" s="90"/>
    </row>
    <row r="81" spans="1:9" ht="15.75" customHeight="1" x14ac:dyDescent="0.3">
      <c r="A81" s="209" t="s">
        <v>329</v>
      </c>
      <c r="B81" s="170"/>
      <c r="C81" s="253"/>
      <c r="D81" s="170" t="s">
        <v>190</v>
      </c>
      <c r="E81" s="161"/>
      <c r="F81" s="90"/>
    </row>
    <row r="82" spans="1:9" ht="15.75" customHeight="1" x14ac:dyDescent="0.3">
      <c r="A82" s="216" t="s">
        <v>330</v>
      </c>
      <c r="B82" s="217" t="s">
        <v>331</v>
      </c>
      <c r="C82" s="253"/>
      <c r="D82" s="170" t="s">
        <v>190</v>
      </c>
      <c r="E82" s="161"/>
      <c r="F82" s="90"/>
    </row>
    <row r="83" spans="1:9" ht="15.75" customHeight="1" x14ac:dyDescent="0.3">
      <c r="A83" s="209" t="s">
        <v>332</v>
      </c>
      <c r="B83" s="170" t="s">
        <v>331</v>
      </c>
      <c r="C83" s="254"/>
      <c r="D83" s="170" t="s">
        <v>190</v>
      </c>
      <c r="E83" s="161"/>
      <c r="F83" s="90"/>
    </row>
    <row r="84" spans="1:9" ht="15.75" customHeight="1" x14ac:dyDescent="0.3">
      <c r="A84" s="185"/>
      <c r="B84" s="65"/>
      <c r="C84" s="75"/>
      <c r="D84" s="65"/>
      <c r="E84" s="77"/>
      <c r="F84" s="90"/>
    </row>
    <row r="85" spans="1:9" ht="15.75" customHeight="1" x14ac:dyDescent="0.3">
      <c r="A85" s="75"/>
      <c r="B85" s="65"/>
      <c r="C85" s="65"/>
      <c r="D85" s="65"/>
      <c r="E85" s="77"/>
      <c r="F85" s="90"/>
    </row>
    <row r="86" spans="1:9" s="28" customFormat="1" ht="15.6" x14ac:dyDescent="0.3">
      <c r="A86" s="486" t="s">
        <v>333</v>
      </c>
      <c r="B86" s="500"/>
      <c r="C86" s="500"/>
      <c r="D86" s="500"/>
      <c r="E86" s="489"/>
      <c r="F86" s="500"/>
      <c r="G86" s="37"/>
      <c r="H86" s="37"/>
      <c r="I86" s="37"/>
    </row>
    <row r="87" spans="1:9" x14ac:dyDescent="0.3">
      <c r="A87" s="540"/>
      <c r="B87" s="96" t="s">
        <v>334</v>
      </c>
      <c r="C87" s="96" t="s">
        <v>119</v>
      </c>
      <c r="D87" s="96" t="s">
        <v>335</v>
      </c>
      <c r="E87" s="409"/>
      <c r="F87" s="539"/>
      <c r="G87" s="35"/>
      <c r="H87" s="35"/>
      <c r="I87" s="35"/>
    </row>
    <row r="88" spans="1:9" x14ac:dyDescent="0.3">
      <c r="A88" s="95" t="s">
        <v>336</v>
      </c>
      <c r="B88" s="96">
        <v>1</v>
      </c>
      <c r="C88" s="96">
        <v>3.3</v>
      </c>
      <c r="D88" s="523">
        <v>2.34</v>
      </c>
      <c r="E88" s="341" t="s">
        <v>337</v>
      </c>
      <c r="F88" s="524"/>
      <c r="G88" s="35"/>
      <c r="H88" s="35"/>
      <c r="I88" s="38"/>
    </row>
    <row r="89" spans="1:9" x14ac:dyDescent="0.3">
      <c r="A89" s="95" t="s">
        <v>338</v>
      </c>
      <c r="B89" s="96">
        <v>2.5999999999999998E-5</v>
      </c>
      <c r="C89" s="96">
        <v>2.1000000000000001E-4</v>
      </c>
      <c r="D89" s="523">
        <v>1.2899999999999999E-4</v>
      </c>
      <c r="E89" s="341" t="s">
        <v>337</v>
      </c>
      <c r="F89" s="524"/>
      <c r="G89" s="35"/>
      <c r="H89" s="35"/>
      <c r="I89" s="38"/>
    </row>
    <row r="90" spans="1:9" ht="15" customHeight="1" x14ac:dyDescent="0.3">
      <c r="A90" s="95" t="s">
        <v>339</v>
      </c>
      <c r="B90" s="96">
        <v>14.7</v>
      </c>
      <c r="C90" s="135">
        <v>117.9</v>
      </c>
      <c r="D90" s="522"/>
      <c r="E90" s="341" t="s">
        <v>337</v>
      </c>
      <c r="F90" s="524"/>
      <c r="G90" s="35"/>
      <c r="H90" s="35"/>
      <c r="I90" s="38"/>
    </row>
    <row r="91" spans="1:9" x14ac:dyDescent="0.3">
      <c r="A91" s="95" t="s">
        <v>340</v>
      </c>
      <c r="B91" s="96">
        <v>0</v>
      </c>
      <c r="C91" s="135">
        <v>25.3</v>
      </c>
      <c r="D91" s="522">
        <v>5.3099999999999996E-3</v>
      </c>
      <c r="E91" s="341" t="s">
        <v>337</v>
      </c>
      <c r="F91" s="524"/>
      <c r="G91" s="35"/>
      <c r="H91" s="35"/>
      <c r="I91" s="38"/>
    </row>
    <row r="92" spans="1:9" x14ac:dyDescent="0.3">
      <c r="A92" s="41" t="s">
        <v>341</v>
      </c>
      <c r="B92" s="96">
        <v>5.0000000000000004E-6</v>
      </c>
      <c r="C92" s="96">
        <v>5.0000000000000001E-4</v>
      </c>
      <c r="D92" s="523">
        <v>6.9999999999999994E-5</v>
      </c>
      <c r="E92" s="341" t="s">
        <v>337</v>
      </c>
      <c r="F92" s="524"/>
      <c r="G92" s="35"/>
      <c r="H92" s="35"/>
      <c r="I92" s="35"/>
    </row>
    <row r="93" spans="1:9" x14ac:dyDescent="0.3">
      <c r="A93" s="95" t="s">
        <v>342</v>
      </c>
      <c r="B93" s="131">
        <v>1000000000</v>
      </c>
      <c r="C93" s="131">
        <v>2000000000</v>
      </c>
      <c r="D93" s="523"/>
      <c r="E93" s="341" t="s">
        <v>337</v>
      </c>
      <c r="F93" s="524"/>
      <c r="G93" s="35"/>
      <c r="H93" s="35"/>
      <c r="I93" s="35"/>
    </row>
    <row r="94" spans="1:9" s="39" customFormat="1" x14ac:dyDescent="0.3">
      <c r="A94" s="95"/>
      <c r="B94" s="96"/>
      <c r="C94" s="96"/>
      <c r="D94" s="523"/>
      <c r="E94" s="410"/>
      <c r="F94" s="96"/>
      <c r="G94" s="36"/>
      <c r="H94" s="36"/>
      <c r="I94" s="36"/>
    </row>
    <row r="95" spans="1:9" x14ac:dyDescent="0.3">
      <c r="A95" s="437"/>
      <c r="B95" s="30"/>
      <c r="C95" s="412"/>
      <c r="D95" s="412"/>
      <c r="E95" s="410"/>
      <c r="F95" s="30"/>
    </row>
    <row r="96" spans="1:9" ht="17.100000000000001" customHeight="1" x14ac:dyDescent="0.3">
      <c r="A96" s="100" t="s">
        <v>343</v>
      </c>
      <c r="B96" s="30">
        <v>5.1999999999999998E-2</v>
      </c>
      <c r="C96" s="412"/>
      <c r="D96" s="412"/>
      <c r="E96" s="341" t="s">
        <v>337</v>
      </c>
      <c r="F96" s="524"/>
    </row>
    <row r="97" spans="1:9" ht="15.6" customHeight="1" x14ac:dyDescent="0.3">
      <c r="A97" s="101" t="s">
        <v>344</v>
      </c>
      <c r="B97" s="30">
        <v>6.0000000000000001E-3</v>
      </c>
      <c r="C97" s="412"/>
      <c r="D97" s="412"/>
      <c r="E97" s="341" t="s">
        <v>337</v>
      </c>
      <c r="F97" s="524"/>
    </row>
    <row r="98" spans="1:9" ht="15.6" customHeight="1" x14ac:dyDescent="0.3">
      <c r="A98" s="100" t="s">
        <v>345</v>
      </c>
      <c r="B98" s="30">
        <v>0.46</v>
      </c>
      <c r="C98" s="412"/>
      <c r="D98" s="412"/>
      <c r="E98" s="341" t="s">
        <v>337</v>
      </c>
      <c r="F98" s="524"/>
      <c r="I98" s="1"/>
    </row>
    <row r="99" spans="1:9" ht="14.1" customHeight="1" x14ac:dyDescent="0.3">
      <c r="A99" s="102" t="s">
        <v>346</v>
      </c>
      <c r="B99" s="30">
        <v>0.05</v>
      </c>
      <c r="C99" s="412"/>
      <c r="D99" s="412"/>
      <c r="E99" s="341" t="s">
        <v>337</v>
      </c>
      <c r="F99" s="524"/>
      <c r="I99" s="1"/>
    </row>
    <row r="100" spans="1:9" x14ac:dyDescent="0.3">
      <c r="A100" s="321"/>
      <c r="C100" s="64"/>
      <c r="D100" s="64"/>
    </row>
    <row r="105" spans="1:9" x14ac:dyDescent="0.3">
      <c r="A105" s="61" t="s">
        <v>347</v>
      </c>
    </row>
    <row r="106" spans="1:9" x14ac:dyDescent="0.3">
      <c r="A106" s="112" t="s">
        <v>348</v>
      </c>
    </row>
  </sheetData>
  <sheetProtection algorithmName="SHA-512" hashValue="146bh4B/fKs5V4pPCBC1KIREFih6WoJQA4qBLH3K5YgOgxKJS+EPd/fhgk44tgelL0OMN4dxZakhbRvr6YLnpA==" saltValue="9DvtvA9lNpAdaGezckxoaw==" spinCount="100000" sheet="1" formatCells="0" formatColumns="0" formatRows="0"/>
  <mergeCells count="3">
    <mergeCell ref="A1:I1"/>
    <mergeCell ref="A3:D3"/>
    <mergeCell ref="A4:D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CCF88-683C-491C-9285-9E4E08892F7C}">
  <sheetPr>
    <tabColor theme="9" tint="0.59999389629810485"/>
  </sheetPr>
  <dimension ref="A1:J106"/>
  <sheetViews>
    <sheetView tabSelected="1" zoomScale="80" zoomScaleNormal="80" workbookViewId="0">
      <selection activeCell="C11" sqref="C11"/>
    </sheetView>
  </sheetViews>
  <sheetFormatPr defaultColWidth="9.33203125" defaultRowHeight="14.4" x14ac:dyDescent="0.3"/>
  <cols>
    <col min="1" max="1" width="51.5546875" bestFit="1" customWidth="1"/>
    <col min="2" max="2" width="15.5546875" style="6" customWidth="1"/>
    <col min="3" max="3" width="61.33203125" style="7" bestFit="1" customWidth="1"/>
    <col min="4" max="4" width="31.5546875" style="7" customWidth="1"/>
    <col min="5" max="5" width="46.5546875" style="6" customWidth="1"/>
    <col min="6" max="6" width="41.33203125" style="6" customWidth="1"/>
    <col min="7" max="9" width="8.6640625" style="6" customWidth="1"/>
    <col min="10" max="10" width="22.33203125" customWidth="1"/>
  </cols>
  <sheetData>
    <row r="1" spans="1:10" s="13" customFormat="1" ht="21" x14ac:dyDescent="0.3">
      <c r="A1" s="429" t="s">
        <v>193</v>
      </c>
      <c r="B1" s="429"/>
      <c r="C1" s="429"/>
      <c r="D1" s="429"/>
      <c r="E1" s="429"/>
      <c r="F1" s="429"/>
      <c r="G1" s="429"/>
      <c r="H1" s="429"/>
      <c r="I1" s="429"/>
    </row>
    <row r="2" spans="1:10" s="26" customFormat="1" ht="15.6" x14ac:dyDescent="0.3">
      <c r="A2" s="295" t="s">
        <v>377</v>
      </c>
      <c r="B2" s="296"/>
      <c r="C2" s="296"/>
      <c r="D2" s="296"/>
      <c r="E2" s="296"/>
      <c r="F2" s="296"/>
      <c r="G2" s="296"/>
      <c r="H2" s="296"/>
      <c r="I2" s="296"/>
    </row>
    <row r="3" spans="1:10" ht="15.6" x14ac:dyDescent="0.3">
      <c r="A3" s="430"/>
      <c r="B3" s="431"/>
      <c r="C3" s="431"/>
      <c r="D3" s="431"/>
      <c r="E3" s="300"/>
      <c r="F3" s="300"/>
      <c r="G3" s="321"/>
      <c r="H3" s="321"/>
      <c r="I3" s="321"/>
      <c r="J3" s="321"/>
    </row>
    <row r="4" spans="1:10" ht="15.6" x14ac:dyDescent="0.3">
      <c r="A4" s="430" t="s">
        <v>378</v>
      </c>
      <c r="B4" s="431"/>
      <c r="C4" s="431"/>
      <c r="D4" s="431"/>
      <c r="E4" s="302"/>
      <c r="F4" s="302"/>
      <c r="G4" s="24"/>
      <c r="H4" s="11"/>
      <c r="I4" s="12"/>
      <c r="J4" s="2"/>
    </row>
    <row r="5" spans="1:10" ht="15.6" x14ac:dyDescent="0.3">
      <c r="A5" s="326"/>
      <c r="B5" s="321"/>
      <c r="C5" s="321"/>
      <c r="D5" s="321"/>
      <c r="E5" s="300"/>
      <c r="F5" s="300"/>
      <c r="G5" s="24"/>
      <c r="H5" s="11"/>
      <c r="I5" s="12"/>
      <c r="J5" s="2"/>
    </row>
    <row r="6" spans="1:10" s="21" customFormat="1" ht="15.6" x14ac:dyDescent="0.3">
      <c r="A6" s="14" t="s">
        <v>196</v>
      </c>
      <c r="B6" s="19"/>
      <c r="C6" s="20"/>
      <c r="D6" s="20"/>
      <c r="E6" s="19"/>
      <c r="F6" s="19"/>
      <c r="G6" s="19"/>
      <c r="H6" s="19"/>
      <c r="I6" s="19"/>
    </row>
    <row r="7" spans="1:10" s="2" customFormat="1" ht="15.6" x14ac:dyDescent="0.3">
      <c r="A7" s="475" t="s">
        <v>197</v>
      </c>
      <c r="B7" s="476" t="s">
        <v>39</v>
      </c>
      <c r="C7" s="505" t="s">
        <v>198</v>
      </c>
      <c r="D7" s="477" t="s">
        <v>199</v>
      </c>
      <c r="E7" s="477" t="s">
        <v>200</v>
      </c>
      <c r="F7" s="506" t="s">
        <v>201</v>
      </c>
      <c r="G7" s="24"/>
      <c r="H7" s="11"/>
      <c r="I7" s="12"/>
    </row>
    <row r="8" spans="1:10" ht="15.75" customHeight="1" x14ac:dyDescent="0.3">
      <c r="A8" s="147" t="s">
        <v>202</v>
      </c>
      <c r="B8" s="148" t="s">
        <v>203</v>
      </c>
      <c r="C8" s="245" t="s">
        <v>204</v>
      </c>
      <c r="D8" s="148" t="s">
        <v>190</v>
      </c>
      <c r="E8" s="148"/>
      <c r="F8" s="72"/>
      <c r="G8" s="264"/>
      <c r="H8" s="264"/>
      <c r="I8" s="264"/>
      <c r="J8" s="321"/>
    </row>
    <row r="9" spans="1:10" ht="15.75" customHeight="1" x14ac:dyDescent="0.3">
      <c r="A9" s="147" t="s">
        <v>205</v>
      </c>
      <c r="B9" s="148" t="s">
        <v>206</v>
      </c>
      <c r="C9" s="246"/>
      <c r="D9" s="148" t="s">
        <v>190</v>
      </c>
      <c r="E9" s="148"/>
      <c r="F9" s="72"/>
      <c r="G9" s="264"/>
      <c r="H9" s="264"/>
      <c r="I9" s="264"/>
      <c r="J9" s="321"/>
    </row>
    <row r="10" spans="1:10" ht="15.75" customHeight="1" x14ac:dyDescent="0.3">
      <c r="A10" s="147" t="s">
        <v>207</v>
      </c>
      <c r="B10" s="148" t="s">
        <v>208</v>
      </c>
      <c r="C10" s="245" t="s">
        <v>209</v>
      </c>
      <c r="D10" s="148" t="s">
        <v>190</v>
      </c>
      <c r="E10" s="148"/>
      <c r="F10" s="72"/>
      <c r="G10" s="264"/>
      <c r="H10" s="264"/>
      <c r="I10" s="264"/>
      <c r="J10" s="321"/>
    </row>
    <row r="11" spans="1:10" ht="30" customHeight="1" x14ac:dyDescent="0.3">
      <c r="A11" s="147" t="s">
        <v>210</v>
      </c>
      <c r="B11" s="148" t="s">
        <v>211</v>
      </c>
      <c r="C11" s="246"/>
      <c r="D11" s="229">
        <v>0.03</v>
      </c>
      <c r="E11" s="148" t="s">
        <v>379</v>
      </c>
      <c r="F11" s="72" t="s">
        <v>380</v>
      </c>
      <c r="G11" s="321"/>
      <c r="H11" s="265"/>
      <c r="I11" s="321"/>
      <c r="J11" s="45"/>
    </row>
    <row r="12" spans="1:10" ht="15.75" customHeight="1" x14ac:dyDescent="0.3">
      <c r="A12" s="147"/>
      <c r="B12" s="148"/>
      <c r="C12" s="246"/>
      <c r="D12" s="230"/>
      <c r="E12" s="148"/>
      <c r="F12" s="72" t="s">
        <v>381</v>
      </c>
      <c r="G12" s="34"/>
      <c r="H12" s="46"/>
      <c r="I12" s="34"/>
      <c r="J12" s="321"/>
    </row>
    <row r="13" spans="1:10" x14ac:dyDescent="0.3">
      <c r="A13" s="507" t="s">
        <v>215</v>
      </c>
      <c r="B13" s="508"/>
      <c r="C13" s="509"/>
      <c r="D13" s="510"/>
      <c r="E13" s="508"/>
      <c r="F13" s="72" t="s">
        <v>382</v>
      </c>
      <c r="J13" s="321"/>
    </row>
    <row r="14" spans="1:10" ht="15.6" x14ac:dyDescent="0.3">
      <c r="A14" s="155" t="s">
        <v>216</v>
      </c>
      <c r="B14" s="156" t="s">
        <v>217</v>
      </c>
      <c r="C14" s="245" t="s">
        <v>218</v>
      </c>
      <c r="D14" s="170" t="s">
        <v>190</v>
      </c>
      <c r="E14" s="156"/>
      <c r="F14" s="114"/>
      <c r="G14" s="25"/>
      <c r="H14" s="25"/>
      <c r="I14" s="25"/>
      <c r="J14" s="321"/>
    </row>
    <row r="15" spans="1:10" ht="15.75" customHeight="1" x14ac:dyDescent="0.3">
      <c r="A15" s="147" t="s">
        <v>219</v>
      </c>
      <c r="B15" s="148" t="s">
        <v>220</v>
      </c>
      <c r="C15" s="245" t="s">
        <v>204</v>
      </c>
      <c r="D15" s="170" t="s">
        <v>190</v>
      </c>
      <c r="E15" s="148"/>
      <c r="F15" s="114"/>
      <c r="G15" s="8"/>
      <c r="H15" s="8"/>
      <c r="J15" s="321"/>
    </row>
    <row r="16" spans="1:10" ht="15.6" x14ac:dyDescent="0.3">
      <c r="A16" s="147" t="s">
        <v>221</v>
      </c>
      <c r="B16" s="148" t="s">
        <v>222</v>
      </c>
      <c r="C16" s="245" t="s">
        <v>209</v>
      </c>
      <c r="D16" s="170" t="s">
        <v>190</v>
      </c>
      <c r="E16" s="148"/>
      <c r="F16" s="114"/>
      <c r="G16" s="25"/>
      <c r="H16" s="25"/>
      <c r="I16" s="25"/>
      <c r="J16" s="26"/>
    </row>
    <row r="17" spans="1:10" ht="15.6" x14ac:dyDescent="0.3">
      <c r="A17" s="147"/>
      <c r="B17" s="148"/>
      <c r="C17" s="245"/>
      <c r="D17" s="148"/>
      <c r="E17" s="148"/>
      <c r="F17" s="72"/>
      <c r="G17" s="25"/>
      <c r="H17" s="25"/>
      <c r="I17" s="25"/>
      <c r="J17" s="26"/>
    </row>
    <row r="18" spans="1:10" ht="15.75" customHeight="1" x14ac:dyDescent="0.3">
      <c r="A18" s="159" t="s">
        <v>223</v>
      </c>
      <c r="B18" s="160" t="s">
        <v>224</v>
      </c>
      <c r="C18" s="248" t="s">
        <v>352</v>
      </c>
      <c r="D18" s="262">
        <f>D11*D32*1000</f>
        <v>30</v>
      </c>
      <c r="E18" s="160"/>
      <c r="F18" s="76"/>
      <c r="G18" s="34"/>
      <c r="H18" s="34"/>
      <c r="I18" s="34"/>
      <c r="J18" s="321"/>
    </row>
    <row r="19" spans="1:10" ht="15.75" customHeight="1" x14ac:dyDescent="0.3">
      <c r="A19" s="159" t="s">
        <v>225</v>
      </c>
      <c r="B19" s="160" t="s">
        <v>226</v>
      </c>
      <c r="C19" s="249">
        <v>0</v>
      </c>
      <c r="D19" s="160">
        <v>0</v>
      </c>
      <c r="E19" s="160"/>
      <c r="F19" s="78"/>
      <c r="G19" s="34"/>
      <c r="H19" s="34"/>
      <c r="I19" s="34"/>
      <c r="J19" s="321"/>
    </row>
    <row r="20" spans="1:10" ht="15.75" customHeight="1" x14ac:dyDescent="0.3">
      <c r="A20" s="159" t="s">
        <v>227</v>
      </c>
      <c r="B20" s="160" t="s">
        <v>534</v>
      </c>
      <c r="C20" s="249">
        <v>0</v>
      </c>
      <c r="D20" s="160">
        <v>0</v>
      </c>
      <c r="E20" s="160"/>
      <c r="F20" s="78"/>
      <c r="G20" s="34"/>
      <c r="H20" s="34"/>
      <c r="I20" s="34"/>
      <c r="J20" s="321"/>
    </row>
    <row r="21" spans="1:10" ht="15.75" customHeight="1" x14ac:dyDescent="0.3">
      <c r="A21" s="159"/>
      <c r="B21" s="160"/>
      <c r="C21" s="249"/>
      <c r="D21" s="160"/>
      <c r="E21" s="160"/>
      <c r="F21" s="78"/>
      <c r="G21" s="34"/>
      <c r="H21" s="34"/>
      <c r="I21" s="34"/>
      <c r="J21" s="321"/>
    </row>
    <row r="22" spans="1:10" x14ac:dyDescent="0.3">
      <c r="A22" s="511" t="s">
        <v>229</v>
      </c>
      <c r="B22" s="207"/>
      <c r="C22" s="515" t="s">
        <v>230</v>
      </c>
      <c r="D22" s="513" t="s">
        <v>383</v>
      </c>
      <c r="E22" s="147"/>
      <c r="F22" s="136"/>
      <c r="J22" s="321"/>
    </row>
    <row r="23" spans="1:10" x14ac:dyDescent="0.3">
      <c r="A23" s="159" t="s">
        <v>232</v>
      </c>
      <c r="B23" s="160"/>
      <c r="C23" s="249" t="s">
        <v>233</v>
      </c>
      <c r="D23" s="170" t="s">
        <v>234</v>
      </c>
      <c r="E23" s="147"/>
      <c r="F23" s="136"/>
      <c r="J23" s="321"/>
    </row>
    <row r="24" spans="1:10" s="26" customFormat="1" ht="15.75" customHeight="1" x14ac:dyDescent="0.3">
      <c r="A24" s="164" t="s">
        <v>235</v>
      </c>
      <c r="B24" s="165"/>
      <c r="C24" s="250" t="s">
        <v>236</v>
      </c>
      <c r="D24" s="232" t="s">
        <v>234</v>
      </c>
      <c r="E24" s="155"/>
      <c r="F24" s="138"/>
      <c r="G24" s="27"/>
      <c r="H24" s="27"/>
      <c r="I24" s="25"/>
    </row>
    <row r="25" spans="1:10" x14ac:dyDescent="0.3">
      <c r="A25" s="159" t="s">
        <v>238</v>
      </c>
      <c r="B25" s="160"/>
      <c r="C25" s="249" t="s">
        <v>239</v>
      </c>
      <c r="D25" s="170" t="s">
        <v>355</v>
      </c>
      <c r="E25" s="147"/>
      <c r="F25" s="136"/>
      <c r="J25" s="321"/>
    </row>
    <row r="26" spans="1:10" x14ac:dyDescent="0.3">
      <c r="A26" s="159" t="s">
        <v>241</v>
      </c>
      <c r="B26" s="160"/>
      <c r="C26" s="249"/>
      <c r="D26" s="160"/>
      <c r="E26" s="160"/>
      <c r="F26" s="76"/>
      <c r="J26" s="321"/>
    </row>
    <row r="27" spans="1:10" x14ac:dyDescent="0.3">
      <c r="A27" s="189" t="s">
        <v>242</v>
      </c>
      <c r="B27" s="162"/>
      <c r="C27" s="516"/>
      <c r="D27" s="162" t="s">
        <v>190</v>
      </c>
      <c r="E27" s="160"/>
      <c r="F27" s="78"/>
      <c r="J27" s="321"/>
    </row>
    <row r="28" spans="1:10" ht="15.75" customHeight="1" x14ac:dyDescent="0.3">
      <c r="A28" s="75"/>
      <c r="B28" s="65"/>
      <c r="C28" s="198"/>
      <c r="D28" s="65"/>
      <c r="E28" s="65"/>
      <c r="F28" s="78"/>
      <c r="G28" s="8"/>
      <c r="H28" s="8"/>
      <c r="J28" s="321"/>
    </row>
    <row r="29" spans="1:10" s="21" customFormat="1" ht="15.75" customHeight="1" x14ac:dyDescent="0.3">
      <c r="A29" s="98" t="s">
        <v>243</v>
      </c>
      <c r="B29" s="66"/>
      <c r="C29" s="199"/>
      <c r="D29" s="66"/>
      <c r="E29" s="66"/>
      <c r="F29" s="66"/>
      <c r="G29" s="22"/>
      <c r="H29" s="22"/>
      <c r="I29" s="19"/>
    </row>
    <row r="30" spans="1:10" ht="15.6" x14ac:dyDescent="0.3">
      <c r="A30" s="511" t="s">
        <v>244</v>
      </c>
      <c r="B30" s="207"/>
      <c r="C30" s="512"/>
      <c r="D30" s="483"/>
      <c r="E30" s="207"/>
      <c r="F30" s="517"/>
      <c r="J30" s="321"/>
    </row>
    <row r="31" spans="1:10" ht="15.6" x14ac:dyDescent="0.3">
      <c r="A31" s="189" t="s">
        <v>245</v>
      </c>
      <c r="B31" s="162"/>
      <c r="C31" s="197"/>
      <c r="D31" s="160" t="s">
        <v>190</v>
      </c>
      <c r="E31" s="160"/>
      <c r="F31" s="94"/>
      <c r="J31" s="321"/>
    </row>
    <row r="32" spans="1:10" ht="31.5" customHeight="1" x14ac:dyDescent="0.3">
      <c r="A32" s="159" t="s">
        <v>246</v>
      </c>
      <c r="B32" s="160" t="s">
        <v>247</v>
      </c>
      <c r="C32" s="249"/>
      <c r="D32" s="160">
        <v>1</v>
      </c>
      <c r="E32" s="233" t="s">
        <v>384</v>
      </c>
      <c r="F32" s="115" t="s">
        <v>385</v>
      </c>
      <c r="G32" s="8"/>
      <c r="H32" s="8"/>
      <c r="J32" s="321"/>
    </row>
    <row r="33" spans="1:10" ht="172.2" customHeight="1" x14ac:dyDescent="0.3">
      <c r="A33" s="159" t="s">
        <v>249</v>
      </c>
      <c r="B33" s="160" t="s">
        <v>250</v>
      </c>
      <c r="C33" s="200"/>
      <c r="D33" s="161" t="s">
        <v>386</v>
      </c>
      <c r="E33" s="234" t="s">
        <v>387</v>
      </c>
      <c r="F33" s="94"/>
      <c r="J33" s="321"/>
    </row>
    <row r="34" spans="1:10" ht="35.25" customHeight="1" x14ac:dyDescent="0.3">
      <c r="A34" s="159" t="s">
        <v>251</v>
      </c>
      <c r="B34" s="160" t="s">
        <v>252</v>
      </c>
      <c r="C34" s="200"/>
      <c r="D34" s="160">
        <v>0.1</v>
      </c>
      <c r="E34" s="234" t="s">
        <v>388</v>
      </c>
      <c r="F34" s="94"/>
      <c r="J34" s="321"/>
    </row>
    <row r="35" spans="1:10" ht="57.6" x14ac:dyDescent="0.3">
      <c r="A35" s="159" t="s">
        <v>253</v>
      </c>
      <c r="B35" s="160" t="s">
        <v>254</v>
      </c>
      <c r="C35" s="200"/>
      <c r="D35" s="213" t="s">
        <v>389</v>
      </c>
      <c r="E35" s="322" t="s">
        <v>390</v>
      </c>
      <c r="F35" s="78"/>
      <c r="J35" s="321"/>
    </row>
    <row r="36" spans="1:10" x14ac:dyDescent="0.3">
      <c r="A36" s="159" t="s">
        <v>257</v>
      </c>
      <c r="B36" s="160" t="s">
        <v>258</v>
      </c>
      <c r="C36" s="251" t="s">
        <v>259</v>
      </c>
      <c r="D36" s="160">
        <v>10</v>
      </c>
      <c r="E36" s="172" t="s">
        <v>376</v>
      </c>
      <c r="F36" s="82"/>
      <c r="J36" s="321"/>
    </row>
    <row r="37" spans="1:10" ht="15.6" x14ac:dyDescent="0.3">
      <c r="A37" s="159"/>
      <c r="B37" s="160"/>
      <c r="C37" s="200"/>
      <c r="D37" s="169"/>
      <c r="E37" s="160"/>
      <c r="F37" s="94"/>
      <c r="J37" s="321"/>
    </row>
    <row r="38" spans="1:10" ht="15.6" x14ac:dyDescent="0.3">
      <c r="A38" s="511" t="s">
        <v>262</v>
      </c>
      <c r="B38" s="207"/>
      <c r="C38" s="512"/>
      <c r="D38" s="483"/>
      <c r="E38" s="207"/>
      <c r="F38" s="517"/>
      <c r="J38" s="321"/>
    </row>
    <row r="39" spans="1:10" ht="15.75" customHeight="1" x14ac:dyDescent="0.3">
      <c r="A39" s="159" t="s">
        <v>263</v>
      </c>
      <c r="B39" s="160" t="s">
        <v>57</v>
      </c>
      <c r="C39" s="249"/>
      <c r="D39" s="160" t="s">
        <v>190</v>
      </c>
      <c r="E39" s="160"/>
      <c r="F39" s="94"/>
      <c r="J39" s="321"/>
    </row>
    <row r="40" spans="1:10" ht="15.6" x14ac:dyDescent="0.3">
      <c r="A40" s="159" t="s">
        <v>264</v>
      </c>
      <c r="B40" s="160" t="s">
        <v>57</v>
      </c>
      <c r="C40" s="200"/>
      <c r="D40" s="160" t="s">
        <v>190</v>
      </c>
      <c r="E40" s="160"/>
      <c r="F40" s="94"/>
      <c r="J40" s="321"/>
    </row>
    <row r="41" spans="1:10" ht="15.6" x14ac:dyDescent="0.3">
      <c r="A41" s="159"/>
      <c r="B41" s="160"/>
      <c r="C41" s="200"/>
      <c r="D41" s="160"/>
      <c r="E41" s="160"/>
      <c r="F41" s="94"/>
      <c r="J41" s="321"/>
    </row>
    <row r="42" spans="1:10" ht="15.6" x14ac:dyDescent="0.3">
      <c r="A42" s="511" t="s">
        <v>265</v>
      </c>
      <c r="B42" s="207"/>
      <c r="C42" s="512"/>
      <c r="D42" s="207"/>
      <c r="E42" s="207"/>
      <c r="F42" s="517"/>
      <c r="J42" s="321"/>
    </row>
    <row r="43" spans="1:10" ht="15.6" x14ac:dyDescent="0.3">
      <c r="A43" s="159" t="s">
        <v>266</v>
      </c>
      <c r="B43" s="160" t="s">
        <v>252</v>
      </c>
      <c r="C43" s="200"/>
      <c r="D43" s="160" t="s">
        <v>190</v>
      </c>
      <c r="E43" s="160"/>
      <c r="F43" s="94"/>
      <c r="J43" s="321"/>
    </row>
    <row r="44" spans="1:10" ht="15.6" x14ac:dyDescent="0.3">
      <c r="A44" s="159" t="s">
        <v>267</v>
      </c>
      <c r="B44" s="160" t="s">
        <v>268</v>
      </c>
      <c r="C44" s="200"/>
      <c r="D44" s="160" t="s">
        <v>190</v>
      </c>
      <c r="E44" s="160"/>
      <c r="F44" s="94"/>
      <c r="J44" s="321"/>
    </row>
    <row r="45" spans="1:10" ht="28.8" x14ac:dyDescent="0.3">
      <c r="A45" s="159" t="s">
        <v>269</v>
      </c>
      <c r="B45" s="160" t="s">
        <v>270</v>
      </c>
      <c r="C45" s="249" t="s">
        <v>271</v>
      </c>
      <c r="D45" s="180">
        <v>2.2000000000000001E-3</v>
      </c>
      <c r="E45" s="161" t="s">
        <v>272</v>
      </c>
      <c r="F45" s="107"/>
      <c r="G45" s="25"/>
      <c r="H45" s="25"/>
      <c r="I45" s="25"/>
      <c r="J45" s="26"/>
    </row>
    <row r="46" spans="1:10" x14ac:dyDescent="0.3">
      <c r="A46" s="159" t="s">
        <v>273</v>
      </c>
      <c r="B46" s="160" t="s">
        <v>274</v>
      </c>
      <c r="C46" s="257" t="s">
        <v>275</v>
      </c>
      <c r="D46" s="160">
        <v>0.1</v>
      </c>
      <c r="E46" s="160"/>
      <c r="F46" s="107"/>
      <c r="J46" s="321"/>
    </row>
    <row r="47" spans="1:10" ht="15.6" x14ac:dyDescent="0.3">
      <c r="A47" s="159" t="s">
        <v>277</v>
      </c>
      <c r="B47" s="160" t="s">
        <v>252</v>
      </c>
      <c r="C47" s="200"/>
      <c r="D47" s="160" t="s">
        <v>190</v>
      </c>
      <c r="E47" s="160"/>
      <c r="F47" s="94"/>
      <c r="J47" s="321"/>
    </row>
    <row r="48" spans="1:10" ht="15.6" x14ac:dyDescent="0.3">
      <c r="A48" s="159" t="s">
        <v>278</v>
      </c>
      <c r="B48" s="160" t="s">
        <v>279</v>
      </c>
      <c r="C48" s="200"/>
      <c r="D48" s="160" t="s">
        <v>190</v>
      </c>
      <c r="E48" s="160"/>
      <c r="F48" s="94"/>
      <c r="J48" s="321"/>
    </row>
    <row r="49" spans="1:10" ht="15.6" x14ac:dyDescent="0.3">
      <c r="A49" s="159" t="s">
        <v>280</v>
      </c>
      <c r="B49" s="160" t="s">
        <v>281</v>
      </c>
      <c r="C49" s="200"/>
      <c r="D49" s="160" t="s">
        <v>190</v>
      </c>
      <c r="E49" s="160"/>
      <c r="F49" s="94"/>
      <c r="J49" s="321"/>
    </row>
    <row r="50" spans="1:10" ht="15.6" x14ac:dyDescent="0.3">
      <c r="A50" s="159" t="s">
        <v>282</v>
      </c>
      <c r="B50" s="160"/>
      <c r="C50" s="200"/>
      <c r="D50" s="160" t="s">
        <v>190</v>
      </c>
      <c r="E50" s="160"/>
      <c r="F50" s="94"/>
      <c r="J50" s="321"/>
    </row>
    <row r="51" spans="1:10" ht="15.6" x14ac:dyDescent="0.3">
      <c r="A51" s="159" t="s">
        <v>283</v>
      </c>
      <c r="B51" s="160"/>
      <c r="C51" s="249"/>
      <c r="D51" s="160" t="s">
        <v>190</v>
      </c>
      <c r="E51" s="165"/>
      <c r="F51" s="94"/>
      <c r="G51" s="25"/>
      <c r="H51" s="25"/>
      <c r="I51" s="25"/>
      <c r="J51" s="26"/>
    </row>
    <row r="52" spans="1:10" ht="15.6" x14ac:dyDescent="0.3">
      <c r="A52" s="159" t="s">
        <v>284</v>
      </c>
      <c r="B52" s="160" t="s">
        <v>71</v>
      </c>
      <c r="C52" s="251" t="s">
        <v>271</v>
      </c>
      <c r="D52" s="231"/>
      <c r="E52" s="165"/>
      <c r="F52" s="76"/>
      <c r="G52" s="25"/>
      <c r="H52" s="25"/>
      <c r="I52" s="25"/>
      <c r="J52" s="26"/>
    </row>
    <row r="53" spans="1:10" ht="18.75" customHeight="1" x14ac:dyDescent="0.3">
      <c r="A53" s="189" t="s">
        <v>285</v>
      </c>
      <c r="B53" s="160"/>
      <c r="C53" s="249" t="s">
        <v>271</v>
      </c>
      <c r="D53" s="263">
        <v>0.35099999999999998</v>
      </c>
      <c r="E53" s="172" t="s">
        <v>286</v>
      </c>
      <c r="F53" s="85"/>
      <c r="J53" s="321"/>
    </row>
    <row r="54" spans="1:10" ht="18" customHeight="1" x14ac:dyDescent="0.3">
      <c r="A54" s="189" t="s">
        <v>287</v>
      </c>
      <c r="B54" s="160"/>
      <c r="C54" s="249" t="s">
        <v>271</v>
      </c>
      <c r="D54" s="263">
        <v>0.35099999999999998</v>
      </c>
      <c r="E54" s="172" t="s">
        <v>286</v>
      </c>
      <c r="F54" s="85"/>
      <c r="J54" s="321"/>
    </row>
    <row r="55" spans="1:10" ht="15.6" x14ac:dyDescent="0.3">
      <c r="A55" s="159" t="s">
        <v>288</v>
      </c>
      <c r="B55" s="160"/>
      <c r="C55" s="249"/>
      <c r="D55" s="176">
        <v>0.1</v>
      </c>
      <c r="E55" s="172" t="s">
        <v>289</v>
      </c>
      <c r="F55" s="94"/>
      <c r="J55" s="321"/>
    </row>
    <row r="56" spans="1:10" x14ac:dyDescent="0.3">
      <c r="A56" s="159" t="s">
        <v>290</v>
      </c>
      <c r="B56" s="160"/>
      <c r="C56" s="249"/>
      <c r="D56" s="176">
        <v>1</v>
      </c>
      <c r="E56" s="172" t="s">
        <v>289</v>
      </c>
      <c r="F56" s="82"/>
      <c r="J56" s="321"/>
    </row>
    <row r="57" spans="1:10" ht="15.6" x14ac:dyDescent="0.3">
      <c r="A57" s="159" t="s">
        <v>291</v>
      </c>
      <c r="B57" s="160"/>
      <c r="C57" s="249"/>
      <c r="D57" s="176">
        <v>0.1</v>
      </c>
      <c r="E57" s="172" t="s">
        <v>289</v>
      </c>
      <c r="F57" s="94"/>
      <c r="J57" s="321"/>
    </row>
    <row r="58" spans="1:10" ht="15.6" x14ac:dyDescent="0.3">
      <c r="A58" s="159" t="s">
        <v>292</v>
      </c>
      <c r="B58" s="160" t="s">
        <v>293</v>
      </c>
      <c r="C58" s="249"/>
      <c r="D58" s="176" t="s">
        <v>190</v>
      </c>
      <c r="E58" s="180"/>
      <c r="F58" s="94"/>
      <c r="J58" s="321"/>
    </row>
    <row r="59" spans="1:10" x14ac:dyDescent="0.3">
      <c r="A59" s="159" t="s">
        <v>294</v>
      </c>
      <c r="B59" s="160" t="s">
        <v>295</v>
      </c>
      <c r="C59" s="251" t="s">
        <v>271</v>
      </c>
      <c r="D59" s="235"/>
      <c r="E59" s="180"/>
      <c r="F59" s="78"/>
      <c r="J59" s="321"/>
    </row>
    <row r="60" spans="1:10" ht="28.8" x14ac:dyDescent="0.3">
      <c r="A60" s="159" t="s">
        <v>296</v>
      </c>
      <c r="B60" s="160" t="s">
        <v>297</v>
      </c>
      <c r="C60" s="251"/>
      <c r="D60" s="176">
        <v>10</v>
      </c>
      <c r="E60" s="538" t="s">
        <v>391</v>
      </c>
      <c r="F60" s="94"/>
      <c r="J60" s="321"/>
    </row>
    <row r="61" spans="1:10" x14ac:dyDescent="0.3">
      <c r="A61" s="159" t="s">
        <v>299</v>
      </c>
      <c r="B61" s="160" t="s">
        <v>300</v>
      </c>
      <c r="C61" s="251"/>
      <c r="D61" s="176">
        <v>0.04</v>
      </c>
      <c r="E61" s="180" t="s">
        <v>301</v>
      </c>
      <c r="F61" s="82"/>
      <c r="J61" s="321"/>
    </row>
    <row r="62" spans="1:10" ht="15.6" x14ac:dyDescent="0.3">
      <c r="A62" s="75"/>
      <c r="B62" s="65"/>
      <c r="C62" s="258"/>
      <c r="D62" s="65"/>
      <c r="E62" s="65"/>
      <c r="F62" s="94"/>
      <c r="J62" s="321"/>
    </row>
    <row r="63" spans="1:10" s="21" customFormat="1" ht="15.6" x14ac:dyDescent="0.3">
      <c r="A63" s="224" t="s">
        <v>302</v>
      </c>
      <c r="B63" s="225"/>
      <c r="C63" s="259"/>
      <c r="D63" s="66"/>
      <c r="E63" s="66"/>
      <c r="F63" s="66"/>
      <c r="G63" s="19"/>
      <c r="H63" s="19"/>
      <c r="I63" s="19"/>
    </row>
    <row r="64" spans="1:10" s="26" customFormat="1" ht="15.6" x14ac:dyDescent="0.3">
      <c r="A64" s="518" t="s">
        <v>303</v>
      </c>
      <c r="B64" s="487"/>
      <c r="C64" s="519"/>
      <c r="D64" s="487"/>
      <c r="E64" s="487"/>
      <c r="F64" s="520"/>
      <c r="G64" s="25"/>
      <c r="H64" s="25"/>
      <c r="I64" s="25"/>
    </row>
    <row r="65" spans="1:6" ht="29.1" customHeight="1" x14ac:dyDescent="0.3">
      <c r="A65" s="159" t="s">
        <v>304</v>
      </c>
      <c r="B65" s="160" t="s">
        <v>44</v>
      </c>
      <c r="C65" s="253"/>
      <c r="D65" s="160" t="s">
        <v>392</v>
      </c>
      <c r="E65" s="160"/>
      <c r="F65" s="76"/>
    </row>
    <row r="66" spans="1:6" ht="15.75" customHeight="1" x14ac:dyDescent="0.3">
      <c r="A66" s="159" t="s">
        <v>305</v>
      </c>
      <c r="B66" s="160" t="s">
        <v>306</v>
      </c>
      <c r="C66" s="251"/>
      <c r="D66" s="170" t="s">
        <v>190</v>
      </c>
      <c r="E66" s="160"/>
      <c r="F66" s="117"/>
    </row>
    <row r="67" spans="1:6" ht="16.2" x14ac:dyDescent="0.3">
      <c r="A67" s="159" t="s">
        <v>307</v>
      </c>
      <c r="B67" s="160" t="s">
        <v>306</v>
      </c>
      <c r="C67" s="252"/>
      <c r="D67" s="213">
        <v>50</v>
      </c>
      <c r="E67" s="160" t="s">
        <v>393</v>
      </c>
      <c r="F67" s="78" t="s">
        <v>394</v>
      </c>
    </row>
    <row r="68" spans="1:6" x14ac:dyDescent="0.3">
      <c r="A68" s="159" t="s">
        <v>310</v>
      </c>
      <c r="B68" s="160" t="s">
        <v>250</v>
      </c>
      <c r="C68" s="252"/>
      <c r="D68" s="170" t="s">
        <v>190</v>
      </c>
      <c r="E68" s="160"/>
      <c r="F68" s="78"/>
    </row>
    <row r="69" spans="1:6" ht="15.75" customHeight="1" x14ac:dyDescent="0.3">
      <c r="A69" s="159" t="s">
        <v>191</v>
      </c>
      <c r="B69" s="160" t="s">
        <v>311</v>
      </c>
      <c r="C69" s="251"/>
      <c r="D69" s="170" t="s">
        <v>190</v>
      </c>
      <c r="E69" s="160"/>
      <c r="F69" s="78"/>
    </row>
    <row r="70" spans="1:6" ht="15.75" customHeight="1" x14ac:dyDescent="0.3">
      <c r="A70" s="159" t="s">
        <v>192</v>
      </c>
      <c r="B70" s="160" t="s">
        <v>311</v>
      </c>
      <c r="C70" s="251"/>
      <c r="D70" s="170" t="s">
        <v>190</v>
      </c>
      <c r="E70" s="160"/>
      <c r="F70" s="117"/>
    </row>
    <row r="71" spans="1:6" ht="15.75" customHeight="1" x14ac:dyDescent="0.3">
      <c r="A71" s="159" t="s">
        <v>312</v>
      </c>
      <c r="B71" s="160" t="s">
        <v>313</v>
      </c>
      <c r="C71" s="253"/>
      <c r="D71" s="214">
        <v>88.609200000000001</v>
      </c>
      <c r="E71" s="160" t="s">
        <v>393</v>
      </c>
      <c r="F71" s="78"/>
    </row>
    <row r="72" spans="1:6" ht="27.6" customHeight="1" x14ac:dyDescent="0.3">
      <c r="A72" s="159" t="s">
        <v>315</v>
      </c>
      <c r="B72" s="160" t="s">
        <v>250</v>
      </c>
      <c r="C72" s="251" t="s">
        <v>271</v>
      </c>
      <c r="D72" s="231"/>
      <c r="E72" s="160"/>
      <c r="F72" s="76"/>
    </row>
    <row r="73" spans="1:6" ht="43.2" x14ac:dyDescent="0.3">
      <c r="A73" s="159" t="s">
        <v>316</v>
      </c>
      <c r="B73" s="160" t="s">
        <v>317</v>
      </c>
      <c r="C73" s="248"/>
      <c r="D73" s="170">
        <v>5.0000000000000001E-3</v>
      </c>
      <c r="E73" s="161" t="s">
        <v>318</v>
      </c>
      <c r="F73" s="137"/>
    </row>
    <row r="74" spans="1:6" ht="15.75" customHeight="1" x14ac:dyDescent="0.3">
      <c r="A74" s="511" t="s">
        <v>319</v>
      </c>
      <c r="B74" s="207"/>
      <c r="C74" s="514"/>
      <c r="D74" s="207"/>
      <c r="E74" s="207"/>
      <c r="F74" s="520"/>
    </row>
    <row r="75" spans="1:6" ht="15.75" customHeight="1" x14ac:dyDescent="0.3">
      <c r="A75" s="209" t="s">
        <v>320</v>
      </c>
      <c r="B75" s="170" t="s">
        <v>321</v>
      </c>
      <c r="C75" s="253"/>
      <c r="D75" s="170" t="s">
        <v>190</v>
      </c>
      <c r="E75" s="160"/>
      <c r="F75" s="78"/>
    </row>
    <row r="76" spans="1:6" ht="15.75" customHeight="1" x14ac:dyDescent="0.3">
      <c r="A76" s="533" t="s">
        <v>322</v>
      </c>
      <c r="B76" s="217" t="s">
        <v>321</v>
      </c>
      <c r="C76" s="261"/>
      <c r="D76" s="217" t="s">
        <v>190</v>
      </c>
      <c r="E76" s="227"/>
      <c r="F76" s="78"/>
    </row>
    <row r="77" spans="1:6" ht="15.75" customHeight="1" x14ac:dyDescent="0.3">
      <c r="A77" s="537" t="s">
        <v>323</v>
      </c>
      <c r="B77" s="526" t="s">
        <v>324</v>
      </c>
      <c r="C77" s="527"/>
      <c r="D77" s="526" t="s">
        <v>190</v>
      </c>
      <c r="E77" s="96"/>
      <c r="F77" s="382"/>
    </row>
    <row r="78" spans="1:6" ht="15.75" customHeight="1" x14ac:dyDescent="0.3">
      <c r="A78" s="528"/>
      <c r="B78" s="529"/>
      <c r="C78" s="534"/>
      <c r="D78" s="529"/>
      <c r="E78" s="529"/>
      <c r="F78" s="531"/>
    </row>
    <row r="79" spans="1:6" ht="15.75" customHeight="1" x14ac:dyDescent="0.3">
      <c r="A79" s="482" t="s">
        <v>325</v>
      </c>
      <c r="B79" s="535"/>
      <c r="C79" s="536"/>
      <c r="D79" s="535"/>
      <c r="E79" s="535"/>
      <c r="F79" s="485"/>
    </row>
    <row r="80" spans="1:6" ht="15.75" customHeight="1" x14ac:dyDescent="0.3">
      <c r="A80" s="129" t="s">
        <v>326</v>
      </c>
      <c r="B80" s="526" t="s">
        <v>317</v>
      </c>
      <c r="C80" s="527"/>
      <c r="D80" s="526" t="s">
        <v>190</v>
      </c>
      <c r="E80" s="96"/>
      <c r="F80" s="382"/>
    </row>
    <row r="81" spans="1:9" ht="15.75" customHeight="1" x14ac:dyDescent="0.3">
      <c r="A81" s="129" t="s">
        <v>327</v>
      </c>
      <c r="B81" s="526" t="s">
        <v>328</v>
      </c>
      <c r="C81" s="527"/>
      <c r="D81" s="526" t="s">
        <v>190</v>
      </c>
      <c r="E81" s="96"/>
      <c r="F81" s="382"/>
    </row>
    <row r="82" spans="1:9" ht="15.75" customHeight="1" x14ac:dyDescent="0.3">
      <c r="A82" s="129" t="s">
        <v>329</v>
      </c>
      <c r="B82" s="526"/>
      <c r="C82" s="527"/>
      <c r="D82" s="526" t="s">
        <v>190</v>
      </c>
      <c r="E82" s="96"/>
      <c r="F82" s="382"/>
    </row>
    <row r="83" spans="1:9" ht="15.75" customHeight="1" x14ac:dyDescent="0.3">
      <c r="A83" s="129" t="s">
        <v>330</v>
      </c>
      <c r="B83" s="526" t="s">
        <v>331</v>
      </c>
      <c r="C83" s="527"/>
      <c r="D83" s="526" t="s">
        <v>190</v>
      </c>
      <c r="E83" s="96"/>
      <c r="F83" s="382"/>
    </row>
    <row r="84" spans="1:9" ht="15.75" customHeight="1" x14ac:dyDescent="0.3">
      <c r="A84" s="129" t="s">
        <v>332</v>
      </c>
      <c r="B84" s="526" t="s">
        <v>331</v>
      </c>
      <c r="C84" s="527"/>
      <c r="D84" s="526" t="s">
        <v>190</v>
      </c>
      <c r="E84" s="96"/>
      <c r="F84" s="382"/>
    </row>
    <row r="85" spans="1:9" s="444" customFormat="1" ht="15.75" customHeight="1" x14ac:dyDescent="0.3">
      <c r="A85" s="528"/>
      <c r="B85" s="529"/>
      <c r="C85" s="530"/>
      <c r="D85" s="529"/>
      <c r="E85" s="529"/>
      <c r="F85" s="531"/>
      <c r="G85" s="532"/>
      <c r="H85" s="532"/>
      <c r="I85" s="532"/>
    </row>
    <row r="86" spans="1:9" s="444" customFormat="1" ht="15.75" customHeight="1" x14ac:dyDescent="0.3">
      <c r="A86" s="530"/>
      <c r="B86" s="529"/>
      <c r="C86" s="529"/>
      <c r="D86" s="529"/>
      <c r="E86" s="529"/>
      <c r="F86" s="531"/>
      <c r="G86" s="532"/>
      <c r="H86" s="532"/>
      <c r="I86" s="532"/>
    </row>
    <row r="87" spans="1:9" s="28" customFormat="1" ht="15.6" x14ac:dyDescent="0.3">
      <c r="A87" s="486" t="s">
        <v>333</v>
      </c>
      <c r="B87" s="500"/>
      <c r="C87" s="500"/>
      <c r="D87" s="500"/>
      <c r="E87" s="500"/>
      <c r="F87" s="485"/>
      <c r="G87" s="37"/>
      <c r="H87" s="37"/>
      <c r="I87" s="37"/>
    </row>
    <row r="88" spans="1:9" x14ac:dyDescent="0.3">
      <c r="A88" s="95"/>
      <c r="B88" s="96" t="s">
        <v>334</v>
      </c>
      <c r="C88" s="96" t="s">
        <v>119</v>
      </c>
      <c r="D88" s="96" t="s">
        <v>335</v>
      </c>
      <c r="E88" s="96"/>
      <c r="F88" s="382"/>
      <c r="G88" s="35"/>
      <c r="H88" s="35"/>
      <c r="I88" s="35"/>
    </row>
    <row r="89" spans="1:9" x14ac:dyDescent="0.3">
      <c r="A89" s="95" t="s">
        <v>336</v>
      </c>
      <c r="B89" s="96">
        <v>1</v>
      </c>
      <c r="C89" s="96">
        <v>3.3</v>
      </c>
      <c r="D89" s="96">
        <v>2.34</v>
      </c>
      <c r="E89" s="410" t="s">
        <v>337</v>
      </c>
      <c r="F89" s="524"/>
      <c r="G89" s="321"/>
      <c r="H89" s="321"/>
      <c r="I89" s="321"/>
    </row>
    <row r="90" spans="1:9" x14ac:dyDescent="0.3">
      <c r="A90" s="95" t="s">
        <v>338</v>
      </c>
      <c r="B90" s="96">
        <v>2.5999999999999998E-5</v>
      </c>
      <c r="C90" s="96">
        <v>2.1000000000000001E-4</v>
      </c>
      <c r="D90" s="523">
        <v>1.2899999999999999E-4</v>
      </c>
      <c r="E90" s="410" t="s">
        <v>337</v>
      </c>
      <c r="F90" s="524"/>
      <c r="G90" s="321"/>
      <c r="H90" s="321"/>
      <c r="I90" s="321"/>
    </row>
    <row r="91" spans="1:9" ht="15" customHeight="1" x14ac:dyDescent="0.3">
      <c r="A91" s="95" t="s">
        <v>339</v>
      </c>
      <c r="B91" s="96">
        <v>14.7</v>
      </c>
      <c r="C91" s="135">
        <v>117.9</v>
      </c>
      <c r="D91" s="522"/>
      <c r="E91" s="410" t="s">
        <v>337</v>
      </c>
      <c r="F91" s="524"/>
      <c r="G91" s="321"/>
      <c r="H91" s="321"/>
      <c r="I91" s="321"/>
    </row>
    <row r="92" spans="1:9" x14ac:dyDescent="0.3">
      <c r="A92" s="95" t="s">
        <v>340</v>
      </c>
      <c r="B92" s="96">
        <v>0</v>
      </c>
      <c r="C92" s="135">
        <v>25.3</v>
      </c>
      <c r="D92" s="522">
        <v>5.3099999999999996E-3</v>
      </c>
      <c r="E92" s="410" t="s">
        <v>337</v>
      </c>
      <c r="F92" s="524"/>
      <c r="G92" s="321"/>
      <c r="H92" s="321"/>
      <c r="I92" s="321"/>
    </row>
    <row r="93" spans="1:9" x14ac:dyDescent="0.3">
      <c r="A93" s="41" t="s">
        <v>341</v>
      </c>
      <c r="B93" s="96">
        <v>5.0000000000000004E-6</v>
      </c>
      <c r="C93" s="96">
        <v>5.0000000000000001E-4</v>
      </c>
      <c r="D93" s="523">
        <v>6.9999999999999994E-5</v>
      </c>
      <c r="E93" s="410" t="s">
        <v>337</v>
      </c>
      <c r="F93" s="524"/>
      <c r="G93" s="321"/>
      <c r="H93" s="321"/>
      <c r="I93" s="321"/>
    </row>
    <row r="94" spans="1:9" s="39" customFormat="1" x14ac:dyDescent="0.3">
      <c r="A94" s="95" t="s">
        <v>342</v>
      </c>
      <c r="B94" s="131">
        <v>1000000000</v>
      </c>
      <c r="C94" s="131">
        <v>2000000000</v>
      </c>
      <c r="D94" s="523"/>
      <c r="E94" s="410" t="s">
        <v>337</v>
      </c>
      <c r="F94" s="524"/>
      <c r="G94" s="36"/>
      <c r="H94" s="36"/>
      <c r="I94" s="36"/>
    </row>
    <row r="95" spans="1:9" x14ac:dyDescent="0.3">
      <c r="A95" s="437"/>
      <c r="B95" s="30"/>
      <c r="C95" s="412"/>
      <c r="D95" s="412"/>
      <c r="E95" s="410"/>
      <c r="F95" s="525"/>
    </row>
    <row r="96" spans="1:9" x14ac:dyDescent="0.3">
      <c r="A96" s="437"/>
      <c r="B96" s="30"/>
      <c r="C96" s="412"/>
      <c r="D96" s="412"/>
      <c r="E96" s="410"/>
      <c r="F96" s="525"/>
    </row>
    <row r="97" spans="1:9" ht="14.7" customHeight="1" x14ac:dyDescent="0.3">
      <c r="A97" s="99" t="s">
        <v>343</v>
      </c>
      <c r="B97" s="30">
        <v>5.1999999999999998E-2</v>
      </c>
      <c r="C97" s="412"/>
      <c r="D97" s="412"/>
      <c r="E97" s="410" t="s">
        <v>337</v>
      </c>
      <c r="F97" s="524"/>
    </row>
    <row r="98" spans="1:9" ht="13.5" customHeight="1" x14ac:dyDescent="0.3">
      <c r="A98" s="103" t="s">
        <v>344</v>
      </c>
      <c r="B98" s="30">
        <v>6.0000000000000001E-3</v>
      </c>
      <c r="C98" s="412"/>
      <c r="D98" s="412"/>
      <c r="E98" s="410" t="s">
        <v>337</v>
      </c>
      <c r="F98" s="524"/>
      <c r="I98" s="1"/>
    </row>
    <row r="99" spans="1:9" ht="15" customHeight="1" x14ac:dyDescent="0.3">
      <c r="A99" s="99" t="s">
        <v>345</v>
      </c>
      <c r="B99" s="30">
        <v>0.46</v>
      </c>
      <c r="C99" s="412"/>
      <c r="D99" s="412"/>
      <c r="E99" s="410" t="s">
        <v>337</v>
      </c>
      <c r="F99" s="524"/>
      <c r="I99" s="1"/>
    </row>
    <row r="100" spans="1:9" ht="15.6" customHeight="1" x14ac:dyDescent="0.3">
      <c r="A100" s="104" t="s">
        <v>346</v>
      </c>
      <c r="B100" s="30">
        <v>0.05</v>
      </c>
      <c r="C100" s="412"/>
      <c r="D100" s="412"/>
      <c r="E100" s="410" t="s">
        <v>337</v>
      </c>
      <c r="F100" s="524"/>
    </row>
    <row r="101" spans="1:9" x14ac:dyDescent="0.3">
      <c r="A101" s="36"/>
      <c r="B101" s="36"/>
      <c r="C101" s="35"/>
      <c r="D101" s="35"/>
      <c r="E101" s="35"/>
    </row>
    <row r="105" spans="1:9" x14ac:dyDescent="0.3">
      <c r="A105" s="61" t="s">
        <v>347</v>
      </c>
    </row>
    <row r="106" spans="1:9" x14ac:dyDescent="0.3">
      <c r="A106" s="112" t="s">
        <v>348</v>
      </c>
    </row>
  </sheetData>
  <sheetProtection algorithmName="SHA-512" hashValue="OpS7yQlfW9+L3QKjZKNeH2lc0HdfD1y4mmv/9TLbPqwoFlWk+gqjXJjSlGPL1EWRnhwbO2p29EVORoy/xPSXCw==" saltValue="R01ickVhXm+w8WsLoNqDxg==" spinCount="100000" sheet="1" formatCells="0" formatColumns="0" formatRows="0"/>
  <mergeCells count="3">
    <mergeCell ref="A1:I1"/>
    <mergeCell ref="A3:D3"/>
    <mergeCell ref="A4:D4"/>
  </mergeCells>
  <hyperlinks>
    <hyperlink ref="F32" r:id="rId1" xr:uid="{B1116381-33E1-40D2-B50B-33E7BFC33C25}"/>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ermInfo xmlns="http://schemas.microsoft.com/office/infopath/2007/PartnerControls">
          <TermName xmlns="http://schemas.microsoft.com/office/infopath/2007/PartnerControls">consumer exposure</TermName>
          <TermId xmlns="http://schemas.microsoft.com/office/infopath/2007/PartnerControls">c4236f11-4fb2-4664-b6b0-2aff6702c2a0</TermId>
        </TermInfo>
        <TermInfo xmlns="http://schemas.microsoft.com/office/infopath/2007/PartnerControls">
          <TermName xmlns="http://schemas.microsoft.com/office/infopath/2007/PartnerControls">child</TermName>
          <TermId xmlns="http://schemas.microsoft.com/office/infopath/2007/PartnerControls">71484f95-597a-40c0-84cc-fe56025eef2d</TermId>
        </TermInfo>
        <TermInfo xmlns="http://schemas.microsoft.com/office/infopath/2007/PartnerControls">
          <TermName xmlns="http://schemas.microsoft.com/office/infopath/2007/PartnerControls">air</TermName>
          <TermId xmlns="http://schemas.microsoft.com/office/infopath/2007/PartnerControls">11111111-1111-1111-1111-111111111111</TermId>
        </TermInfo>
        <TermInfo xmlns="http://schemas.microsoft.com/office/infopath/2007/PartnerControls">
          <TermName xmlns="http://schemas.microsoft.com/office/infopath/2007/PartnerControls">bedding</TermName>
          <TermId xmlns="http://schemas.microsoft.com/office/infopath/2007/PartnerControls">a5f1f701-4ce7-46b9-818c-442662c1ac51</TermId>
        </TermInfo>
        <TermInfo xmlns="http://schemas.microsoft.com/office/infopath/2007/PartnerControls">
          <TermName xmlns="http://schemas.microsoft.com/office/infopath/2007/PartnerControls">foam seating</TermName>
          <TermId xmlns="http://schemas.microsoft.com/office/infopath/2007/PartnerControls">49256a77-efae-467e-8d5f-0014546548ee</TermId>
        </TermInfo>
        <TermInfo xmlns="http://schemas.microsoft.com/office/infopath/2007/PartnerControls">
          <TermName xmlns="http://schemas.microsoft.com/office/infopath/2007/PartnerControls">Mattress</TermName>
          <TermId xmlns="http://schemas.microsoft.com/office/infopath/2007/PartnerControls">87d469e4-63b2-4a3f-967e-7ca937fbb3f0</TermId>
        </TermInfo>
        <TermInfo xmlns="http://schemas.microsoft.com/office/infopath/2007/PartnerControls">
          <TermName xmlns="http://schemas.microsoft.com/office/infopath/2007/PartnerControls">acoustic ceiling</TermName>
          <TermId xmlns="http://schemas.microsoft.com/office/infopath/2007/PartnerControls">668ee2fd-85ee-4d2b-844e-ec2d8f593727</TermId>
        </TermInfo>
        <TermInfo xmlns="http://schemas.microsoft.com/office/infopath/2007/PartnerControls">
          <TermName xmlns="http://schemas.microsoft.com/office/infopath/2007/PartnerControls">Furniture</TermName>
          <TermId xmlns="http://schemas.microsoft.com/office/infopath/2007/PartnerControls">cb01ef86-8051-4bce-9b89-323ba35f8564</TermId>
        </TermInfo>
        <TermInfo xmlns="http://schemas.microsoft.com/office/infopath/2007/PartnerControls">
          <TermName xmlns="http://schemas.microsoft.com/office/infopath/2007/PartnerControls">wood resin</TermName>
          <TermId xmlns="http://schemas.microsoft.com/office/infopath/2007/PartnerControls">3ce5e19d-5fd2-4753-94f6-3a17b6953cf2</TermId>
        </TermInfo>
        <TermInfo xmlns="http://schemas.microsoft.com/office/infopath/2007/PartnerControls">
          <TermName xmlns="http://schemas.microsoft.com/office/infopath/2007/PartnerControls">play structure</TermName>
          <TermId xmlns="http://schemas.microsoft.com/office/infopath/2007/PartnerControls">80a28a16-e56d-44d1-8efc-bf57d85a0f29</TermId>
        </TermInfo>
        <TermInfo xmlns="http://schemas.microsoft.com/office/infopath/2007/PartnerControls">
          <TermName xmlns="http://schemas.microsoft.com/office/infopath/2007/PartnerControls">insulation</TermName>
          <TermId xmlns="http://schemas.microsoft.com/office/infopath/2007/PartnerControls">f405d9e7-09bb-4609-9f55-01ad04c80e5f</TermId>
        </TermInfo>
        <TermInfo xmlns="http://schemas.microsoft.com/office/infopath/2007/PartnerControls">
          <TermName xmlns="http://schemas.microsoft.com/office/infopath/2007/PartnerControls">roofing</TermName>
          <TermId xmlns="http://schemas.microsoft.com/office/infopath/2007/PartnerControls">94ff738c-d5ba-46b8-a102-937c0a08d011</TermId>
        </TermInfo>
        <TermInfo xmlns="http://schemas.microsoft.com/office/infopath/2007/PartnerControls">
          <TermName xmlns="http://schemas.microsoft.com/office/infopath/2007/PartnerControls">textile</TermName>
          <TermId xmlns="http://schemas.microsoft.com/office/infopath/2007/PartnerControls">c6fa3df0-41d6-46bd-86e6-15795fba6005</TermId>
        </TermInfo>
        <TermInfo xmlns="http://schemas.microsoft.com/office/infopath/2007/PartnerControls">
          <TermName xmlns="http://schemas.microsoft.com/office/infopath/2007/PartnerControls">coating</TermName>
          <TermId xmlns="http://schemas.microsoft.com/office/infopath/2007/PartnerControls">89711234-db8b-4e20-b934-bbcce080f068</TermId>
        </TermInfo>
        <TermInfo xmlns="http://schemas.microsoft.com/office/infopath/2007/PartnerControls">
          <TermName xmlns="http://schemas.microsoft.com/office/infopath/2007/PartnerControls">carpet</TermName>
          <TermId xmlns="http://schemas.microsoft.com/office/infopath/2007/PartnerControls">7443ad8c-cc8e-4063-892b-37b9a2392c97</TermId>
        </TermInfo>
        <TermInfo xmlns="http://schemas.microsoft.com/office/infopath/2007/PartnerControls">
          <TermName xmlns="http://schemas.microsoft.com/office/infopath/2007/PartnerControls">coefficient</TermName>
          <TermId xmlns="http://schemas.microsoft.com/office/infopath/2007/PartnerControls">682d2fd5-5ab9-4bdc-899e-4927fbccf127</TermId>
        </TermInfo>
        <TermInfo xmlns="http://schemas.microsoft.com/office/infopath/2007/PartnerControls">
          <TermName xmlns="http://schemas.microsoft.com/office/infopath/2007/PartnerControls">chemical properties</TermName>
          <TermId xmlns="http://schemas.microsoft.com/office/infopath/2007/PartnerControls">fb4cb2bc-56a2-4d27-a439-76411dbda4fb</TermId>
        </TermInfo>
        <TermInfo xmlns="http://schemas.microsoft.com/office/infopath/2007/PartnerControls">
          <TermName xmlns="http://schemas.microsoft.com/office/infopath/2007/PartnerControls">Concentration</TermName>
          <TermId xmlns="http://schemas.microsoft.com/office/infopath/2007/PartnerControls">99c995c8-f066-48ba-b64d-5bc5ee7ff278</TermId>
        </TermInfo>
        <TermInfo xmlns="http://schemas.microsoft.com/office/infopath/2007/PartnerControls">
          <TermName xmlns="http://schemas.microsoft.com/office/infopath/2007/PartnerControls">pathway</TermName>
          <TermId xmlns="http://schemas.microsoft.com/office/infopath/2007/PartnerControls">192d8e51-9186-4539-bb27-defb89d5ea8f</TermId>
        </TermInfo>
        <TermInfo xmlns="http://schemas.microsoft.com/office/infopath/2007/PartnerControls">
          <TermName xmlns="http://schemas.microsoft.com/office/infopath/2007/PartnerControls">article</TermName>
          <TermId xmlns="http://schemas.microsoft.com/office/infopath/2007/PartnerControls">9a9ad57f-635a-4269-bd2c-2eb4af23067f</TermId>
        </TermInfo>
        <TermInfo xmlns="http://schemas.microsoft.com/office/infopath/2007/PartnerControls">
          <TermName xmlns="http://schemas.microsoft.com/office/infopath/2007/PartnerControls">product</TermName>
          <TermId xmlns="http://schemas.microsoft.com/office/infopath/2007/PartnerControls">4978ebb0-3ecf-46f9-8bba-76e96b721f90</TermId>
        </TermInfo>
        <TermInfo xmlns="http://schemas.microsoft.com/office/infopath/2007/PartnerControls">
          <TermName xmlns="http://schemas.microsoft.com/office/infopath/2007/PartnerControls">surface area</TermName>
          <TermId xmlns="http://schemas.microsoft.com/office/infopath/2007/PartnerControls">5d5a39e7-a3fc-40b4-a1a8-95df0968ebfc</TermId>
        </TermInfo>
        <TermInfo xmlns="http://schemas.microsoft.com/office/infopath/2007/PartnerControls">
          <TermName xmlns="http://schemas.microsoft.com/office/infopath/2007/PartnerControls">environment</TermName>
          <TermId xmlns="http://schemas.microsoft.com/office/infopath/2007/PartnerControls">718f0b3b-9d0b-4c27-a603-f8500118aaf5</TermId>
        </TermInfo>
        <TermInfo xmlns="http://schemas.microsoft.com/office/infopath/2007/PartnerControls">
          <TermName xmlns="http://schemas.microsoft.com/office/infopath/2007/PartnerControls">skin</TermName>
          <TermId xmlns="http://schemas.microsoft.com/office/infopath/2007/PartnerControls">205078d6-0b63-401b-900a-001ce6f41bdb</TermId>
        </TermInfo>
        <TermInfo xmlns="http://schemas.microsoft.com/office/infopath/2007/PartnerControls">
          <TermName xmlns="http://schemas.microsoft.com/office/infopath/2007/PartnerControls">absorption fraction</TermName>
          <TermId xmlns="http://schemas.microsoft.com/office/infopath/2007/PartnerControls">289974db-11c2-462f-a25c-723cd1db27af</TermId>
        </TermInfo>
        <TermInfo xmlns="http://schemas.microsoft.com/office/infopath/2007/PartnerControls">
          <TermName xmlns="http://schemas.microsoft.com/office/infopath/2007/PartnerControls">Dust</TermName>
          <TermId xmlns="http://schemas.microsoft.com/office/infopath/2007/PartnerControls">12ab82f2-b8f4-4d6c-a4f5-8765a9c255de</TermId>
        </TermInfo>
        <TermInfo xmlns="http://schemas.microsoft.com/office/infopath/2007/PartnerControls">
          <TermName xmlns="http://schemas.microsoft.com/office/infopath/2007/PartnerControls">Adult</TermName>
          <TermId xmlns="http://schemas.microsoft.com/office/infopath/2007/PartnerControls">9b517da0-5440-42a7-a365-62ab906ceba3</TermId>
        </TermInfo>
        <TermInfo xmlns="http://schemas.microsoft.com/office/infopath/2007/PartnerControls">
          <TermName xmlns="http://schemas.microsoft.com/office/infopath/2007/PartnerControls">ingestion fraction</TermName>
          <TermId xmlns="http://schemas.microsoft.com/office/infopath/2007/PartnerControls">e2be2b94-ca22-4443-b401-0410f54f4c2e</TermId>
        </TermInfo>
        <TermInfo xmlns="http://schemas.microsoft.com/office/infopath/2007/PartnerControls">
          <TermName xmlns="http://schemas.microsoft.com/office/infopath/2007/PartnerControls">inhalation rate</TermName>
          <TermId xmlns="http://schemas.microsoft.com/office/infopath/2007/PartnerControls">cd3db7fc-4f9b-4ce3-9027-4737e5cdd56c</TermId>
        </TermInfo>
        <TermInfo xmlns="http://schemas.microsoft.com/office/infopath/2007/PartnerControls">
          <TermName xmlns="http://schemas.microsoft.com/office/infopath/2007/PartnerControls">exposure factor</TermName>
          <TermId xmlns="http://schemas.microsoft.com/office/infopath/2007/PartnerControls">28622f43-4ac4-4750-9a93-1db226280830</TermId>
        </TermInfo>
        <TermInfo xmlns="http://schemas.microsoft.com/office/infopath/2007/PartnerControls">
          <TermName xmlns="http://schemas.microsoft.com/office/infopath/2007/PartnerControls">input</TermName>
          <TermId xmlns="http://schemas.microsoft.com/office/infopath/2007/PartnerControls">fd682b2b-5684-41e0-86d4-5a5cfe1e2979</TermId>
        </TermInfo>
        <TermInfo xmlns="http://schemas.microsoft.com/office/infopath/2007/PartnerControls">
          <TermName xmlns="http://schemas.microsoft.com/office/infopath/2007/PartnerControls">parameter</TermName>
          <TermId xmlns="http://schemas.microsoft.com/office/infopath/2007/PartnerControls">e10e712c-9b14-464f-848b-b1b7484d0f2f</TermId>
        </TermInfo>
        <TermInfo xmlns="http://schemas.microsoft.com/office/infopath/2007/PartnerControls">
          <TermName xmlns="http://schemas.microsoft.com/office/infopath/2007/PartnerControls">COU</TermName>
          <TermId xmlns="http://schemas.microsoft.com/office/infopath/2007/PartnerControls">8bc490fc-2033-4227-9720-e43deac2f390</TermId>
        </TermInfo>
        <TermInfo xmlns="http://schemas.microsoft.com/office/infopath/2007/PartnerControls">
          <TermName xmlns="http://schemas.microsoft.com/office/infopath/2007/PartnerControls">condition of use</TermName>
          <TermId xmlns="http://schemas.microsoft.com/office/infopath/2007/PartnerControls">496ea17d-7d3f-4b70-baea-ad5b95cd695a</TermId>
        </TermInfo>
        <TermInfo xmlns="http://schemas.microsoft.com/office/infopath/2007/PartnerControls">
          <TermName xmlns="http://schemas.microsoft.com/office/infopath/2007/PartnerControls">Sensitivity Analysis</TermName>
          <TermId xmlns="http://schemas.microsoft.com/office/infopath/2007/PartnerControls">583eb479-eb9b-415d-a244-90eab1c04be7</TermId>
        </TermInfo>
        <TermInfo xmlns="http://schemas.microsoft.com/office/infopath/2007/PartnerControls">
          <TermName xmlns="http://schemas.microsoft.com/office/infopath/2007/PartnerControls">scenario</TermName>
          <TermId xmlns="http://schemas.microsoft.com/office/infopath/2007/PartnerControls">93e52f2e-736d-4662-8618-d85cff1cef72</TermId>
        </TermInfo>
        <TermInfo xmlns="http://schemas.microsoft.com/office/infopath/2007/PartnerControls">
          <TermName xmlns="http://schemas.microsoft.com/office/infopath/2007/PartnerControls">chronic</TermName>
          <TermId xmlns="http://schemas.microsoft.com/office/infopath/2007/PartnerControls">06721882-15f0-4c85-aba5-7d07aaeb0ff9</TermId>
        </TermInfo>
        <TermInfo xmlns="http://schemas.microsoft.com/office/infopath/2007/PartnerControls">
          <TermName xmlns="http://schemas.microsoft.com/office/infopath/2007/PartnerControls">acute</TermName>
          <TermId xmlns="http://schemas.microsoft.com/office/infopath/2007/PartnerControls">a127d0ec-8505-4f1b-ba23-82bbfa1e6134</TermId>
        </TermInfo>
        <TermInfo xmlns="http://schemas.microsoft.com/office/infopath/2007/PartnerControls">
          <TermName xmlns="http://schemas.microsoft.com/office/infopath/2007/PartnerControls">modeling</TermName>
          <TermId xmlns="http://schemas.microsoft.com/office/infopath/2007/PartnerControls">0c172a3e-7ba7-44d5-89f4-d41bec4ebcff</TermId>
        </TermInfo>
        <TermInfo xmlns="http://schemas.microsoft.com/office/infopath/2007/PartnerControls">
          <TermName xmlns="http://schemas.microsoft.com/office/infopath/2007/PartnerControls">dermal</TermName>
          <TermId xmlns="http://schemas.microsoft.com/office/infopath/2007/PartnerControls">8513d648-c7f1-420f-adef-983e3bed9b2c</TermId>
        </TermInfo>
      </Terms>
    </TaxKeywordTaxHTField>
    <Record xmlns="4ffa91fb-a0ff-4ac5-b2db-65c790d184a4">Shared</Record>
    <Rights xmlns="4ffa91fb-a0ff-4ac5-b2db-65c790d184a4" xsi:nil="true"/>
    <Document_x0020_Creation_x0020_Date xmlns="4ffa91fb-a0ff-4ac5-b2db-65c790d184a4">2023-05-08T15:43:06+00:00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Value>1207</Value>
      <Value>878</Value>
      <Value>1580</Value>
      <Value>1578</Value>
      <Value>1577</Value>
      <Value>1576</Value>
      <Value>1575</Value>
      <Value>1574</Value>
      <Value>1573</Value>
      <Value>1572</Value>
      <Value>1571</Value>
      <Value>1570</Value>
      <Value>1569</Value>
      <Value>1568</Value>
      <Value>1567</Value>
      <Value>1566</Value>
      <Value>1565</Value>
      <Value>1564</Value>
      <Value>1563</Value>
      <Value>1562</Value>
      <Value>1561</Value>
      <Value>1560</Value>
      <Value>1559</Value>
      <Value>1558</Value>
      <Value>1557</Value>
      <Value>1556</Value>
      <Value>1555</Value>
      <Value>1554</Value>
      <Value>1553</Value>
      <Value>1552</Value>
      <Value>1551</Value>
      <Value>1550</Value>
      <Value>1549</Value>
      <Value>1548</Value>
      <Value>1547</Value>
      <Value>1546</Value>
      <Value>676</Value>
      <Value>675</Value>
      <Value>642</Value>
      <Value>1202</Value>
    </TaxCatchAll>
    <SharedWithUsers xmlns="fecc2597-e8fd-4279-ac06-bd7c891938be">
      <UserInfo>
        <DisplayName/>
        <AccountId xsi:nil="true"/>
        <AccountType/>
      </UserInfo>
    </SharedWithUsers>
    <_ip_UnifiedCompliancePolicyUIAction xmlns="http://schemas.microsoft.com/sharepoint/v3" xsi:nil="true"/>
    <_ip_UnifiedCompliancePolicyProperties xmlns="http://schemas.microsoft.com/sharepoint/v3" xsi:nil="true"/>
    <lcf76f155ced4ddcb4097134ff3c332f xmlns="ead8da0f-3542-4e50-96c8-f1f698624e86">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D723352F79007E408EFF44D6142FFCE2" ma:contentTypeVersion="19" ma:contentTypeDescription="Create a new document." ma:contentTypeScope="" ma:versionID="ea5c35a8ddc5b5f8577c7c282b64a11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ecc2597-e8fd-4279-ac06-bd7c891938be" xmlns:ns6="ead8da0f-3542-4e50-96c8-f1f698624e86" targetNamespace="http://schemas.microsoft.com/office/2006/metadata/properties" ma:root="true" ma:fieldsID="d684dd036498752205bc550eff25a50e" ns1:_="" ns2:_="" ns3:_="" ns4:_="" ns5:_="" ns6:_="">
    <xsd:import namespace="http://schemas.microsoft.com/sharepoint/v3"/>
    <xsd:import namespace="4ffa91fb-a0ff-4ac5-b2db-65c790d184a4"/>
    <xsd:import namespace="http://schemas.microsoft.com/sharepoint.v3"/>
    <xsd:import namespace="http://schemas.microsoft.com/sharepoint/v3/fields"/>
    <xsd:import namespace="fecc2597-e8fd-4279-ac06-bd7c891938be"/>
    <xsd:import namespace="ead8da0f-3542-4e50-96c8-f1f698624e86"/>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element ref="ns6:MediaServiceMetadata" minOccurs="0"/>
                <xsd:element ref="ns6:MediaServiceFastMetadata" minOccurs="0"/>
                <xsd:element ref="ns6:MediaServiceAutoTags" minOccurs="0"/>
                <xsd:element ref="ns6:MediaServiceOCR" minOccurs="0"/>
                <xsd:element ref="ns6:MediaServiceGenerationTime" minOccurs="0"/>
                <xsd:element ref="ns6:MediaServiceEventHashCode" minOccurs="0"/>
                <xsd:element ref="ns1:_ip_UnifiedCompliancePolicyProperties" minOccurs="0"/>
                <xsd:element ref="ns1:_ip_UnifiedCompliancePolicyUIAction" minOccurs="0"/>
                <xsd:element ref="ns6:lcf76f155ced4ddcb4097134ff3c332f" minOccurs="0"/>
                <xsd:element ref="ns6:MediaServiceObjectDetectorVersions" minOccurs="0"/>
                <xsd:element ref="ns6:MediaServiceSearchProperties" minOccurs="0"/>
                <xsd:element ref="ns6: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160cad11-562a-4490-8456-b2fd6f157897}" ma:internalName="TaxCatchAllLabel" ma:readOnly="true" ma:showField="CatchAllDataLabel"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160cad11-562a-4490-8456-b2fd6f157897}" ma:internalName="TaxCatchAll" ma:showField="CatchAllData" ma:web="fecc2597-e8fd-4279-ac06-bd7c891938be">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ecc2597-e8fd-4279-ac06-bd7c891938be"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d8da0f-3542-4e50-96c8-f1f698624e86" elementFormDefault="qualified">
    <xsd:import namespace="http://schemas.microsoft.com/office/2006/documentManagement/types"/>
    <xsd:import namespace="http://schemas.microsoft.com/office/infopath/2007/PartnerControls"/>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lcf76f155ced4ddcb4097134ff3c332f" ma:index="40"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element name="MediaServiceDateTaken" ma:index="43" nillable="true" ma:displayName="MediaServiceDateTaken" ma:descriptio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7F8419-B0EE-424E-8AC1-1AA6C9286793}">
  <ds:schemaRefs>
    <ds:schemaRef ds:uri="Microsoft.SharePoint.Taxonomy.ContentTypeSync"/>
  </ds:schemaRefs>
</ds:datastoreItem>
</file>

<file path=customXml/itemProps2.xml><?xml version="1.0" encoding="utf-8"?>
<ds:datastoreItem xmlns:ds="http://schemas.openxmlformats.org/officeDocument/2006/customXml" ds:itemID="{E1D5B766-9709-4D41-8F65-61C679F9643F}">
  <ds:schemaRefs>
    <ds:schemaRef ds:uri="http://schemas.microsoft.com/sharepoint/v3/contenttype/forms"/>
  </ds:schemaRefs>
</ds:datastoreItem>
</file>

<file path=customXml/itemProps3.xml><?xml version="1.0" encoding="utf-8"?>
<ds:datastoreItem xmlns:ds="http://schemas.openxmlformats.org/officeDocument/2006/customXml" ds:itemID="{52A396C6-424F-4F59-B4C3-CCEDD9FEAB12}">
  <ds:schemaRefs>
    <ds:schemaRef ds:uri="ead8da0f-3542-4e50-96c8-f1f698624e86"/>
    <ds:schemaRef ds:uri="4ffa91fb-a0ff-4ac5-b2db-65c790d184a4"/>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fecc2597-e8fd-4279-ac06-bd7c891938be"/>
    <ds:schemaRef ds:uri="http://purl.org/dc/terms/"/>
    <ds:schemaRef ds:uri="http://www.w3.org/XML/1998/namespace"/>
    <ds:schemaRef ds:uri="http://purl.org/dc/elements/1.1/"/>
    <ds:schemaRef ds:uri="http://schemas.microsoft.com/sharepoint/v3/fields"/>
    <ds:schemaRef ds:uri="http://schemas.microsoft.com/sharepoint.v3"/>
    <ds:schemaRef ds:uri="http://schemas.microsoft.com/sharepoint/v3"/>
    <ds:schemaRef ds:uri="http://schemas.microsoft.com/office/2006/metadata/properties"/>
  </ds:schemaRefs>
</ds:datastoreItem>
</file>

<file path=customXml/itemProps4.xml><?xml version="1.0" encoding="utf-8"?>
<ds:datastoreItem xmlns:ds="http://schemas.openxmlformats.org/officeDocument/2006/customXml" ds:itemID="{28DCF3C0-986B-46FE-ABCB-79B0D0C78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fecc2597-e8fd-4279-ac06-bd7c891938be"/>
    <ds:schemaRef ds:uri="ead8da0f-3542-4e50-96c8-f1f698624e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Cover Page</vt:lpstr>
      <vt:lpstr>Read Me</vt:lpstr>
      <vt:lpstr>Scenarios</vt:lpstr>
      <vt:lpstr>Chem and Exp Factors</vt:lpstr>
      <vt:lpstr>Mparam</vt:lpstr>
      <vt:lpstr>Textile-Outdoor Play Structures</vt:lpstr>
      <vt:lpstr>Roofing Insulation</vt:lpstr>
      <vt:lpstr>Carpet Back Coating</vt:lpstr>
      <vt:lpstr>Wood Resin Composites</vt:lpstr>
      <vt:lpstr>Acoustic Ceiling</vt:lpstr>
      <vt:lpstr>Furniture,AutoFoam</vt:lpstr>
      <vt:lpstr>Mattresses</vt:lpstr>
      <vt:lpstr>Other Objects</vt:lpstr>
      <vt:lpstr>Sensitivity Analysis</vt:lpstr>
      <vt:lpstr>'Chem and Exp Factors'!_Hlk89702393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Risk Evaluation for Tris(2-chloroethyl) Phosphate (TCEP) – Supplemental Information File: Consumer Exposure Modeling Inputs</dc:title>
  <dc:subject/>
  <dc:creator>US EPA</dc:creator>
  <cp:keywords>consumer exposure ; modeling ; scenario ; sensitivity analysis ; condition of use ; COU ; parameter ; input ; exposure factor ; inhalation rate ; ingestion fraction ; child ; adult ; air ; dust ; chronic ; acute ; absorption fraction ; skin ; environment ; surface area ; product ; article ; pathway ; concentration ; chemical properties ; coefficient ; carpet ; coating ; textile ; roofing ; insulation ; play structure ; wood resin ; furniture ; acoustic ceiling ; mattress ; foam seating ; bedding ; dermal</cp:keywords>
  <dc:description/>
  <cp:lastModifiedBy>Amati, Andrea (she/her/hers)</cp:lastModifiedBy>
  <cp:revision/>
  <dcterms:created xsi:type="dcterms:W3CDTF">2018-08-23T19:17:23Z</dcterms:created>
  <dcterms:modified xsi:type="dcterms:W3CDTF">2024-08-09T21:20:18Z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0x010100D723352F79007E408EFF44D6142FFCE2</vt:lpwstr>
  </property>
  <property fmtid="{D5CDD505-2E9C-101B-9397-08002B2CF9AE}" pid="3" name="TaxKeyword">
    <vt:lpwstr>1207;#consumer exposure|c4236f11-4fb2-4664-b6b0-2aff6702c2a0;#878;#child|71484f95-597a-40c0-84cc-fe56025eef2d;#1580;#air|11111111-1111-1111-1111-111111111111;#1578;#bedding|a5f1f701-4ce7-46b9-818c-442662c1ac51;#1577;#foam seating|49256a77-efae-467e-8d5f-0014546548ee;#1576;#Mattress|87d469e4-63b2-4a3f-967e-7ca937fbb3f0;#1575;#acoustic ceiling|668ee2fd-85ee-4d2b-844e-ec2d8f593727;#1574;#Furniture|cb01ef86-8051-4bce-9b89-323ba35f8564;#1573;#wood resin|3ce5e19d-5fd2-4753-94f6-3a17b6953cf2;#1572;#play structure|80a28a16-e56d-44d1-8efc-bf57d85a0f29;#1571;#insulation|f405d9e7-09bb-4609-9f55-01ad04c80e5f;#1570;#roofing|94ff738c-d5ba-46b8-a102-937c0a08d011;#1569;#textile|c6fa3df0-41d6-46bd-86e6-15795fba6005;#1568;#coating|89711234-db8b-4e20-b934-bbcce080f068;#1567;#carpet|7443ad8c-cc8e-4063-892b-37b9a2392c97;#1566;#coefficient|682d2fd5-5ab9-4bdc-899e-4927fbccf127;#1565;#chemical properties|fb4cb2bc-56a2-4d27-a439-76411dbda4fb;#1564;#Concentration|99c995c8-f066-48ba-b64d-5bc5ee7ff278;#1563;#pathway|192d8e51-9186-4539-bb27-defb89d5ea8f;#1562;#article|9a9ad57f-635a-4269-bd2c-2eb4af23067f;#1561;#product|4978ebb0-3ecf-46f9-8bba-76e96b721f90;#1560;#surface area|5d5a39e7-a3fc-40b4-a1a8-95df0968ebfc;#1559;#environment|718f0b3b-9d0b-4c27-a603-f8500118aaf5;#1558;#skin|205078d6-0b63-401b-900a-001ce6f41bdb;#1557;#absorption fraction|289974db-11c2-462f-a25c-723cd1db27af;#1556;#Dust|12ab82f2-b8f4-4d6c-a4f5-8765a9c255de;#1555;#Adult|9b517da0-5440-42a7-a365-62ab906ceba3;#1554;#ingestion fraction|e2be2b94-ca22-4443-b401-0410f54f4c2e;#1553;#inhalation rate|cd3db7fc-4f9b-4ce3-9027-4737e5cdd56c;#1552;#exposure factor|28622f43-4ac4-4750-9a93-1db226280830;#1551;#input|fd682b2b-5684-41e0-86d4-5a5cfe1e2979;#1550;#parameter|e10e712c-9b14-464f-848b-b1b7484d0f2f;#1549;#COU|8bc490fc-2033-4227-9720-e43deac2f390;#1548;#condition of use|496ea17d-7d3f-4b70-baea-ad5b95cd695a;#1547;#Sensitivity Analysis|583eb479-eb9b-415d-a244-90eab1c04be7;#1546;#scenario|93e52f2e-736d-4662-8618-d85cff1cef72;#676;#chronic|06721882-15f0-4c85-aba5-7d07aaeb0ff9;#675;#acute|a127d0ec-8505-4f1b-ba23-82bbfa1e6134;#642;#modeling|0c172a3e-7ba7-44d5-89f4-d41bec4ebcff;#1202;#dermal|8513d648-c7f1-420f-adef-983e3bed9b2c</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ediaServiceImageTags">
    <vt:lpwstr/>
  </property>
  <property fmtid="{D5CDD505-2E9C-101B-9397-08002B2CF9AE}" pid="9" name="Order">
    <vt:r8>987600</vt:r8>
  </property>
  <property fmtid="{D5CDD505-2E9C-101B-9397-08002B2CF9AE}" pid="10" name="xd_Signature">
    <vt:bool>false</vt:bool>
  </property>
  <property fmtid="{D5CDD505-2E9C-101B-9397-08002B2CF9AE}" pid="11" name="xd_ProgID">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TriggerFlowInfo">
    <vt:lpwstr/>
  </property>
  <property fmtid="{D5CDD505-2E9C-101B-9397-08002B2CF9AE}" pid="16" name="Chemical Category (TSCA)">
    <vt:lpwstr/>
  </property>
  <property fmtid="{D5CDD505-2E9C-101B-9397-08002B2CF9AE}" pid="17" name="Chemical Name (TSCA)">
    <vt:lpwstr>1106;#Tris(2-chloroethyl) phosphate (TCEP)|b9c5137d-62f8-4591-9417-a47b5119fde0</vt:lpwstr>
  </property>
  <property fmtid="{D5CDD505-2E9C-101B-9397-08002B2CF9AE}" pid="18" name="c0ff08ddd17743009042ba22fc16db7f">
    <vt:lpwstr>Tris(2-chloroethyl) phosphate (TCEP)|b9c5137d-62f8-4591-9417-a47b5119fde0</vt:lpwstr>
  </property>
</Properties>
</file>