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8_{C868F685-A5F4-46E9-97C5-50BFB777319D}" xr6:coauthVersionLast="47" xr6:coauthVersionMax="47" xr10:uidLastSave="{00000000-0000-0000-0000-000000000000}"/>
  <bookViews>
    <workbookView xWindow="2172" yWindow="588" windowWidth="17280" windowHeight="10992" activeTab="6" xr2:uid="{00000000-000D-0000-FFFF-FFFF00000000}"/>
  </bookViews>
  <sheets>
    <sheet name="Directions" sheetId="30" r:id="rId1"/>
    <sheet name="Year 1 Budget" sheetId="24" r:id="rId2"/>
    <sheet name="Year 2 Budget" sheetId="32" r:id="rId3"/>
    <sheet name="424A" sheetId="31" r:id="rId4"/>
    <sheet name="424A-x" sheetId="29" state="hidden" r:id="rId5"/>
    <sheet name="FY21 Expenses Template" sheetId="25" state="hidden" r:id="rId6"/>
    <sheet name="Example Budget" sheetId="27"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6" i="27" l="1"/>
  <c r="H116" i="27"/>
  <c r="G116" i="27"/>
  <c r="F116" i="27"/>
  <c r="R112" i="27"/>
  <c r="C112" i="27"/>
  <c r="R111" i="27"/>
  <c r="C111" i="27"/>
  <c r="R110" i="27"/>
  <c r="C110" i="27"/>
  <c r="R109" i="27"/>
  <c r="C109" i="27"/>
  <c r="R108" i="27"/>
  <c r="C108" i="27"/>
  <c r="R107" i="27"/>
  <c r="C107" i="27"/>
  <c r="R105" i="27"/>
  <c r="R104" i="27"/>
  <c r="R103" i="27"/>
  <c r="R102" i="27"/>
  <c r="R101" i="27"/>
  <c r="R100" i="27"/>
  <c r="R99" i="27"/>
  <c r="R98" i="27"/>
  <c r="R97" i="27"/>
  <c r="R96" i="27"/>
  <c r="R92" i="27"/>
  <c r="R91" i="27"/>
  <c r="R90" i="27"/>
  <c r="R89" i="27"/>
  <c r="R88" i="27"/>
  <c r="S93" i="27" s="1"/>
  <c r="R84" i="27"/>
  <c r="R83" i="27"/>
  <c r="R82" i="27"/>
  <c r="R81" i="27"/>
  <c r="R80" i="27"/>
  <c r="R79" i="27"/>
  <c r="R78" i="27"/>
  <c r="R77" i="27"/>
  <c r="R76" i="27"/>
  <c r="R75" i="27"/>
  <c r="S85" i="27" s="1"/>
  <c r="S72" i="27"/>
  <c r="R71" i="27"/>
  <c r="R70" i="27"/>
  <c r="Q66" i="27"/>
  <c r="Q65" i="27"/>
  <c r="Q64" i="27"/>
  <c r="Q63" i="27"/>
  <c r="R66" i="27" s="1"/>
  <c r="Q60" i="27"/>
  <c r="Q59" i="27"/>
  <c r="Q58" i="27"/>
  <c r="Q57" i="27"/>
  <c r="R60" i="27" s="1"/>
  <c r="Q54" i="27"/>
  <c r="Q53" i="27"/>
  <c r="Q52" i="27"/>
  <c r="Q51" i="27"/>
  <c r="R54" i="27" s="1"/>
  <c r="Q48" i="27"/>
  <c r="Q47" i="27"/>
  <c r="Q46" i="27"/>
  <c r="Q45" i="27"/>
  <c r="R48" i="27" s="1"/>
  <c r="Q42" i="27"/>
  <c r="Q41" i="27"/>
  <c r="Q40" i="27"/>
  <c r="Q39" i="27"/>
  <c r="R42" i="27" s="1"/>
  <c r="Q36" i="27"/>
  <c r="Q35" i="27"/>
  <c r="Q34" i="27"/>
  <c r="Q33" i="27"/>
  <c r="R36" i="27" s="1"/>
  <c r="S67" i="27" s="1"/>
  <c r="A27" i="27"/>
  <c r="R27" i="27" s="1"/>
  <c r="R16" i="27"/>
  <c r="Q16" i="27"/>
  <c r="A16" i="27"/>
  <c r="R14" i="27"/>
  <c r="A14" i="27" s="1"/>
  <c r="Q14" i="27"/>
  <c r="R12" i="27"/>
  <c r="A12" i="27" s="1"/>
  <c r="Q12" i="27"/>
  <c r="Q17" i="27" s="1"/>
  <c r="R10" i="27"/>
  <c r="Q10" i="27"/>
  <c r="A10" i="27"/>
  <c r="A25" i="27" s="1"/>
  <c r="R25" i="27" s="1"/>
  <c r="R8" i="27"/>
  <c r="Q8" i="27"/>
  <c r="A8" i="27"/>
  <c r="R6" i="27"/>
  <c r="A6" i="27" s="1"/>
  <c r="Q6" i="27"/>
  <c r="B128" i="25"/>
  <c r="A128" i="25"/>
  <c r="B127" i="25"/>
  <c r="A127" i="25"/>
  <c r="P125" i="25"/>
  <c r="M125" i="25"/>
  <c r="J125" i="25"/>
  <c r="G125" i="25"/>
  <c r="Q124" i="25"/>
  <c r="A124" i="25"/>
  <c r="Q123" i="25"/>
  <c r="A123" i="25"/>
  <c r="Q122" i="25"/>
  <c r="A122" i="25"/>
  <c r="Q121" i="25"/>
  <c r="A121" i="25"/>
  <c r="Q120" i="25"/>
  <c r="A120" i="25"/>
  <c r="Q119" i="25"/>
  <c r="A119" i="25"/>
  <c r="Q118" i="25"/>
  <c r="B118" i="25"/>
  <c r="A118" i="25"/>
  <c r="Q117" i="25"/>
  <c r="B117" i="25"/>
  <c r="A117" i="25"/>
  <c r="Q116" i="25"/>
  <c r="B116" i="25"/>
  <c r="A116" i="25"/>
  <c r="Q115" i="25"/>
  <c r="B115" i="25"/>
  <c r="A115" i="25"/>
  <c r="Q114" i="25"/>
  <c r="B114" i="25"/>
  <c r="A114" i="25"/>
  <c r="Q113" i="25"/>
  <c r="B113" i="25"/>
  <c r="A113" i="25"/>
  <c r="Q112" i="25"/>
  <c r="B112" i="25"/>
  <c r="A112" i="25"/>
  <c r="Q111" i="25"/>
  <c r="B111" i="25"/>
  <c r="A111" i="25"/>
  <c r="Q110" i="25"/>
  <c r="B110" i="25"/>
  <c r="A110" i="25"/>
  <c r="Q109" i="25"/>
  <c r="Q125" i="25" s="1"/>
  <c r="B109" i="25"/>
  <c r="A109" i="25"/>
  <c r="P107" i="25"/>
  <c r="M107" i="25"/>
  <c r="J107" i="25"/>
  <c r="G107" i="25"/>
  <c r="Q106" i="25"/>
  <c r="B106" i="25"/>
  <c r="A106" i="25"/>
  <c r="Q105" i="25"/>
  <c r="B105" i="25"/>
  <c r="A105" i="25"/>
  <c r="Q104" i="25"/>
  <c r="Q107" i="25" s="1"/>
  <c r="B104" i="25"/>
  <c r="A104" i="25"/>
  <c r="Q103" i="25"/>
  <c r="B103" i="25"/>
  <c r="A103" i="25"/>
  <c r="Q102" i="25"/>
  <c r="B102" i="25"/>
  <c r="A102" i="25"/>
  <c r="P100" i="25"/>
  <c r="M100" i="25"/>
  <c r="J100" i="25"/>
  <c r="G100" i="25"/>
  <c r="Q99" i="25"/>
  <c r="B99" i="25"/>
  <c r="A99" i="25"/>
  <c r="Q98" i="25"/>
  <c r="B98" i="25"/>
  <c r="A98" i="25"/>
  <c r="Q97" i="25"/>
  <c r="B97" i="25"/>
  <c r="A97" i="25"/>
  <c r="Q96" i="25"/>
  <c r="B96" i="25"/>
  <c r="A96" i="25"/>
  <c r="Q95" i="25"/>
  <c r="B95" i="25"/>
  <c r="A95" i="25"/>
  <c r="Q94" i="25"/>
  <c r="B94" i="25"/>
  <c r="A94" i="25"/>
  <c r="Q93" i="25"/>
  <c r="B93" i="25"/>
  <c r="A93" i="25"/>
  <c r="Q92" i="25"/>
  <c r="B92" i="25"/>
  <c r="A92" i="25"/>
  <c r="Q91" i="25"/>
  <c r="B91" i="25"/>
  <c r="A91" i="25"/>
  <c r="Q90" i="25"/>
  <c r="Q100" i="25" s="1"/>
  <c r="B90" i="25"/>
  <c r="A90" i="25"/>
  <c r="P88" i="25"/>
  <c r="M88" i="25"/>
  <c r="J88" i="25"/>
  <c r="G88" i="25"/>
  <c r="Q87" i="25"/>
  <c r="B87" i="25"/>
  <c r="A87" i="25"/>
  <c r="Q86" i="25"/>
  <c r="Q88" i="25" s="1"/>
  <c r="B86" i="25"/>
  <c r="A86" i="25"/>
  <c r="P83" i="25"/>
  <c r="M83" i="25"/>
  <c r="J83" i="25"/>
  <c r="G83" i="25"/>
  <c r="Q81" i="25"/>
  <c r="B81" i="25"/>
  <c r="Q80" i="25"/>
  <c r="B80" i="25"/>
  <c r="Q79" i="25"/>
  <c r="B79" i="25"/>
  <c r="Q78" i="25"/>
  <c r="Q82" i="25" s="1"/>
  <c r="B78" i="25"/>
  <c r="B77" i="25"/>
  <c r="A77" i="25"/>
  <c r="Q75" i="25"/>
  <c r="B75" i="25"/>
  <c r="Q74" i="25"/>
  <c r="B74" i="25"/>
  <c r="Q73" i="25"/>
  <c r="B73" i="25"/>
  <c r="Q72" i="25"/>
  <c r="Q76" i="25" s="1"/>
  <c r="B72" i="25"/>
  <c r="B71" i="25"/>
  <c r="A71" i="25"/>
  <c r="Q69" i="25"/>
  <c r="B69" i="25"/>
  <c r="Q68" i="25"/>
  <c r="B68" i="25"/>
  <c r="Q67" i="25"/>
  <c r="B67" i="25"/>
  <c r="Q66" i="25"/>
  <c r="Q70" i="25" s="1"/>
  <c r="B66" i="25"/>
  <c r="B65" i="25"/>
  <c r="A65" i="25"/>
  <c r="Q63" i="25"/>
  <c r="B63" i="25"/>
  <c r="Q62" i="25"/>
  <c r="B62" i="25"/>
  <c r="Q61" i="25"/>
  <c r="B61" i="25"/>
  <c r="Q60" i="25"/>
  <c r="Q64" i="25" s="1"/>
  <c r="B60" i="25"/>
  <c r="B59" i="25"/>
  <c r="A59" i="25"/>
  <c r="Q57" i="25"/>
  <c r="B57" i="25"/>
  <c r="Q56" i="25"/>
  <c r="B56" i="25"/>
  <c r="Q55" i="25"/>
  <c r="B55" i="25"/>
  <c r="Q54" i="25"/>
  <c r="Q58" i="25" s="1"/>
  <c r="B54" i="25"/>
  <c r="B53" i="25"/>
  <c r="A53" i="25"/>
  <c r="Q51" i="25"/>
  <c r="B51" i="25"/>
  <c r="Q50" i="25"/>
  <c r="B50" i="25"/>
  <c r="Q49" i="25"/>
  <c r="B49" i="25"/>
  <c r="Q48" i="25"/>
  <c r="Q52" i="25" s="1"/>
  <c r="B48" i="25"/>
  <c r="B47" i="25"/>
  <c r="A47" i="25"/>
  <c r="P40" i="25"/>
  <c r="O40" i="25"/>
  <c r="N40" i="25"/>
  <c r="M40" i="25"/>
  <c r="L40" i="25"/>
  <c r="K40" i="25"/>
  <c r="J40" i="25"/>
  <c r="I40" i="25"/>
  <c r="H40" i="25"/>
  <c r="G40" i="25"/>
  <c r="F40" i="25"/>
  <c r="E40" i="25"/>
  <c r="P39" i="25"/>
  <c r="O39" i="25"/>
  <c r="N39" i="25"/>
  <c r="M39" i="25"/>
  <c r="L39" i="25"/>
  <c r="K39" i="25"/>
  <c r="J39" i="25"/>
  <c r="I39" i="25"/>
  <c r="H39" i="25"/>
  <c r="G39" i="25"/>
  <c r="F39" i="25"/>
  <c r="E39" i="25"/>
  <c r="B39" i="25"/>
  <c r="A39" i="25"/>
  <c r="P38" i="25"/>
  <c r="O38" i="25"/>
  <c r="N38" i="25"/>
  <c r="M38" i="25"/>
  <c r="L38" i="25"/>
  <c r="K38" i="25"/>
  <c r="J38" i="25"/>
  <c r="I38" i="25"/>
  <c r="H38" i="25"/>
  <c r="G38" i="25"/>
  <c r="F38" i="25"/>
  <c r="E38" i="25"/>
  <c r="P37" i="25"/>
  <c r="O37" i="25"/>
  <c r="N37" i="25"/>
  <c r="M37" i="25"/>
  <c r="L37" i="25"/>
  <c r="K37" i="25"/>
  <c r="J37" i="25"/>
  <c r="I37" i="25"/>
  <c r="H37" i="25"/>
  <c r="G37" i="25"/>
  <c r="F37" i="25"/>
  <c r="E37" i="25"/>
  <c r="B37" i="25"/>
  <c r="A37" i="25"/>
  <c r="P36" i="25"/>
  <c r="O36" i="25"/>
  <c r="N36" i="25"/>
  <c r="M36" i="25"/>
  <c r="L36" i="25"/>
  <c r="K36" i="25"/>
  <c r="J36" i="25"/>
  <c r="I36" i="25"/>
  <c r="H36" i="25"/>
  <c r="G36" i="25"/>
  <c r="F36" i="25"/>
  <c r="E36" i="25"/>
  <c r="P35" i="25"/>
  <c r="O35" i="25"/>
  <c r="N35" i="25"/>
  <c r="M35" i="25"/>
  <c r="L35" i="25"/>
  <c r="K35" i="25"/>
  <c r="J35" i="25"/>
  <c r="I35" i="25"/>
  <c r="H35" i="25"/>
  <c r="G35" i="25"/>
  <c r="F35" i="25"/>
  <c r="E35" i="25"/>
  <c r="B35" i="25"/>
  <c r="A35" i="25"/>
  <c r="B33" i="25"/>
  <c r="A33" i="25"/>
  <c r="P29" i="25"/>
  <c r="O29" i="25"/>
  <c r="N29" i="25"/>
  <c r="M29" i="25"/>
  <c r="L29" i="25"/>
  <c r="K29" i="25"/>
  <c r="J29" i="25"/>
  <c r="I29" i="25"/>
  <c r="H29" i="25"/>
  <c r="G29" i="25"/>
  <c r="F29" i="25"/>
  <c r="E29" i="25"/>
  <c r="P28" i="25"/>
  <c r="O28" i="25"/>
  <c r="N28" i="25"/>
  <c r="M28" i="25"/>
  <c r="L28" i="25"/>
  <c r="K28" i="25"/>
  <c r="J28" i="25"/>
  <c r="I28" i="25"/>
  <c r="H28" i="25"/>
  <c r="G28" i="25"/>
  <c r="F28" i="25"/>
  <c r="E28" i="25"/>
  <c r="Q29" i="25" s="1"/>
  <c r="Q27" i="25"/>
  <c r="B26" i="25"/>
  <c r="A26" i="25"/>
  <c r="P25" i="25"/>
  <c r="O25" i="25"/>
  <c r="N25" i="25"/>
  <c r="M25" i="25"/>
  <c r="L25" i="25"/>
  <c r="K25" i="25"/>
  <c r="J25" i="25"/>
  <c r="I25" i="25"/>
  <c r="H25" i="25"/>
  <c r="G25" i="25"/>
  <c r="F25" i="25"/>
  <c r="E25" i="25"/>
  <c r="P24" i="25"/>
  <c r="O24" i="25"/>
  <c r="N24" i="25"/>
  <c r="M24" i="25"/>
  <c r="L24" i="25"/>
  <c r="K24" i="25"/>
  <c r="J24" i="25"/>
  <c r="I24" i="25"/>
  <c r="H24" i="25"/>
  <c r="G24" i="25"/>
  <c r="F24" i="25"/>
  <c r="E24" i="25"/>
  <c r="Q23" i="25"/>
  <c r="B22" i="25"/>
  <c r="A22" i="25"/>
  <c r="P21" i="25"/>
  <c r="O21" i="25"/>
  <c r="N21" i="25"/>
  <c r="M21" i="25"/>
  <c r="L21" i="25"/>
  <c r="K21" i="25"/>
  <c r="J21" i="25"/>
  <c r="I21" i="25"/>
  <c r="H21" i="25"/>
  <c r="G21" i="25"/>
  <c r="F21" i="25"/>
  <c r="E21" i="25"/>
  <c r="P20" i="25"/>
  <c r="O20" i="25"/>
  <c r="N20" i="25"/>
  <c r="M20" i="25"/>
  <c r="L20" i="25"/>
  <c r="K20" i="25"/>
  <c r="J20" i="25"/>
  <c r="I20" i="25"/>
  <c r="H20" i="25"/>
  <c r="G20" i="25"/>
  <c r="F20" i="25"/>
  <c r="E20" i="25"/>
  <c r="Q19" i="25"/>
  <c r="B18" i="25"/>
  <c r="A18" i="25"/>
  <c r="P17" i="25"/>
  <c r="O17" i="25"/>
  <c r="N17" i="25"/>
  <c r="M17" i="25"/>
  <c r="L17" i="25"/>
  <c r="K17" i="25"/>
  <c r="J17" i="25"/>
  <c r="I17" i="25"/>
  <c r="H17" i="25"/>
  <c r="G17" i="25"/>
  <c r="F17" i="25"/>
  <c r="E17" i="25"/>
  <c r="P16" i="25"/>
  <c r="O16" i="25"/>
  <c r="N16" i="25"/>
  <c r="M16" i="25"/>
  <c r="L16" i="25"/>
  <c r="K16" i="25"/>
  <c r="J16" i="25"/>
  <c r="I16" i="25"/>
  <c r="H16" i="25"/>
  <c r="G16" i="25"/>
  <c r="F16" i="25"/>
  <c r="E16" i="25"/>
  <c r="Q15" i="25"/>
  <c r="B14" i="25"/>
  <c r="A14" i="25"/>
  <c r="P13" i="25"/>
  <c r="O13" i="25"/>
  <c r="N13" i="25"/>
  <c r="M13" i="25"/>
  <c r="L13" i="25"/>
  <c r="K13" i="25"/>
  <c r="J13" i="25"/>
  <c r="I13" i="25"/>
  <c r="H13" i="25"/>
  <c r="G13" i="25"/>
  <c r="F13" i="25"/>
  <c r="E13" i="25"/>
  <c r="C13" i="25"/>
  <c r="P12" i="25"/>
  <c r="O12" i="25"/>
  <c r="N12" i="25"/>
  <c r="M12" i="25"/>
  <c r="L12" i="25"/>
  <c r="K12" i="25"/>
  <c r="J12" i="25"/>
  <c r="I12" i="25"/>
  <c r="H12" i="25"/>
  <c r="G12" i="25"/>
  <c r="F12" i="25"/>
  <c r="E12" i="25"/>
  <c r="Q11" i="25"/>
  <c r="B10" i="25"/>
  <c r="A10" i="25"/>
  <c r="P9" i="25"/>
  <c r="O9" i="25"/>
  <c r="O34" i="25" s="1"/>
  <c r="N9" i="25"/>
  <c r="N34" i="25" s="1"/>
  <c r="M9" i="25"/>
  <c r="L9" i="25"/>
  <c r="K9" i="25"/>
  <c r="K34" i="25" s="1"/>
  <c r="J9" i="25"/>
  <c r="J34" i="25" s="1"/>
  <c r="I9" i="25"/>
  <c r="H9" i="25"/>
  <c r="G9" i="25"/>
  <c r="G34" i="25" s="1"/>
  <c r="F9" i="25"/>
  <c r="E9" i="25"/>
  <c r="P8" i="25"/>
  <c r="O8" i="25"/>
  <c r="N8" i="25"/>
  <c r="M8" i="25"/>
  <c r="L8" i="25"/>
  <c r="K8" i="25"/>
  <c r="J8" i="25"/>
  <c r="I8" i="25"/>
  <c r="H8" i="25"/>
  <c r="G8" i="25"/>
  <c r="F8" i="25"/>
  <c r="E8" i="25"/>
  <c r="Q7" i="25"/>
  <c r="B6" i="25"/>
  <c r="A6" i="25"/>
  <c r="A2" i="25"/>
  <c r="F59" i="29"/>
  <c r="H57" i="29"/>
  <c r="G57" i="29"/>
  <c r="F57" i="29"/>
  <c r="E57" i="29"/>
  <c r="B56" i="29"/>
  <c r="B55" i="29"/>
  <c r="B54" i="29"/>
  <c r="B53" i="29"/>
  <c r="H49" i="29"/>
  <c r="G49" i="29"/>
  <c r="F49" i="29"/>
  <c r="E49" i="29"/>
  <c r="D48" i="29"/>
  <c r="D47" i="29"/>
  <c r="D49" i="29" s="1"/>
  <c r="B43" i="29"/>
  <c r="B42" i="29"/>
  <c r="B41" i="29"/>
  <c r="B40" i="29"/>
  <c r="H31" i="29"/>
  <c r="F29" i="29"/>
  <c r="E29" i="29"/>
  <c r="H28" i="29"/>
  <c r="G27" i="29"/>
  <c r="G29" i="29" s="1"/>
  <c r="F27" i="29"/>
  <c r="E27" i="29"/>
  <c r="D27" i="29"/>
  <c r="D29" i="29" s="1"/>
  <c r="H29" i="29" s="1"/>
  <c r="H26" i="29"/>
  <c r="H25" i="29"/>
  <c r="H24" i="29"/>
  <c r="H23" i="29"/>
  <c r="H22" i="29"/>
  <c r="H21" i="29"/>
  <c r="H20" i="29"/>
  <c r="H19" i="29"/>
  <c r="G18" i="29"/>
  <c r="F18" i="29"/>
  <c r="E18" i="29"/>
  <c r="D18" i="29"/>
  <c r="G11" i="29"/>
  <c r="F11" i="29"/>
  <c r="E11" i="29"/>
  <c r="D11" i="29"/>
  <c r="H10" i="29"/>
  <c r="H9" i="29"/>
  <c r="H8" i="29"/>
  <c r="H7" i="29"/>
  <c r="H11" i="29" s="1"/>
  <c r="H57" i="31"/>
  <c r="G57" i="31"/>
  <c r="F57" i="31"/>
  <c r="E57" i="31"/>
  <c r="B56" i="31"/>
  <c r="B55" i="31"/>
  <c r="B54" i="31"/>
  <c r="G44" i="31"/>
  <c r="F44" i="31"/>
  <c r="H43" i="31"/>
  <c r="B43" i="31"/>
  <c r="H42" i="31"/>
  <c r="B42" i="31"/>
  <c r="H41" i="31"/>
  <c r="B41" i="31"/>
  <c r="H31" i="31"/>
  <c r="E29" i="31"/>
  <c r="G27" i="31"/>
  <c r="G29" i="31" s="1"/>
  <c r="F27" i="31"/>
  <c r="F29" i="31" s="1"/>
  <c r="E27" i="31"/>
  <c r="H25" i="31"/>
  <c r="G18" i="31"/>
  <c r="F18" i="31"/>
  <c r="E18" i="31"/>
  <c r="E11" i="31"/>
  <c r="D11" i="31"/>
  <c r="H10" i="31"/>
  <c r="H9" i="31"/>
  <c r="H8" i="31"/>
  <c r="B7" i="31"/>
  <c r="B53" i="31" s="1"/>
  <c r="T126" i="32"/>
  <c r="C126" i="32"/>
  <c r="T125" i="32"/>
  <c r="C125" i="32"/>
  <c r="T124" i="32"/>
  <c r="C124" i="32"/>
  <c r="T123" i="32"/>
  <c r="C123" i="32"/>
  <c r="T122" i="32"/>
  <c r="C122" i="32"/>
  <c r="T121" i="32"/>
  <c r="C121" i="32"/>
  <c r="T119" i="32"/>
  <c r="T118" i="32"/>
  <c r="T117" i="32"/>
  <c r="T116" i="32"/>
  <c r="T115" i="32"/>
  <c r="T114" i="32"/>
  <c r="T113" i="32"/>
  <c r="T112" i="32"/>
  <c r="T111" i="32"/>
  <c r="U127" i="32" s="1"/>
  <c r="T110" i="32"/>
  <c r="T106" i="32"/>
  <c r="T105" i="32"/>
  <c r="T104" i="32"/>
  <c r="T103" i="32"/>
  <c r="T102" i="32"/>
  <c r="U107" i="32" s="1"/>
  <c r="T98" i="32"/>
  <c r="T97" i="32"/>
  <c r="T96" i="32"/>
  <c r="T95" i="32"/>
  <c r="T94" i="32"/>
  <c r="T93" i="32"/>
  <c r="T92" i="32"/>
  <c r="T91" i="32"/>
  <c r="U99" i="32" s="1"/>
  <c r="T90" i="32"/>
  <c r="T89" i="32"/>
  <c r="T85" i="32"/>
  <c r="U86" i="32" s="1"/>
  <c r="T84" i="32"/>
  <c r="S80" i="32"/>
  <c r="S79" i="32"/>
  <c r="S78" i="32"/>
  <c r="S77" i="32"/>
  <c r="S76" i="32"/>
  <c r="T80" i="32" s="1"/>
  <c r="S75" i="32"/>
  <c r="S74" i="32"/>
  <c r="S71" i="32"/>
  <c r="S70" i="32"/>
  <c r="S69" i="32"/>
  <c r="S68" i="32"/>
  <c r="S67" i="32"/>
  <c r="T71" i="32" s="1"/>
  <c r="S66" i="32"/>
  <c r="S65" i="32"/>
  <c r="S62" i="32"/>
  <c r="S61" i="32"/>
  <c r="S60" i="32"/>
  <c r="S59" i="32"/>
  <c r="S58" i="32"/>
  <c r="T62" i="32" s="1"/>
  <c r="S57" i="32"/>
  <c r="S56" i="32"/>
  <c r="S53" i="32"/>
  <c r="S52" i="32"/>
  <c r="S51" i="32"/>
  <c r="S50" i="32"/>
  <c r="S49" i="32"/>
  <c r="T53" i="32" s="1"/>
  <c r="S48" i="32"/>
  <c r="S47" i="32"/>
  <c r="S44" i="32"/>
  <c r="S43" i="32"/>
  <c r="S42" i="32"/>
  <c r="S41" i="32"/>
  <c r="S40" i="32"/>
  <c r="T44" i="32" s="1"/>
  <c r="S39" i="32"/>
  <c r="S38" i="32"/>
  <c r="S35" i="32"/>
  <c r="S34" i="32"/>
  <c r="S33" i="32"/>
  <c r="S32" i="32"/>
  <c r="S31" i="32"/>
  <c r="T35" i="32" s="1"/>
  <c r="S30" i="32"/>
  <c r="S29" i="32"/>
  <c r="T23" i="32"/>
  <c r="L23" i="32"/>
  <c r="L21" i="32"/>
  <c r="T21" i="32" s="1"/>
  <c r="T19" i="32"/>
  <c r="L19" i="32"/>
  <c r="L17" i="32"/>
  <c r="T17" i="32" s="1"/>
  <c r="U24" i="32" s="1"/>
  <c r="T12" i="32"/>
  <c r="S12" i="32"/>
  <c r="A12" i="32"/>
  <c r="T11" i="32"/>
  <c r="S11" i="32"/>
  <c r="A11" i="32"/>
  <c r="T10" i="32"/>
  <c r="A10" i="32" s="1"/>
  <c r="S10" i="32"/>
  <c r="T9" i="32"/>
  <c r="A9" i="32" s="1"/>
  <c r="S9" i="32"/>
  <c r="T8" i="32"/>
  <c r="S8" i="32"/>
  <c r="A8" i="32"/>
  <c r="T7" i="32"/>
  <c r="S7" i="32"/>
  <c r="A7" i="32"/>
  <c r="T6" i="32"/>
  <c r="A6" i="32" s="1"/>
  <c r="S6" i="32"/>
  <c r="S13" i="32" s="1"/>
  <c r="T126" i="24"/>
  <c r="C124" i="25" s="1"/>
  <c r="R124" i="25" s="1"/>
  <c r="C126" i="24"/>
  <c r="B124" i="25" s="1"/>
  <c r="T125" i="24"/>
  <c r="C123" i="25" s="1"/>
  <c r="R123" i="25" s="1"/>
  <c r="C125" i="24"/>
  <c r="B123" i="25" s="1"/>
  <c r="T124" i="24"/>
  <c r="C122" i="25" s="1"/>
  <c r="R122" i="25" s="1"/>
  <c r="C124" i="24"/>
  <c r="B122" i="25" s="1"/>
  <c r="T123" i="24"/>
  <c r="C121" i="25" s="1"/>
  <c r="R121" i="25" s="1"/>
  <c r="C123" i="24"/>
  <c r="B121" i="25" s="1"/>
  <c r="T122" i="24"/>
  <c r="C120" i="25" s="1"/>
  <c r="R120" i="25" s="1"/>
  <c r="C122" i="24"/>
  <c r="B120" i="25" s="1"/>
  <c r="T121" i="24"/>
  <c r="C119" i="25" s="1"/>
  <c r="R119" i="25" s="1"/>
  <c r="C121" i="24"/>
  <c r="B119" i="25" s="1"/>
  <c r="T119" i="24"/>
  <c r="C118" i="25" s="1"/>
  <c r="R118" i="25" s="1"/>
  <c r="T118" i="24"/>
  <c r="C117" i="25" s="1"/>
  <c r="R117" i="25" s="1"/>
  <c r="T117" i="24"/>
  <c r="C116" i="25" s="1"/>
  <c r="R116" i="25" s="1"/>
  <c r="T116" i="24"/>
  <c r="C115" i="25" s="1"/>
  <c r="R115" i="25" s="1"/>
  <c r="T115" i="24"/>
  <c r="C114" i="25" s="1"/>
  <c r="R114" i="25" s="1"/>
  <c r="T114" i="24"/>
  <c r="C113" i="25" s="1"/>
  <c r="R113" i="25" s="1"/>
  <c r="T113" i="24"/>
  <c r="C112" i="25" s="1"/>
  <c r="R112" i="25" s="1"/>
  <c r="T112" i="24"/>
  <c r="C111" i="25" s="1"/>
  <c r="R111" i="25" s="1"/>
  <c r="T111" i="24"/>
  <c r="C110" i="25" s="1"/>
  <c r="R110" i="25" s="1"/>
  <c r="T110" i="24"/>
  <c r="C109" i="25" s="1"/>
  <c r="R109" i="25" s="1"/>
  <c r="T106" i="24"/>
  <c r="C106" i="25" s="1"/>
  <c r="R106" i="25" s="1"/>
  <c r="T105" i="24"/>
  <c r="C105" i="25" s="1"/>
  <c r="R105" i="25" s="1"/>
  <c r="T104" i="24"/>
  <c r="C104" i="25" s="1"/>
  <c r="R104" i="25" s="1"/>
  <c r="T103" i="24"/>
  <c r="U107" i="24" s="1"/>
  <c r="T102" i="24"/>
  <c r="C102" i="25" s="1"/>
  <c r="T98" i="24"/>
  <c r="C99" i="25" s="1"/>
  <c r="R99" i="25" s="1"/>
  <c r="T97" i="24"/>
  <c r="C98" i="25" s="1"/>
  <c r="R98" i="25" s="1"/>
  <c r="T96" i="24"/>
  <c r="C97" i="25" s="1"/>
  <c r="R97" i="25" s="1"/>
  <c r="T95" i="24"/>
  <c r="C96" i="25" s="1"/>
  <c r="R96" i="25" s="1"/>
  <c r="T94" i="24"/>
  <c r="C95" i="25" s="1"/>
  <c r="R95" i="25" s="1"/>
  <c r="T93" i="24"/>
  <c r="C94" i="25" s="1"/>
  <c r="R94" i="25" s="1"/>
  <c r="T92" i="24"/>
  <c r="C93" i="25" s="1"/>
  <c r="R93" i="25" s="1"/>
  <c r="T91" i="24"/>
  <c r="T90" i="24"/>
  <c r="C91" i="25" s="1"/>
  <c r="R91" i="25" s="1"/>
  <c r="T89" i="24"/>
  <c r="C90" i="25" s="1"/>
  <c r="R90" i="25" s="1"/>
  <c r="T85" i="24"/>
  <c r="C87" i="25" s="1"/>
  <c r="R87" i="25" s="1"/>
  <c r="T84" i="24"/>
  <c r="C86" i="25" s="1"/>
  <c r="R86" i="25" s="1"/>
  <c r="S80" i="24"/>
  <c r="C81" i="25" s="1"/>
  <c r="S79" i="24"/>
  <c r="C80" i="25" s="1"/>
  <c r="S78" i="24"/>
  <c r="S77" i="24"/>
  <c r="S76" i="24"/>
  <c r="S75" i="24"/>
  <c r="C79" i="25" s="1"/>
  <c r="S74" i="24"/>
  <c r="T80" i="24" s="1"/>
  <c r="S71" i="24"/>
  <c r="C75" i="25" s="1"/>
  <c r="S70" i="24"/>
  <c r="C74" i="25" s="1"/>
  <c r="S69" i="24"/>
  <c r="S68" i="24"/>
  <c r="S67" i="24"/>
  <c r="S66" i="24"/>
  <c r="C73" i="25" s="1"/>
  <c r="S65" i="24"/>
  <c r="C72" i="25" s="1"/>
  <c r="S62" i="24"/>
  <c r="C69" i="25" s="1"/>
  <c r="S61" i="24"/>
  <c r="C68" i="25" s="1"/>
  <c r="S60" i="24"/>
  <c r="S59" i="24"/>
  <c r="S58" i="24"/>
  <c r="S57" i="24"/>
  <c r="C67" i="25" s="1"/>
  <c r="S56" i="24"/>
  <c r="C66" i="25" s="1"/>
  <c r="S53" i="24"/>
  <c r="C63" i="25" s="1"/>
  <c r="S52" i="24"/>
  <c r="C62" i="25" s="1"/>
  <c r="S51" i="24"/>
  <c r="S50" i="24"/>
  <c r="S49" i="24"/>
  <c r="S48" i="24"/>
  <c r="C61" i="25" s="1"/>
  <c r="S47" i="24"/>
  <c r="C60" i="25" s="1"/>
  <c r="S44" i="24"/>
  <c r="C57" i="25" s="1"/>
  <c r="S43" i="24"/>
  <c r="C56" i="25" s="1"/>
  <c r="S42" i="24"/>
  <c r="S41" i="24"/>
  <c r="S40" i="24"/>
  <c r="S39" i="24"/>
  <c r="C55" i="25" s="1"/>
  <c r="S38" i="24"/>
  <c r="C54" i="25" s="1"/>
  <c r="S35" i="24"/>
  <c r="C51" i="25" s="1"/>
  <c r="S34" i="24"/>
  <c r="S33" i="24"/>
  <c r="S32" i="24"/>
  <c r="S31" i="24"/>
  <c r="C50" i="25" s="1"/>
  <c r="S30" i="24"/>
  <c r="C49" i="25" s="1"/>
  <c r="S29" i="24"/>
  <c r="T23" i="24"/>
  <c r="C40" i="25" s="1"/>
  <c r="L23" i="24"/>
  <c r="T21" i="24"/>
  <c r="C38" i="25" s="1"/>
  <c r="L21" i="24"/>
  <c r="T19" i="24"/>
  <c r="C36" i="25" s="1"/>
  <c r="L19" i="24"/>
  <c r="T17" i="24"/>
  <c r="C34" i="25" s="1"/>
  <c r="L17" i="24"/>
  <c r="T12" i="24"/>
  <c r="C29" i="25" s="1"/>
  <c r="S12" i="24"/>
  <c r="T11" i="24"/>
  <c r="S11" i="24"/>
  <c r="A11" i="24" s="1"/>
  <c r="T10" i="24"/>
  <c r="C25" i="25" s="1"/>
  <c r="S10" i="24"/>
  <c r="T9" i="24"/>
  <c r="A9" i="24" s="1"/>
  <c r="S9" i="24"/>
  <c r="T8" i="24"/>
  <c r="C17" i="25" s="1"/>
  <c r="S8" i="24"/>
  <c r="A8" i="24"/>
  <c r="T7" i="24"/>
  <c r="A7" i="24" s="1"/>
  <c r="S7" i="24"/>
  <c r="T6" i="24"/>
  <c r="A6" i="24" s="1"/>
  <c r="S6" i="24"/>
  <c r="S13" i="24" s="1"/>
  <c r="S113" i="27" l="1"/>
  <c r="A21" i="27"/>
  <c r="A23" i="27"/>
  <c r="R23" i="27" s="1"/>
  <c r="Q83" i="25"/>
  <c r="M118" i="27"/>
  <c r="R118" i="27" s="1"/>
  <c r="P130" i="32"/>
  <c r="P132" i="32"/>
  <c r="T132" i="32" s="1"/>
  <c r="U81" i="32"/>
  <c r="U13" i="32"/>
  <c r="T35" i="24"/>
  <c r="C76" i="25"/>
  <c r="R76" i="25" s="1"/>
  <c r="H27" i="29"/>
  <c r="C59" i="29" s="1"/>
  <c r="H33" i="25"/>
  <c r="L33" i="25"/>
  <c r="P33" i="25"/>
  <c r="Q17" i="25"/>
  <c r="R17" i="25" s="1"/>
  <c r="Q21" i="25"/>
  <c r="C21" i="25"/>
  <c r="Q25" i="25"/>
  <c r="E34" i="25"/>
  <c r="I34" i="25"/>
  <c r="M34" i="25"/>
  <c r="C78" i="25"/>
  <c r="C82" i="25" s="1"/>
  <c r="R82" i="25" s="1"/>
  <c r="D24" i="31"/>
  <c r="H24" i="31" s="1"/>
  <c r="A12" i="24"/>
  <c r="U99" i="24"/>
  <c r="D23" i="31" s="1"/>
  <c r="H23" i="31" s="1"/>
  <c r="S17" i="27"/>
  <c r="C48" i="25"/>
  <c r="C52" i="25" s="1"/>
  <c r="M116" i="27"/>
  <c r="P116" i="27" s="1"/>
  <c r="C41" i="25"/>
  <c r="C70" i="25"/>
  <c r="R70" i="25" s="1"/>
  <c r="C64" i="25"/>
  <c r="R64" i="25" s="1"/>
  <c r="C58" i="25"/>
  <c r="R58" i="25" s="1"/>
  <c r="U13" i="24"/>
  <c r="U24" i="24"/>
  <c r="D20" i="31" s="1"/>
  <c r="H20" i="31" s="1"/>
  <c r="T44" i="24"/>
  <c r="T53" i="24"/>
  <c r="T62" i="24"/>
  <c r="T71" i="24"/>
  <c r="U86" i="24"/>
  <c r="U127" i="24"/>
  <c r="D26" i="31" s="1"/>
  <c r="H26" i="31" s="1"/>
  <c r="Q38" i="25"/>
  <c r="R38" i="25" s="1"/>
  <c r="Q40" i="25"/>
  <c r="R40" i="25" s="1"/>
  <c r="C92" i="25"/>
  <c r="R92" i="25" s="1"/>
  <c r="C103" i="25"/>
  <c r="R103" i="25" s="1"/>
  <c r="C9" i="25"/>
  <c r="C30" i="25" s="1"/>
  <c r="I33" i="25"/>
  <c r="I128" i="25" s="1"/>
  <c r="L34" i="25"/>
  <c r="C107" i="25"/>
  <c r="R107" i="25" s="1"/>
  <c r="A10" i="24"/>
  <c r="Q36" i="25"/>
  <c r="R102" i="25"/>
  <c r="G30" i="25"/>
  <c r="M33" i="25"/>
  <c r="M128" i="25" s="1"/>
  <c r="H34" i="25"/>
  <c r="P34" i="25"/>
  <c r="R25" i="25"/>
  <c r="R29" i="25"/>
  <c r="R21" i="25"/>
  <c r="R36" i="25"/>
  <c r="E33" i="25"/>
  <c r="C88" i="25"/>
  <c r="R88" i="25" s="1"/>
  <c r="C125" i="25"/>
  <c r="R125" i="25" s="1"/>
  <c r="Q13" i="25"/>
  <c r="R13" i="25" s="1"/>
  <c r="J30" i="25"/>
  <c r="F33" i="25"/>
  <c r="J33" i="25"/>
  <c r="J127" i="25" s="1"/>
  <c r="N33" i="25"/>
  <c r="N128" i="25" s="1"/>
  <c r="C100" i="25"/>
  <c r="R100" i="25" s="1"/>
  <c r="H127" i="25"/>
  <c r="L127" i="25"/>
  <c r="P127" i="25"/>
  <c r="D18" i="31"/>
  <c r="B40" i="31"/>
  <c r="M30" i="25"/>
  <c r="G33" i="25"/>
  <c r="G127" i="25" s="1"/>
  <c r="K33" i="25"/>
  <c r="O33" i="25"/>
  <c r="F34" i="25"/>
  <c r="E127" i="25"/>
  <c r="I127" i="25"/>
  <c r="H128" i="25"/>
  <c r="L128" i="25"/>
  <c r="P128" i="25"/>
  <c r="O127" i="25"/>
  <c r="Q9" i="25"/>
  <c r="P30" i="25"/>
  <c r="C83" i="25" l="1"/>
  <c r="R83" i="25" s="1"/>
  <c r="R52" i="25"/>
  <c r="E116" i="27"/>
  <c r="O116" i="27" s="1"/>
  <c r="R116" i="27" s="1"/>
  <c r="S119" i="27" s="1"/>
  <c r="S120" i="27" s="1"/>
  <c r="S121" i="27" s="1"/>
  <c r="R21" i="27"/>
  <c r="S28" i="27" s="1"/>
  <c r="L130" i="32"/>
  <c r="S130" i="32" s="1"/>
  <c r="T130" i="32" s="1"/>
  <c r="U134" i="32" s="1"/>
  <c r="U135" i="32"/>
  <c r="M127" i="25"/>
  <c r="M131" i="25" s="1"/>
  <c r="I131" i="25"/>
  <c r="M41" i="25"/>
  <c r="E128" i="25"/>
  <c r="U81" i="24"/>
  <c r="D21" i="31" s="1"/>
  <c r="H21" i="31" s="1"/>
  <c r="L131" i="25"/>
  <c r="J128" i="25"/>
  <c r="J129" i="25" s="1"/>
  <c r="J132" i="25" s="1"/>
  <c r="F128" i="25"/>
  <c r="J41" i="25"/>
  <c r="P130" i="24"/>
  <c r="P132" i="24"/>
  <c r="T132" i="24" s="1"/>
  <c r="C128" i="25" s="1"/>
  <c r="D22" i="31"/>
  <c r="H22" i="31" s="1"/>
  <c r="D19" i="31"/>
  <c r="P131" i="25"/>
  <c r="P41" i="25"/>
  <c r="O128" i="25"/>
  <c r="O131" i="25" s="1"/>
  <c r="K127" i="25"/>
  <c r="K128" i="25"/>
  <c r="F127" i="25"/>
  <c r="F131" i="25" s="1"/>
  <c r="G41" i="25"/>
  <c r="Q34" i="25"/>
  <c r="N127" i="25"/>
  <c r="R9" i="25"/>
  <c r="Q30" i="25"/>
  <c r="R30" i="25" s="1"/>
  <c r="E131" i="25"/>
  <c r="G128" i="25"/>
  <c r="H131" i="25"/>
  <c r="K131" i="25" l="1"/>
  <c r="J131" i="25"/>
  <c r="U136" i="32"/>
  <c r="U137" i="32" s="1"/>
  <c r="L130" i="24"/>
  <c r="S130" i="24" s="1"/>
  <c r="T130" i="24" s="1"/>
  <c r="C127" i="25" s="1"/>
  <c r="C129" i="25" s="1"/>
  <c r="C131" i="25" s="1"/>
  <c r="Q128" i="25"/>
  <c r="R128" i="25" s="1"/>
  <c r="G131" i="25"/>
  <c r="H19" i="31"/>
  <c r="D27" i="31"/>
  <c r="U134" i="24"/>
  <c r="Q127" i="25"/>
  <c r="Q41" i="25"/>
  <c r="R41" i="25" s="1"/>
  <c r="R34" i="25"/>
  <c r="G129" i="25"/>
  <c r="G132" i="25" s="1"/>
  <c r="P129" i="25"/>
  <c r="P132" i="25" s="1"/>
  <c r="N131" i="25"/>
  <c r="M129" i="25"/>
  <c r="M132" i="25" s="1"/>
  <c r="Q131" i="25" l="1"/>
  <c r="R131" i="25" s="1"/>
  <c r="H27" i="31"/>
  <c r="C59" i="31" s="1"/>
  <c r="D28" i="31"/>
  <c r="H28" i="31" s="1"/>
  <c r="F59" i="31" s="1"/>
  <c r="U135" i="24"/>
  <c r="Q129" i="25"/>
  <c r="R129" i="25" s="1"/>
  <c r="R127" i="25"/>
  <c r="U136" i="24" l="1"/>
  <c r="G7" i="31" s="1"/>
  <c r="D29" i="31"/>
  <c r="H29" i="31" s="1"/>
  <c r="G48" i="31" l="1"/>
  <c r="F48" i="31"/>
  <c r="H48" i="31"/>
  <c r="E48" i="31"/>
  <c r="D48" i="31" s="1"/>
  <c r="G11" i="31"/>
  <c r="E40" i="31"/>
  <c r="U137" i="24"/>
  <c r="F7" i="31" s="1"/>
  <c r="H47" i="31" l="1"/>
  <c r="E47" i="31"/>
  <c r="E49" i="31" s="1"/>
  <c r="H7" i="31"/>
  <c r="H11" i="31" s="1"/>
  <c r="G47" i="31"/>
  <c r="G49" i="31" s="1"/>
  <c r="F47" i="31"/>
  <c r="F11" i="31"/>
  <c r="H49" i="31"/>
  <c r="E44" i="31"/>
  <c r="H44" i="31" s="1"/>
  <c r="H40" i="31"/>
  <c r="D47" i="31" l="1"/>
  <c r="D49" i="31" s="1"/>
  <c r="F49" i="31"/>
</calcChain>
</file>

<file path=xl/sharedStrings.xml><?xml version="1.0" encoding="utf-8"?>
<sst xmlns="http://schemas.openxmlformats.org/spreadsheetml/2006/main" count="1577" uniqueCount="300">
  <si>
    <t>How to Use This Template</t>
  </si>
  <si>
    <r>
      <t xml:space="preserve">Grantees should complete all fields with </t>
    </r>
    <r>
      <rPr>
        <sz val="10"/>
        <color rgb="FF0070C0"/>
        <rFont val="Calibri"/>
        <family val="2"/>
      </rPr>
      <t>blue text</t>
    </r>
    <r>
      <rPr>
        <sz val="10"/>
        <rFont val="Calibri"/>
        <family val="2"/>
      </rPr>
      <t xml:space="preserve">; these are input cells where descriptions and cost information should be entered. In some cases, more rows may exist under a cost category than are needed for your project and do not need to be completed. Extra rows that contain grey text are provided for additional items as necessary. If more rows are needed, your Project Officer can assist with adjusting the template. Cells with </t>
    </r>
    <r>
      <rPr>
        <sz val="10"/>
        <color rgb="FFFF0000"/>
        <rFont val="Calibri"/>
        <family val="2"/>
      </rPr>
      <t>red text</t>
    </r>
    <r>
      <rPr>
        <sz val="10"/>
        <rFont val="Calibri"/>
        <family val="2"/>
      </rPr>
      <t xml:space="preserve"> provide further directions on what should be filled in. All other cells (black text) contain formulas for calculating costs that have been pre-programmed into the spreadhseet and should not be changed. 
For any questions on using this budget template, please contact your Project Officer directly for assistance.</t>
    </r>
  </si>
  <si>
    <t>Description of Budget Item Categories</t>
  </si>
  <si>
    <t xml:space="preserve">Budget information should be supported in at least the level of detail described below: </t>
  </si>
  <si>
    <r>
      <t>Personnel</t>
    </r>
    <r>
      <rPr>
        <b/>
        <sz val="10"/>
        <color rgb="FF000000"/>
        <rFont val="Calibri"/>
        <family val="2"/>
      </rPr>
      <t xml:space="preserve"> </t>
    </r>
    <r>
      <rPr>
        <sz val="10"/>
        <color rgb="FF000000"/>
        <rFont val="Calibri"/>
        <family val="2"/>
      </rPr>
      <t xml:space="preserve">- List all staff positions by title. Give annual salary, percentage of time assigned to the project, and total cost for the budget period. </t>
    </r>
  </si>
  <si>
    <r>
      <t>Fringe Benefits</t>
    </r>
    <r>
      <rPr>
        <b/>
        <sz val="10"/>
        <color rgb="FF000000"/>
        <rFont val="Calibri"/>
        <family val="2"/>
      </rPr>
      <t xml:space="preserve"> </t>
    </r>
    <r>
      <rPr>
        <sz val="10"/>
        <color rgb="FF000000"/>
        <rFont val="Calibri"/>
        <family val="2"/>
      </rPr>
      <t>- Identify the percentage used, basis for its computation, and types of benefits included. Indicate all mandated and voluntary benefits to be supplemented with grant funds.</t>
    </r>
  </si>
  <si>
    <r>
      <t>Travel</t>
    </r>
    <r>
      <rPr>
        <b/>
        <sz val="10"/>
        <color rgb="FF000000"/>
        <rFont val="Calibri"/>
        <family val="2"/>
      </rPr>
      <t xml:space="preserve"> </t>
    </r>
    <r>
      <rPr>
        <sz val="10"/>
        <color rgb="FF000000"/>
        <rFont val="Calibri"/>
        <family val="2"/>
      </rPr>
      <t xml:space="preserve">- Indicate the specific individuals traveling, destination of travel, and number of trips; the reason for the travel should be referenced in the workplan. Also specify the mileage, per diem, </t>
    </r>
    <r>
      <rPr>
        <sz val="10"/>
        <rFont val="Calibri"/>
        <family val="2"/>
      </rPr>
      <t xml:space="preserve">hotel, airfare, </t>
    </r>
    <r>
      <rPr>
        <sz val="10"/>
        <color rgb="FF000000"/>
        <rFont val="Calibri"/>
        <family val="2"/>
      </rPr>
      <t xml:space="preserve">and other costs for each trip as applicable. Please note that if travel is for a conference or training, any associated registration costs should be included in the “Other” budget category.  </t>
    </r>
  </si>
  <si>
    <t>Government rates can be found here:</t>
  </si>
  <si>
    <t>https://www.gsa.gov/travel/plan-book/per-diem-rates</t>
  </si>
  <si>
    <r>
      <t>Equipment</t>
    </r>
    <r>
      <rPr>
        <b/>
        <sz val="10"/>
        <color rgb="FF000000"/>
        <rFont val="Calibri"/>
        <family val="2"/>
      </rPr>
      <t xml:space="preserve"> </t>
    </r>
    <r>
      <rPr>
        <sz val="10"/>
        <color rgb="FF000000"/>
        <rFont val="Calibri"/>
        <family val="2"/>
      </rPr>
      <t>- Identify each item to be purchased as a direct cost which has an estimated acquisition cost of $5,000 or more per unit and a useful life of more than one year. Equipment also includes accessories necessary to make the equipment operational, such as software. Separate items with a unit cost of less than $5,000 are deemed to be “Supplies”.</t>
    </r>
  </si>
  <si>
    <r>
      <t>Supplies</t>
    </r>
    <r>
      <rPr>
        <b/>
        <sz val="10"/>
        <color rgb="FF000000"/>
        <rFont val="Calibri"/>
        <family val="2"/>
      </rPr>
      <t xml:space="preserve"> </t>
    </r>
    <r>
      <rPr>
        <sz val="10"/>
        <color rgb="FF000000"/>
        <rFont val="Calibri"/>
        <family val="2"/>
      </rPr>
      <t xml:space="preserve">- Indicate any items, other than equipment, that will be purchased to support the project and that have a unit cost of less than $5,000. The budget detail should identify categories of supplies to be procured (e.g., field supplies, office supplies, computers, software, etc.). </t>
    </r>
  </si>
  <si>
    <r>
      <t xml:space="preserve">Contractual </t>
    </r>
    <r>
      <rPr>
        <sz val="10"/>
        <color rgb="FF000000"/>
        <rFont val="Calibri"/>
        <family val="2"/>
      </rPr>
      <t xml:space="preserve">- Identify any proposed contractual items that are reasonable and necessary to carry out the project’s objectives; specify the purpose and estimated cost. </t>
    </r>
  </si>
  <si>
    <r>
      <t>Other</t>
    </r>
    <r>
      <rPr>
        <b/>
        <sz val="10"/>
        <color rgb="FF000000"/>
        <rFont val="Calibri"/>
        <family val="2"/>
      </rPr>
      <t xml:space="preserve"> </t>
    </r>
    <r>
      <rPr>
        <sz val="10"/>
        <color rgb="FF000000"/>
        <rFont val="Calibri"/>
        <family val="2"/>
      </rPr>
      <t>- All other expenses necessary to carry out the objectives stated in the workplan. List each item in sufficient detail for the EPA to determine the reasonableness and allowability of its cost. Examples of items in this category include: conference registration fees, equipment rentals, repairs and maintenance, and subawards. Internet/phones, web hosting fees, insurance, electricity, vehicle leases, postage, printing, etc. may only be included in this category if those costs are not already covered by the approved indirect cost rate agreement.</t>
    </r>
  </si>
  <si>
    <r>
      <t>Indirect Costs</t>
    </r>
    <r>
      <rPr>
        <b/>
        <sz val="10"/>
        <color rgb="FF000000"/>
        <rFont val="Calibri"/>
        <family val="2"/>
      </rPr>
      <t xml:space="preserve"> </t>
    </r>
    <r>
      <rPr>
        <sz val="10"/>
        <color rgb="FF000000"/>
        <rFont val="Calibri"/>
        <family val="2"/>
      </rPr>
      <t xml:space="preserve">- If indirect charges are budgeted, indicate the approved rate, base, and briefly describe what is included. Organizations must also provide documentation of a federally approved indirect cost rate agreement reflective of the proposed project/grant period. Applicants should indicate if their organization is in the process of obtaining a new rate </t>
    </r>
    <r>
      <rPr>
        <sz val="10"/>
        <rFont val="Calibri"/>
        <family val="2"/>
      </rPr>
      <t>and provide a copy of the letter to their cognizant agency with the proposed indirect cost percentage.</t>
    </r>
  </si>
  <si>
    <r>
      <t>Total Direct Charges</t>
    </r>
    <r>
      <rPr>
        <sz val="10"/>
        <rFont val="Calibri"/>
        <family val="2"/>
      </rPr>
      <t xml:space="preserve"> - All costs associated with each category, not including indirect costs.</t>
    </r>
  </si>
  <si>
    <r>
      <t>Total Amount of Funds Requested from the EPA</t>
    </r>
    <r>
      <rPr>
        <sz val="10"/>
        <rFont val="Calibri"/>
        <family val="2"/>
      </rPr>
      <t xml:space="preserve"> - This amount should be discussed with your Project Officer and may not exceed the maximum percentage specified by the grant’s specific terms and conditions.</t>
    </r>
  </si>
  <si>
    <t>Tribe Name</t>
  </si>
  <si>
    <t>FY</t>
  </si>
  <si>
    <t>#</t>
  </si>
  <si>
    <t>CAA Program Budget</t>
  </si>
  <si>
    <t>Category</t>
  </si>
  <si>
    <t>DRAFT</t>
  </si>
  <si>
    <t>dd/mm/yy</t>
  </si>
  <si>
    <t>Budget</t>
  </si>
  <si>
    <t>Personnel</t>
  </si>
  <si>
    <t>Hrs/Wk</t>
  </si>
  <si>
    <t>x</t>
  </si>
  <si>
    <t>Rate/Hr</t>
  </si>
  <si>
    <t>Wks/Yr</t>
  </si>
  <si>
    <t>=</t>
  </si>
  <si>
    <t>FTE</t>
  </si>
  <si>
    <t>A.</t>
  </si>
  <si>
    <t>Staff Title</t>
  </si>
  <si>
    <t>B.</t>
  </si>
  <si>
    <t>C.</t>
  </si>
  <si>
    <t>D.</t>
  </si>
  <si>
    <t>E.</t>
  </si>
  <si>
    <t>F.</t>
  </si>
  <si>
    <t>G.</t>
  </si>
  <si>
    <t>Fringe</t>
  </si>
  <si>
    <t xml:space="preserve">*Enter "x" for staff covered by benefits*   </t>
  </si>
  <si>
    <t>Base Pay</t>
  </si>
  <si>
    <t>Rate</t>
  </si>
  <si>
    <t>1.</t>
  </si>
  <si>
    <t>Fringe Benefits</t>
  </si>
  <si>
    <t>A</t>
  </si>
  <si>
    <t>B</t>
  </si>
  <si>
    <t>C</t>
  </si>
  <si>
    <t>D</t>
  </si>
  <si>
    <t>E</t>
  </si>
  <si>
    <t>F</t>
  </si>
  <si>
    <t>G</t>
  </si>
  <si>
    <t>Description of benefits</t>
  </si>
  <si>
    <t>2.</t>
  </si>
  <si>
    <t>3.</t>
  </si>
  <si>
    <t>4.</t>
  </si>
  <si>
    <t xml:space="preserve">Fringe Benefits                                           </t>
  </si>
  <si>
    <t>Travel</t>
  </si>
  <si>
    <t>*Enter "x" to indicate which staff are traveling*</t>
  </si>
  <si>
    <t>Unit Cost</t>
  </si>
  <si>
    <t>Days or Miles</t>
  </si>
  <si>
    <t># Travelers 
or Trips</t>
  </si>
  <si>
    <t>Trip Total</t>
  </si>
  <si>
    <t>Training or Conference Title</t>
  </si>
  <si>
    <t>City, State</t>
  </si>
  <si>
    <t>Airfare (roundtrip)</t>
  </si>
  <si>
    <t>-</t>
  </si>
  <si>
    <t>Lodging</t>
  </si>
  <si>
    <t>Meals &amp; Indicentals (per diem)</t>
  </si>
  <si>
    <t>Rental Car</t>
  </si>
  <si>
    <t>Parking</t>
  </si>
  <si>
    <t>Taxi or Shuttle</t>
  </si>
  <si>
    <t>Mileage (total)</t>
  </si>
  <si>
    <t>5.</t>
  </si>
  <si>
    <t>6.</t>
  </si>
  <si>
    <t>Equipment</t>
  </si>
  <si>
    <t>Quantity</t>
  </si>
  <si>
    <t xml:space="preserve">Item </t>
  </si>
  <si>
    <t>Description of item</t>
  </si>
  <si>
    <t>Item</t>
  </si>
  <si>
    <t>Supplies</t>
  </si>
  <si>
    <t>7.</t>
  </si>
  <si>
    <t>8.</t>
  </si>
  <si>
    <t>9.</t>
  </si>
  <si>
    <t>10.</t>
  </si>
  <si>
    <t>Contractual</t>
  </si>
  <si>
    <t>Service</t>
  </si>
  <si>
    <t>Description of service</t>
  </si>
  <si>
    <t>Other</t>
  </si>
  <si>
    <t>Cost</t>
  </si>
  <si>
    <t>Description of cost</t>
  </si>
  <si>
    <t>Registration Fees (per person)</t>
  </si>
  <si>
    <t>Indirect</t>
  </si>
  <si>
    <t>Direct Costs</t>
  </si>
  <si>
    <t>Pass Through</t>
  </si>
  <si>
    <t>Base</t>
  </si>
  <si>
    <t>Indirect Cost Rate</t>
  </si>
  <si>
    <t>Description of rate</t>
  </si>
  <si>
    <t>Pass Through Rate</t>
  </si>
  <si>
    <t xml:space="preserve"> </t>
  </si>
  <si>
    <t>Total</t>
  </si>
  <si>
    <t>Total Cost for Project</t>
  </si>
  <si>
    <t>Tribal Match</t>
  </si>
  <si>
    <t>EPA Cost</t>
  </si>
  <si>
    <t>BUDGET INFORMATION - Non-Construction Programs</t>
  </si>
  <si>
    <t>SECTION A - BUDGET SUMMARY</t>
  </si>
  <si>
    <t>Grant Program Function or Activity</t>
  </si>
  <si>
    <t>Catalog of Federal Domestic Assistance Number</t>
  </si>
  <si>
    <t>Estimated Unoblicated Funds</t>
  </si>
  <si>
    <t>New or Revised Budget</t>
  </si>
  <si>
    <t>Federal</t>
  </si>
  <si>
    <t>Non-Federal</t>
  </si>
  <si>
    <t>(a)</t>
  </si>
  <si>
    <t>(b)</t>
  </si>
  <si>
    <t>(c)</t>
  </si>
  <si>
    <t>(d)</t>
  </si>
  <si>
    <t>(e)</t>
  </si>
  <si>
    <t>(f)</t>
  </si>
  <si>
    <t>(g)</t>
  </si>
  <si>
    <t>Totals</t>
  </si>
  <si>
    <t>SECTION B - BUDGET CATEGORIES</t>
  </si>
  <si>
    <t>Object Class Categories</t>
  </si>
  <si>
    <t>GRANT PROGRAM, FUNCTION, OR ACTIVITY</t>
  </si>
  <si>
    <t>Total
(5)</t>
  </si>
  <si>
    <t>(1)</t>
  </si>
  <si>
    <t>(2)</t>
  </si>
  <si>
    <t>(3)</t>
  </si>
  <si>
    <t>(4)</t>
  </si>
  <si>
    <t>a. Personnel</t>
  </si>
  <si>
    <t>b. Fringe Benefits</t>
  </si>
  <si>
    <t>c. Travel</t>
  </si>
  <si>
    <t>d. Equipment</t>
  </si>
  <si>
    <t>e. Supplies</t>
  </si>
  <si>
    <t>f. Contractual</t>
  </si>
  <si>
    <t>g. Construction</t>
  </si>
  <si>
    <t>h. Other</t>
  </si>
  <si>
    <t>i. Total Direct Charges (sum of 6a-6h)</t>
  </si>
  <si>
    <t>j. Indirect Charges</t>
  </si>
  <si>
    <t>k. TOTALS (sum of 6i and 6j)</t>
  </si>
  <si>
    <t>Program Income</t>
  </si>
  <si>
    <t>SECTION C - NON-FEDERAL RESOURCES</t>
  </si>
  <si>
    <t>(a) Grant Program</t>
  </si>
  <si>
    <t>(b) Applicant</t>
  </si>
  <si>
    <t>(c) State</t>
  </si>
  <si>
    <t>(d) Other Sources</t>
  </si>
  <si>
    <t>(e) TOTALS</t>
  </si>
  <si>
    <t>11.</t>
  </si>
  <si>
    <t>12.</t>
  </si>
  <si>
    <t>TOTAL (sum of lines 8-11)</t>
  </si>
  <si>
    <t>SECTION D - FORECASTED CASH NEEDS</t>
  </si>
  <si>
    <t>Total for 1st Year</t>
  </si>
  <si>
    <t>1st Quarter</t>
  </si>
  <si>
    <t>2nd Quarter</t>
  </si>
  <si>
    <t>3rd Quarter</t>
  </si>
  <si>
    <t>4th Quarter</t>
  </si>
  <si>
    <t>13.</t>
  </si>
  <si>
    <t>14.</t>
  </si>
  <si>
    <t>15.</t>
  </si>
  <si>
    <t>TOTAL (sum of lines 13-14)</t>
  </si>
  <si>
    <t>SECTION E - BUDGET ESTIMATES OF FEDERAL FUNDS NEEDED FOR BALANCE OF THE PROJECT</t>
  </si>
  <si>
    <t>FUTURE FUNDING PERIODS (YEARS)</t>
  </si>
  <si>
    <t>(b) First</t>
  </si>
  <si>
    <t>(c) Second</t>
  </si>
  <si>
    <t>(d) Third</t>
  </si>
  <si>
    <t>(e) Fourth</t>
  </si>
  <si>
    <t>16.</t>
  </si>
  <si>
    <t>17.</t>
  </si>
  <si>
    <t>18.</t>
  </si>
  <si>
    <t>19.</t>
  </si>
  <si>
    <t>20.</t>
  </si>
  <si>
    <t>TOTAL (sum of lines 16-19)</t>
  </si>
  <si>
    <t>SECTION F - OTHER BUDGET INFORMATION</t>
  </si>
  <si>
    <t>21.</t>
  </si>
  <si>
    <t>Direct Charges:</t>
  </si>
  <si>
    <t>22. Indirect Charges:</t>
  </si>
  <si>
    <t>23.</t>
  </si>
  <si>
    <t>Remarks:</t>
  </si>
  <si>
    <r>
      <t xml:space="preserve">IGAP FY </t>
    </r>
    <r>
      <rPr>
        <b/>
        <sz val="10"/>
        <color rgb="FF0070C0"/>
        <rFont val="Calibri"/>
        <family val="2"/>
        <scheme val="minor"/>
      </rPr>
      <t>21</t>
    </r>
  </si>
  <si>
    <t>Expenditures</t>
  </si>
  <si>
    <t>Budgeted</t>
  </si>
  <si>
    <t>Oct</t>
  </si>
  <si>
    <t>Nov</t>
  </si>
  <si>
    <t>Dec</t>
  </si>
  <si>
    <t>Jan</t>
  </si>
  <si>
    <t>Feb</t>
  </si>
  <si>
    <t>Mar</t>
  </si>
  <si>
    <t>Apr</t>
  </si>
  <si>
    <t>May</t>
  </si>
  <si>
    <t>Jun</t>
  </si>
  <si>
    <t>Jul</t>
  </si>
  <si>
    <t>Aug</t>
  </si>
  <si>
    <t>Sep</t>
  </si>
  <si>
    <t>Spent</t>
  </si>
  <si>
    <t>Remaining</t>
  </si>
  <si>
    <t>*Enter Hrs -&gt;</t>
  </si>
  <si>
    <t>Pay P1</t>
  </si>
  <si>
    <t>Pay P2</t>
  </si>
  <si>
    <t>Quarter 1</t>
  </si>
  <si>
    <t>Quarter 2</t>
  </si>
  <si>
    <t>Quarter 3</t>
  </si>
  <si>
    <t>Quarter 4</t>
  </si>
  <si>
    <t>Example</t>
  </si>
  <si>
    <t>IGAP Budget</t>
  </si>
  <si>
    <t xml:space="preserve">Budget </t>
  </si>
  <si>
    <t xml:space="preserve">IGAP taff time is for implementing the IGAP workplan.  Other uses of this time require other funding, budget and/or workplan revisions.  </t>
  </si>
  <si>
    <t>FTE or Workyears</t>
  </si>
  <si>
    <t xml:space="preserve">Tribal Environmental Coordinator  </t>
  </si>
  <si>
    <t>(Responsible for implementing all activities)</t>
  </si>
  <si>
    <t>Tribal Environmental Assistant</t>
  </si>
  <si>
    <t>(Assists in implementing all activities)</t>
  </si>
  <si>
    <t>Tribal Environmental Technician</t>
  </si>
  <si>
    <t>Implements solid &amp; hazardous waste activities</t>
  </si>
  <si>
    <t>Description of duties</t>
  </si>
  <si>
    <t xml:space="preserve">Fringe </t>
  </si>
  <si>
    <t>Payroll Taxes must be paid for all staff all year.  Describe other benefits consistent with personnel policies &amp; procedures here.</t>
  </si>
  <si>
    <t xml:space="preserve">*Enter "x" for staff covered by benefits   </t>
  </si>
  <si>
    <t>*Enter # of weeks of benefits-&gt;</t>
  </si>
  <si>
    <t>I.</t>
  </si>
  <si>
    <t xml:space="preserve">Payroll Taxes                                                    </t>
  </si>
  <si>
    <t>FICA, SS, MC, WC                                           -&gt;</t>
  </si>
  <si>
    <t>II.</t>
  </si>
  <si>
    <t xml:space="preserve">Benefits II                                                          </t>
  </si>
  <si>
    <t>Retirement                                                     -&gt;</t>
  </si>
  <si>
    <t>III.</t>
  </si>
  <si>
    <t xml:space="preserve">Benefits III                                                         </t>
  </si>
  <si>
    <t>IV.</t>
  </si>
  <si>
    <t xml:space="preserve">Benefits IV                                                         </t>
  </si>
  <si>
    <t>Description of benefits                                   -&gt;</t>
  </si>
  <si>
    <t>Travel to trainings and conferences is for building technical, communications, or administrative program management capacities.</t>
  </si>
  <si>
    <t xml:space="preserve">*Enter "x" for staff participating in training  </t>
  </si>
  <si>
    <t>Cost per   x   Days or Miles      x     Travelers or Trips</t>
  </si>
  <si>
    <t xml:space="preserve">Alaska Tribal Conference on Environmental Management </t>
  </si>
  <si>
    <t>Anchorage, AK</t>
  </si>
  <si>
    <r>
      <t xml:space="preserve">Airfare- Roundtrip                                         </t>
    </r>
    <r>
      <rPr>
        <sz val="9"/>
        <color rgb="FF0070C0"/>
        <rFont val="Calibri"/>
        <family val="2"/>
        <scheme val="minor"/>
      </rPr>
      <t>-&gt;</t>
    </r>
  </si>
  <si>
    <t>Meals &amp; Indicentals</t>
  </si>
  <si>
    <t>Taxi/Shuttle or Mileage -each way</t>
  </si>
  <si>
    <t>Alaska Forum on the Environment</t>
  </si>
  <si>
    <t>Tribal Solid Waste Advisory Network (costs reimbursed)</t>
  </si>
  <si>
    <t>Seattle, WA</t>
  </si>
  <si>
    <t>Airfare- Roundtrip                                         -&gt;</t>
  </si>
  <si>
    <t xml:space="preserve">IGAP equipment must be procured, inventoried and maintained per policies &amp; procedures.  Base estimates on quoted costs with shipping.  </t>
  </si>
  <si>
    <t>What's inlcuded?</t>
  </si>
  <si>
    <t>How much? How often?   x    How many?</t>
  </si>
  <si>
    <r>
      <rPr>
        <sz val="9"/>
        <rFont val="Calibri"/>
        <family val="2"/>
        <scheme val="minor"/>
      </rPr>
      <t>/</t>
    </r>
    <r>
      <rPr>
        <sz val="9"/>
        <color rgb="FF0070C0"/>
        <rFont val="Calibri"/>
        <family val="2"/>
        <scheme val="minor"/>
      </rPr>
      <t>?</t>
    </r>
  </si>
  <si>
    <t>/?</t>
  </si>
  <si>
    <t xml:space="preserve">IGAP supplies must be procured, inventoried and maintained per policies &amp; procedures. Base estimates on catalogue costs with shipping.  </t>
  </si>
  <si>
    <t>Laptop</t>
  </si>
  <si>
    <t>Includes software and peripherals</t>
  </si>
  <si>
    <t>/unit</t>
  </si>
  <si>
    <t xml:space="preserve">Office Supplies </t>
  </si>
  <si>
    <t>Paper, pens, printer cartridges, etc.</t>
  </si>
  <si>
    <t>/month</t>
  </si>
  <si>
    <t xml:space="preserve">Safety Supplies </t>
  </si>
  <si>
    <t>Boots, gloves, hats, first aid kits, etc.</t>
  </si>
  <si>
    <t>/year</t>
  </si>
  <si>
    <t>Gasoline</t>
  </si>
  <si>
    <t>for ATV use on workplan components 3, 4, 5</t>
  </si>
  <si>
    <t>/55gal</t>
  </si>
  <si>
    <t>Clean-Up Event</t>
  </si>
  <si>
    <t>bags and gloves</t>
  </si>
  <si>
    <t>/event</t>
  </si>
  <si>
    <t xml:space="preserve">IGAP support services must clearly support the IGAP workplan.  For shared services show the total cost and method for sharing. </t>
  </si>
  <si>
    <t xml:space="preserve">Description of service and/or sharing </t>
  </si>
  <si>
    <t xml:space="preserve">  /?</t>
  </si>
  <si>
    <t xml:space="preserve">IGAP support costs must clearly support the workplan. For shared costs show the total cost and method for sharing. </t>
  </si>
  <si>
    <t>Electric &amp; Fuel</t>
  </si>
  <si>
    <t>$1,500/month, IGAP occupies 1/4 of bldg.</t>
  </si>
  <si>
    <t>Phone &amp; Long Distance</t>
  </si>
  <si>
    <t xml:space="preserve">$275/month, IGAP is 1/5 of programs </t>
  </si>
  <si>
    <t xml:space="preserve">Internet </t>
  </si>
  <si>
    <t xml:space="preserve">$250/month, IGAP is 1/5 of programs </t>
  </si>
  <si>
    <t>GAP Program Postage</t>
  </si>
  <si>
    <t>for IGAP reports and deliverables</t>
  </si>
  <si>
    <t>/quarter</t>
  </si>
  <si>
    <t>Building Insurance</t>
  </si>
  <si>
    <t>$380/month, IGAP occupies 1/4 of bldg.</t>
  </si>
  <si>
    <t>Vehicle Insurance</t>
  </si>
  <si>
    <t>for IGAP ATV</t>
  </si>
  <si>
    <t>Vehicle Maintenance</t>
  </si>
  <si>
    <t>Spark plugs, oil, etc. for IGAP ATV</t>
  </si>
  <si>
    <t>Backhaul Fees</t>
  </si>
  <si>
    <t>Batteries, bulbs &amp; whitegoods disposal</t>
  </si>
  <si>
    <t>/lb</t>
  </si>
  <si>
    <t>Clean-up Refreshments</t>
  </si>
  <si>
    <t>light food and drinks ~50p @ $5 ea.</t>
  </si>
  <si>
    <t>description of cost</t>
  </si>
  <si>
    <t>Registration Fees</t>
  </si>
  <si>
    <t>/person</t>
  </si>
  <si>
    <t>Indirect costs can be charged only after a rate for the period has been approved by the NBC.  Changes in rates require budget revisions.</t>
  </si>
  <si>
    <t>Indirect Rate</t>
  </si>
  <si>
    <t xml:space="preserve">   (Direct Cots              -         Pass Through            =                     Base)          </t>
  </si>
  <si>
    <t xml:space="preserve">     x    </t>
  </si>
  <si>
    <t>(Pass Through )</t>
  </si>
  <si>
    <t>Maximum Budget Total</t>
  </si>
  <si>
    <t xml:space="preserve">                   Total Cost for Project</t>
  </si>
  <si>
    <t xml:space="preserve">               Left to Add or Reduce</t>
  </si>
  <si>
    <t>EPA Cost Review - this section must be signed by the EPA Project Officer for approval:</t>
  </si>
  <si>
    <t xml:space="preserve">The cost review analysis of this proposed budget was conducted in accordance with applicable EPA Indian Environmental General Assistance Program Guidance and grant regulations.  Based on the best professional judgement of the undersigned, all costs are necessary and reasonable in accordance with EPA Cost Review Guidance (GPI-00-05) and Cost Review Guidance for Grants Specialists and          Project Officers dated 05/06/2008.  </t>
  </si>
  <si>
    <t>Project Officer Signature &amp; Date</t>
  </si>
  <si>
    <r>
      <t>Total Cost of Project</t>
    </r>
    <r>
      <rPr>
        <sz val="10"/>
        <rFont val="Calibri"/>
        <family val="2"/>
      </rPr>
      <t xml:space="preserve"> - Should reflect the total cost of conducting all workplan activities. Any required match should be calculated off of this 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</si>
</sst>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
    <numFmt numFmtId="165" formatCode="0.0"/>
    <numFmt numFmtId="166" formatCode="&quot;$&quot;#,##0.00"/>
    <numFmt numFmtId="167" formatCode="0.0%"/>
    <numFmt numFmtId="168" formatCode="&quot;$&quot;#,##0.0"/>
  </numFmts>
  <fonts count="91" x14ac:knownFonts="1">
    <font>
      <sz val="10"/>
      <name val="Arial"/>
    </font>
    <font>
      <sz val="10"/>
      <name val="Arial"/>
      <family val="2"/>
    </font>
    <font>
      <sz val="12"/>
      <name val="Times New Roman"/>
      <family val="1"/>
    </font>
    <font>
      <sz val="10"/>
      <name val="Calibri"/>
      <family val="2"/>
      <scheme val="minor"/>
    </font>
    <font>
      <b/>
      <sz val="10"/>
      <name val="Calibri"/>
      <family val="2"/>
      <scheme val="minor"/>
    </font>
    <font>
      <sz val="10"/>
      <color theme="0" tint="-0.249977111117893"/>
      <name val="Arial"/>
      <family val="2"/>
    </font>
    <font>
      <sz val="10"/>
      <color rgb="FF000000"/>
      <name val="Arial"/>
      <family val="2"/>
    </font>
    <font>
      <i/>
      <sz val="9"/>
      <name val="Calibri"/>
      <family val="2"/>
      <scheme val="minor"/>
    </font>
    <font>
      <i/>
      <sz val="9"/>
      <name val="Arial"/>
      <family val="2"/>
    </font>
    <font>
      <b/>
      <sz val="9"/>
      <name val="Calibri"/>
      <family val="2"/>
      <scheme val="minor"/>
    </font>
    <font>
      <sz val="9"/>
      <name val="Times New Roman"/>
      <family val="1"/>
    </font>
    <font>
      <sz val="9"/>
      <name val="Calibri"/>
      <family val="2"/>
      <scheme val="minor"/>
    </font>
    <font>
      <sz val="9"/>
      <color indexed="8"/>
      <name val="Calibri"/>
      <family val="2"/>
      <scheme val="minor"/>
    </font>
    <font>
      <b/>
      <u/>
      <sz val="9"/>
      <color indexed="8"/>
      <name val="Calibri"/>
      <family val="2"/>
      <scheme val="minor"/>
    </font>
    <font>
      <b/>
      <u/>
      <sz val="9"/>
      <name val="Calibri"/>
      <family val="2"/>
    </font>
    <font>
      <u/>
      <sz val="9"/>
      <name val="Arial"/>
      <family val="2"/>
    </font>
    <font>
      <b/>
      <sz val="9"/>
      <name val="Calibri"/>
      <family val="2"/>
    </font>
    <font>
      <b/>
      <i/>
      <sz val="9"/>
      <name val="Calibri"/>
      <family val="2"/>
    </font>
    <font>
      <sz val="9"/>
      <name val="Arial"/>
      <family val="2"/>
    </font>
    <font>
      <b/>
      <sz val="9"/>
      <color indexed="8"/>
      <name val="Calibri"/>
      <family val="2"/>
      <scheme val="minor"/>
    </font>
    <font>
      <sz val="9"/>
      <color theme="5" tint="-0.249977111117893"/>
      <name val="Calibri"/>
      <family val="2"/>
      <scheme val="minor"/>
    </font>
    <font>
      <sz val="9"/>
      <color theme="6" tint="-0.499984740745262"/>
      <name val="Calibri"/>
      <family val="2"/>
      <scheme val="minor"/>
    </font>
    <font>
      <b/>
      <sz val="9"/>
      <color theme="0" tint="-0.249977111117893"/>
      <name val="Calibri"/>
      <family val="2"/>
      <scheme val="minor"/>
    </font>
    <font>
      <sz val="9"/>
      <color theme="0" tint="-0.249977111117893"/>
      <name val="Calibri"/>
      <family val="2"/>
      <scheme val="minor"/>
    </font>
    <font>
      <b/>
      <sz val="9"/>
      <name val="Arial"/>
      <family val="2"/>
    </font>
    <font>
      <b/>
      <sz val="9"/>
      <color theme="5" tint="-0.249977111117893"/>
      <name val="Calibri"/>
      <family val="2"/>
      <scheme val="minor"/>
    </font>
    <font>
      <b/>
      <sz val="9"/>
      <color theme="6" tint="-0.499984740745262"/>
      <name val="Calibri"/>
      <family val="2"/>
      <scheme val="minor"/>
    </font>
    <font>
      <b/>
      <u/>
      <sz val="9"/>
      <name val="Arial"/>
      <family val="2"/>
    </font>
    <font>
      <sz val="9"/>
      <color indexed="9"/>
      <name val="Calibri"/>
      <family val="2"/>
      <scheme val="minor"/>
    </font>
    <font>
      <b/>
      <sz val="9"/>
      <color theme="1"/>
      <name val="Calibri"/>
      <family val="2"/>
      <scheme val="minor"/>
    </font>
    <font>
      <u/>
      <sz val="9"/>
      <color theme="0" tint="-0.249977111117893"/>
      <name val="Calibri"/>
      <family val="2"/>
      <scheme val="minor"/>
    </font>
    <font>
      <sz val="9"/>
      <color theme="0" tint="-0.249977111117893"/>
      <name val="Arial"/>
      <family val="2"/>
    </font>
    <font>
      <b/>
      <sz val="10"/>
      <name val="Arial"/>
      <family val="2"/>
    </font>
    <font>
      <sz val="9"/>
      <color theme="0" tint="-0.34998626667073579"/>
      <name val="Calibri"/>
      <family val="2"/>
      <scheme val="minor"/>
    </font>
    <font>
      <b/>
      <sz val="9"/>
      <color theme="0" tint="-0.34998626667073579"/>
      <name val="Calibri"/>
      <family val="2"/>
      <scheme val="minor"/>
    </font>
    <font>
      <sz val="10"/>
      <name val="Times New Roman"/>
      <family val="1"/>
    </font>
    <font>
      <i/>
      <sz val="8"/>
      <name val="Calibri"/>
      <family val="2"/>
      <scheme val="minor"/>
    </font>
    <font>
      <i/>
      <sz val="8"/>
      <name val="Arial"/>
      <family val="2"/>
    </font>
    <font>
      <i/>
      <sz val="8"/>
      <color indexed="8"/>
      <name val="Calibri"/>
      <family val="2"/>
      <scheme val="minor"/>
    </font>
    <font>
      <sz val="8"/>
      <name val="Arial"/>
      <family val="2"/>
    </font>
    <font>
      <sz val="8"/>
      <color indexed="8"/>
      <name val="Calibri"/>
      <family val="2"/>
      <scheme val="minor"/>
    </font>
    <font>
      <sz val="8"/>
      <name val="Calibri"/>
      <family val="2"/>
      <scheme val="minor"/>
    </font>
    <font>
      <i/>
      <sz val="8"/>
      <color theme="0" tint="-0.249977111117893"/>
      <name val="Calibri"/>
      <family val="2"/>
      <scheme val="minor"/>
    </font>
    <font>
      <i/>
      <sz val="8"/>
      <color theme="0" tint="-0.249977111117893"/>
      <name val="Arial"/>
      <family val="2"/>
    </font>
    <font>
      <sz val="8"/>
      <color theme="0" tint="-0.249977111117893"/>
      <name val="Calibri"/>
      <family val="2"/>
      <scheme val="minor"/>
    </font>
    <font>
      <sz val="8"/>
      <color theme="0" tint="-0.249977111117893"/>
      <name val="Arial"/>
      <family val="2"/>
    </font>
    <font>
      <sz val="10"/>
      <color theme="0" tint="-0.249977111117893"/>
      <name val="Calibri"/>
      <family val="2"/>
      <scheme val="minor"/>
    </font>
    <font>
      <i/>
      <sz val="9"/>
      <color theme="0"/>
      <name val="Calibri"/>
      <family val="2"/>
      <scheme val="minor"/>
    </font>
    <font>
      <sz val="9"/>
      <color theme="0"/>
      <name val="Calibri"/>
      <family val="2"/>
      <scheme val="minor"/>
    </font>
    <font>
      <b/>
      <u/>
      <sz val="9"/>
      <color theme="0"/>
      <name val="Calibri"/>
      <family val="2"/>
      <scheme val="minor"/>
    </font>
    <font>
      <b/>
      <sz val="9"/>
      <color rgb="FF0070C0"/>
      <name val="Calibri"/>
      <family val="2"/>
      <scheme val="minor"/>
    </font>
    <font>
      <sz val="10"/>
      <color rgb="FF0070C0"/>
      <name val="Arial"/>
      <family val="2"/>
    </font>
    <font>
      <sz val="9"/>
      <color rgb="FF0070C0"/>
      <name val="Calibri"/>
      <family val="2"/>
      <scheme val="minor"/>
    </font>
    <font>
      <sz val="9"/>
      <color rgb="FF0070C0"/>
      <name val="Arial"/>
      <family val="2"/>
    </font>
    <font>
      <b/>
      <sz val="9.5"/>
      <color rgb="FF0070C0"/>
      <name val="Calibri"/>
      <family val="2"/>
      <scheme val="minor"/>
    </font>
    <font>
      <sz val="9"/>
      <color rgb="FF7030A0"/>
      <name val="Calibri"/>
      <family val="2"/>
      <scheme val="minor"/>
    </font>
    <font>
      <sz val="8"/>
      <color rgb="FF0070C0"/>
      <name val="Calibri"/>
      <family val="2"/>
      <scheme val="minor"/>
    </font>
    <font>
      <sz val="8"/>
      <color rgb="FF7030A0"/>
      <name val="Calibri"/>
      <family val="2"/>
      <scheme val="minor"/>
    </font>
    <font>
      <b/>
      <sz val="10"/>
      <color rgb="FF0070C0"/>
      <name val="Calibri"/>
      <family val="2"/>
      <scheme val="minor"/>
    </font>
    <font>
      <sz val="10"/>
      <name val="Arial"/>
      <family val="2"/>
    </font>
    <font>
      <sz val="8"/>
      <name val="Calibri"/>
      <family val="2"/>
    </font>
    <font>
      <sz val="8"/>
      <color indexed="8"/>
      <name val="Calibri"/>
      <family val="2"/>
    </font>
    <font>
      <u/>
      <sz val="8"/>
      <color indexed="8"/>
      <name val="Calibri"/>
      <family val="2"/>
      <scheme val="minor"/>
    </font>
    <font>
      <u/>
      <sz val="8"/>
      <name val="Calibri"/>
      <family val="2"/>
      <scheme val="minor"/>
    </font>
    <font>
      <u/>
      <sz val="8"/>
      <name val="Calibri"/>
      <family val="2"/>
    </font>
    <font>
      <sz val="8"/>
      <color rgb="FFFF0000"/>
      <name val="Calibri"/>
      <family val="2"/>
      <scheme val="minor"/>
    </font>
    <font>
      <b/>
      <u/>
      <sz val="9"/>
      <name val="Calibri"/>
      <family val="2"/>
      <scheme val="minor"/>
    </font>
    <font>
      <sz val="11"/>
      <color rgb="FF000000"/>
      <name val="Calibri"/>
      <family val="2"/>
    </font>
    <font>
      <sz val="11"/>
      <name val="Calibri"/>
      <family val="2"/>
    </font>
    <font>
      <b/>
      <u/>
      <sz val="12"/>
      <color rgb="FF000000"/>
      <name val="Calibri"/>
      <family val="2"/>
    </font>
    <font>
      <i/>
      <sz val="12"/>
      <color rgb="FF000000"/>
      <name val="Calibri"/>
      <family val="2"/>
    </font>
    <font>
      <i/>
      <sz val="11"/>
      <color rgb="FF000000"/>
      <name val="Calibri"/>
      <family val="2"/>
    </font>
    <font>
      <u/>
      <sz val="10"/>
      <color theme="10"/>
      <name val="Arial"/>
      <family val="2"/>
    </font>
    <font>
      <b/>
      <u/>
      <sz val="10"/>
      <color rgb="FF000000"/>
      <name val="Calibri"/>
      <family val="2"/>
    </font>
    <font>
      <b/>
      <sz val="10"/>
      <color rgb="FF000000"/>
      <name val="Calibri"/>
      <family val="2"/>
    </font>
    <font>
      <sz val="10"/>
      <color rgb="FF000000"/>
      <name val="Calibri"/>
      <family val="2"/>
    </font>
    <font>
      <sz val="10"/>
      <name val="Calibri"/>
      <family val="2"/>
    </font>
    <font>
      <u/>
      <sz val="10"/>
      <color theme="10"/>
      <name val="Calibri"/>
      <family val="2"/>
    </font>
    <font>
      <b/>
      <u/>
      <sz val="10"/>
      <name val="Calibri"/>
      <family val="2"/>
    </font>
    <font>
      <sz val="10"/>
      <color rgb="FF0070C0"/>
      <name val="Calibri"/>
      <family val="2"/>
    </font>
    <font>
      <sz val="10"/>
      <color rgb="FFFF0000"/>
      <name val="Calibri"/>
      <family val="2"/>
    </font>
    <font>
      <b/>
      <sz val="11"/>
      <name val="Arial"/>
      <family val="2"/>
    </font>
    <font>
      <b/>
      <sz val="13"/>
      <color rgb="FF0070C0"/>
      <name val="Calibri"/>
      <family val="2"/>
      <scheme val="minor"/>
    </font>
    <font>
      <sz val="13"/>
      <name val="Times New Roman"/>
      <family val="1"/>
    </font>
    <font>
      <b/>
      <sz val="11"/>
      <name val="Calibri"/>
      <family val="2"/>
      <scheme val="minor"/>
    </font>
    <font>
      <b/>
      <sz val="11"/>
      <color rgb="FF0070C0"/>
      <name val="Calibri"/>
      <family val="2"/>
      <scheme val="minor"/>
    </font>
    <font>
      <sz val="11"/>
      <name val="Times New Roman"/>
      <family val="1"/>
    </font>
    <font>
      <u/>
      <sz val="8"/>
      <color theme="0"/>
      <name val="Calibri"/>
      <family val="2"/>
      <scheme val="minor"/>
    </font>
    <font>
      <sz val="8"/>
      <color theme="0"/>
      <name val="Calibri"/>
      <family val="2"/>
      <scheme val="minor"/>
    </font>
    <font>
      <sz val="9"/>
      <color theme="0"/>
      <name val="Arial"/>
      <family val="2"/>
    </font>
    <font>
      <sz val="10"/>
      <name val="Arial"/>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86">
    <border>
      <left/>
      <right/>
      <top/>
      <bottom/>
      <diagonal/>
    </border>
    <border>
      <left/>
      <right/>
      <top/>
      <bottom style="thin">
        <color indexed="64"/>
      </bottom>
      <diagonal/>
    </border>
    <border>
      <left/>
      <right/>
      <top style="thin">
        <color auto="1"/>
      </top>
      <bottom/>
      <diagonal/>
    </border>
    <border>
      <left/>
      <right style="hair">
        <color auto="1"/>
      </right>
      <top/>
      <bottom/>
      <diagonal/>
    </border>
    <border>
      <left style="hair">
        <color auto="1"/>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right/>
      <top style="medium">
        <color theme="0" tint="-0.499984740745262"/>
      </top>
      <bottom/>
      <diagonal/>
    </border>
    <border>
      <left/>
      <right/>
      <top style="medium">
        <color theme="0" tint="-0.499984740745262"/>
      </top>
      <bottom style="thin">
        <color auto="1"/>
      </bottom>
      <diagonal/>
    </border>
    <border>
      <left/>
      <right/>
      <top/>
      <bottom style="medium">
        <color theme="0" tint="-0.499984740745262"/>
      </bottom>
      <diagonal/>
    </border>
    <border>
      <left/>
      <right/>
      <top style="thin">
        <color auto="1"/>
      </top>
      <bottom style="medium">
        <color theme="0" tint="-0.499984740745262"/>
      </bottom>
      <diagonal/>
    </border>
    <border>
      <left/>
      <right/>
      <top style="medium">
        <color theme="0" tint="-0.499984740745262"/>
      </top>
      <bottom style="thin">
        <color theme="0" tint="-0.499984740745262"/>
      </bottom>
      <diagonal/>
    </border>
    <border>
      <left/>
      <right/>
      <top style="thin">
        <color theme="0" tint="-0.499984740745262"/>
      </top>
      <bottom style="medium">
        <color theme="0" tint="-0.499984740745262"/>
      </bottom>
      <diagonal/>
    </border>
    <border>
      <left/>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right/>
      <top style="hair">
        <color auto="1"/>
      </top>
      <bottom style="medium">
        <color theme="0" tint="-0.499984740745262"/>
      </bottom>
      <diagonal/>
    </border>
    <border>
      <left/>
      <right/>
      <top style="medium">
        <color theme="0" tint="-0.499984740745262"/>
      </top>
      <bottom style="medium">
        <color theme="0" tint="-0.499984740745262"/>
      </bottom>
      <diagonal/>
    </border>
    <border>
      <left style="hair">
        <color auto="1"/>
      </left>
      <right/>
      <top style="medium">
        <color theme="0" tint="-0.499984740745262"/>
      </top>
      <bottom style="medium">
        <color theme="0" tint="-0.499984740745262"/>
      </bottom>
      <diagonal/>
    </border>
    <border>
      <left/>
      <right style="hair">
        <color auto="1"/>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hair">
        <color theme="0" tint="-0.499984740745262"/>
      </left>
      <right/>
      <top/>
      <bottom/>
      <diagonal/>
    </border>
    <border>
      <left/>
      <right style="hair">
        <color theme="0" tint="-0.499984740745262"/>
      </right>
      <top/>
      <bottom/>
      <diagonal/>
    </border>
    <border>
      <left style="hair">
        <color theme="0" tint="-0.499984740745262"/>
      </left>
      <right/>
      <top/>
      <bottom style="hair">
        <color auto="1"/>
      </bottom>
      <diagonal/>
    </border>
    <border>
      <left/>
      <right style="hair">
        <color theme="0" tint="-0.499984740745262"/>
      </right>
      <top/>
      <bottom style="hair">
        <color auto="1"/>
      </bottom>
      <diagonal/>
    </border>
    <border>
      <left style="hair">
        <color theme="0" tint="-0.499984740745262"/>
      </left>
      <right/>
      <top style="hair">
        <color auto="1"/>
      </top>
      <bottom/>
      <diagonal/>
    </border>
    <border>
      <left/>
      <right style="hair">
        <color theme="0" tint="-0.499984740745262"/>
      </right>
      <top style="hair">
        <color auto="1"/>
      </top>
      <bottom/>
      <diagonal/>
    </border>
    <border>
      <left style="hair">
        <color theme="0" tint="-0.499984740745262"/>
      </left>
      <right/>
      <top/>
      <bottom style="medium">
        <color theme="0" tint="-0.499984740745262"/>
      </bottom>
      <diagonal/>
    </border>
    <border>
      <left/>
      <right style="hair">
        <color theme="0" tint="-0.499984740745262"/>
      </right>
      <top/>
      <bottom style="medium">
        <color theme="0" tint="-0.499984740745262"/>
      </bottom>
      <diagonal/>
    </border>
    <border>
      <left style="hair">
        <color auto="1"/>
      </left>
      <right style="hair">
        <color auto="1"/>
      </right>
      <top style="medium">
        <color theme="0" tint="-0.499984740745262"/>
      </top>
      <bottom style="medium">
        <color theme="0" tint="-0.499984740745262"/>
      </bottom>
      <diagonal/>
    </border>
    <border>
      <left style="hair">
        <color auto="1"/>
      </left>
      <right style="hair">
        <color auto="1"/>
      </right>
      <top/>
      <bottom style="hair">
        <color auto="1"/>
      </bottom>
      <diagonal/>
    </border>
    <border>
      <left style="hair">
        <color auto="1"/>
      </left>
      <right style="hair">
        <color auto="1"/>
      </right>
      <top/>
      <bottom style="medium">
        <color auto="1"/>
      </bottom>
      <diagonal/>
    </border>
    <border>
      <left style="hair">
        <color auto="1"/>
      </left>
      <right style="hair">
        <color auto="1"/>
      </right>
      <top style="medium">
        <color auto="1"/>
      </top>
      <bottom style="medium">
        <color theme="0" tint="-0.499984740745262"/>
      </bottom>
      <diagonal/>
    </border>
    <border>
      <left style="hair">
        <color theme="0" tint="-0.499984740745262"/>
      </left>
      <right style="hair">
        <color theme="0" tint="-0.499984740745262"/>
      </right>
      <top style="hair">
        <color auto="1"/>
      </top>
      <bottom/>
      <diagonal/>
    </border>
    <border>
      <left style="hair">
        <color theme="0" tint="-0.499984740745262"/>
      </left>
      <right style="hair">
        <color theme="0" tint="-0.499984740745262"/>
      </right>
      <top/>
      <bottom style="hair">
        <color auto="1"/>
      </bottom>
      <diagonal/>
    </border>
    <border>
      <left style="hair">
        <color theme="0" tint="-0.499984740745262"/>
      </left>
      <right style="hair">
        <color theme="0" tint="-0.499984740745262"/>
      </right>
      <top style="medium">
        <color auto="1"/>
      </top>
      <bottom/>
      <diagonal/>
    </border>
    <border>
      <left style="hair">
        <color theme="0" tint="-0.499984740745262"/>
      </left>
      <right/>
      <top style="medium">
        <color theme="0" tint="-0.499984740745262"/>
      </top>
      <bottom style="medium">
        <color theme="0" tint="-0.499984740745262"/>
      </bottom>
      <diagonal/>
    </border>
    <border>
      <left/>
      <right style="hair">
        <color theme="0" tint="-0.499984740745262"/>
      </right>
      <top style="medium">
        <color theme="0" tint="-0.499984740745262"/>
      </top>
      <bottom style="medium">
        <color theme="0" tint="-0.499984740745262"/>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style="thin">
        <color auto="1"/>
      </top>
      <bottom style="hair">
        <color auto="1"/>
      </bottom>
      <diagonal/>
    </border>
    <border>
      <left style="hair">
        <color theme="0" tint="-0.499984740745262"/>
      </left>
      <right style="hair">
        <color theme="0" tint="-0.499984740745262"/>
      </right>
      <top style="medium">
        <color theme="0" tint="-0.499984740745262"/>
      </top>
      <bottom/>
      <diagonal/>
    </border>
    <border>
      <left style="hair">
        <color theme="0" tint="-0.499984740745262"/>
      </left>
      <right style="hair">
        <color theme="0" tint="-0.499984740745262"/>
      </right>
      <top/>
      <bottom style="thin">
        <color auto="1"/>
      </bottom>
      <diagonal/>
    </border>
    <border>
      <left/>
      <right style="hair">
        <color theme="0" tint="-0.499984740745262"/>
      </right>
      <top style="thin">
        <color auto="1"/>
      </top>
      <bottom style="medium">
        <color theme="0" tint="-0.499984740745262"/>
      </bottom>
      <diagonal/>
    </border>
    <border>
      <left style="hair">
        <color theme="0" tint="-0.499984740745262"/>
      </left>
      <right/>
      <top/>
      <bottom style="thin">
        <color auto="1"/>
      </bottom>
      <diagonal/>
    </border>
    <border>
      <left style="hair">
        <color theme="0" tint="-0.499984740745262"/>
      </left>
      <right style="hair">
        <color theme="0" tint="-0.499984740745262"/>
      </right>
      <top/>
      <bottom style="medium">
        <color theme="0" tint="-0.499984740745262"/>
      </bottom>
      <diagonal/>
    </border>
    <border>
      <left/>
      <right style="hair">
        <color theme="0" tint="-0.499984740745262"/>
      </right>
      <top style="thin">
        <color auto="1"/>
      </top>
      <bottom/>
      <diagonal/>
    </border>
    <border>
      <left/>
      <right style="hair">
        <color auto="1"/>
      </right>
      <top/>
      <bottom style="medium">
        <color auto="1"/>
      </bottom>
      <diagonal/>
    </border>
    <border>
      <left/>
      <right style="hair">
        <color auto="1"/>
      </right>
      <top style="medium">
        <color auto="1"/>
      </top>
      <bottom style="medium">
        <color theme="0" tint="-0.499984740745262"/>
      </bottom>
      <diagonal/>
    </border>
    <border>
      <left/>
      <right style="hair">
        <color theme="0" tint="-0.499984740745262"/>
      </right>
      <top style="thin">
        <color auto="1"/>
      </top>
      <bottom style="hair">
        <color auto="1"/>
      </bottom>
      <diagonal/>
    </border>
    <border>
      <left/>
      <right style="hair">
        <color theme="0" tint="-0.499984740745262"/>
      </right>
      <top style="medium">
        <color auto="1"/>
      </top>
      <bottom/>
      <diagonal/>
    </border>
    <border>
      <left style="hair">
        <color theme="0" tint="-0.499984740745262"/>
      </left>
      <right/>
      <top style="medium">
        <color theme="0" tint="-0.499984740745262"/>
      </top>
      <bottom style="thin">
        <color auto="1"/>
      </bottom>
      <diagonal/>
    </border>
    <border>
      <left/>
      <right style="hair">
        <color auto="1"/>
      </right>
      <top style="medium">
        <color auto="1"/>
      </top>
      <bottom/>
      <diagonal/>
    </border>
    <border>
      <left style="hair">
        <color auto="1"/>
      </left>
      <right style="hair">
        <color auto="1"/>
      </right>
      <top style="medium">
        <color auto="1"/>
      </top>
      <bottom/>
      <diagonal/>
    </border>
    <border>
      <left style="hair">
        <color theme="0" tint="-0.499984740745262"/>
      </left>
      <right/>
      <top style="medium">
        <color theme="0" tint="-0.499984740745262"/>
      </top>
      <bottom style="hair">
        <color theme="0" tint="-0.499984740745262"/>
      </bottom>
      <diagonal/>
    </border>
    <border>
      <left/>
      <right/>
      <top style="medium">
        <color theme="0" tint="-0.499984740745262"/>
      </top>
      <bottom style="hair">
        <color theme="0" tint="-0.499984740745262"/>
      </bottom>
      <diagonal/>
    </border>
    <border>
      <left/>
      <right style="hair">
        <color theme="0" tint="-0.499984740745262"/>
      </right>
      <top style="medium">
        <color theme="0" tint="-0.499984740745262"/>
      </top>
      <bottom style="hair">
        <color theme="0" tint="-0.499984740745262"/>
      </bottom>
      <diagonal/>
    </border>
    <border>
      <left style="hair">
        <color auto="1"/>
      </left>
      <right/>
      <top/>
      <bottom style="medium">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style="thick">
        <color auto="1"/>
      </top>
      <bottom/>
      <diagonal/>
    </border>
    <border>
      <left/>
      <right/>
      <top/>
      <bottom style="hair">
        <color theme="0" tint="-0.499984740745262"/>
      </bottom>
      <diagonal/>
    </border>
    <border>
      <left style="hair">
        <color theme="0" tint="-0.499984740745262"/>
      </left>
      <right/>
      <top/>
      <bottom style="hair">
        <color theme="0" tint="-0.499984740745262"/>
      </bottom>
      <diagonal/>
    </border>
    <border>
      <left style="hair">
        <color auto="1"/>
      </left>
      <right style="hair">
        <color theme="0" tint="-0.499984740745262"/>
      </right>
      <top style="medium">
        <color auto="1"/>
      </top>
      <bottom style="hair">
        <color theme="0" tint="-0.4999847407452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6" fillId="0" borderId="0"/>
    <xf numFmtId="9" fontId="59" fillId="0" borderId="0" applyFont="0" applyFill="0" applyBorder="0" applyAlignment="0" applyProtection="0"/>
    <xf numFmtId="0" fontId="72" fillId="0" borderId="0" applyNumberFormat="0" applyFill="0" applyBorder="0" applyAlignment="0" applyProtection="0"/>
    <xf numFmtId="44" fontId="90" fillId="0" borderId="0" applyFont="0" applyFill="0" applyBorder="0" applyAlignment="0" applyProtection="0"/>
  </cellStyleXfs>
  <cellXfs count="1096">
    <xf numFmtId="0" fontId="0" fillId="0" borderId="0" xfId="0"/>
    <xf numFmtId="0" fontId="2" fillId="0" borderId="0" xfId="2" applyFont="1"/>
    <xf numFmtId="0" fontId="2" fillId="0" borderId="0" xfId="2" applyFont="1" applyFill="1"/>
    <xf numFmtId="164" fontId="2" fillId="0" borderId="0" xfId="2" applyNumberFormat="1" applyFont="1"/>
    <xf numFmtId="0" fontId="1" fillId="0" borderId="0" xfId="2"/>
    <xf numFmtId="164" fontId="2" fillId="0" borderId="0" xfId="2" applyNumberFormat="1" applyFont="1" applyFill="1"/>
    <xf numFmtId="0" fontId="3" fillId="0" borderId="0" xfId="2" applyFont="1" applyFill="1"/>
    <xf numFmtId="0" fontId="1" fillId="0" borderId="0" xfId="2" applyFill="1"/>
    <xf numFmtId="0" fontId="10" fillId="0" borderId="0" xfId="2" applyFont="1"/>
    <xf numFmtId="0" fontId="11" fillId="0" borderId="0" xfId="2" applyFont="1"/>
    <xf numFmtId="0" fontId="16" fillId="0" borderId="0" xfId="2" applyFont="1" applyAlignment="1">
      <alignment horizontal="center"/>
    </xf>
    <xf numFmtId="164" fontId="23" fillId="0" borderId="0" xfId="2" applyNumberFormat="1" applyFont="1" applyAlignment="1" applyProtection="1">
      <alignment horizontal="center"/>
      <protection locked="0"/>
    </xf>
    <xf numFmtId="164" fontId="23" fillId="0" borderId="0" xfId="2" applyNumberFormat="1" applyFont="1" applyFill="1" applyBorder="1" applyAlignment="1" applyProtection="1">
      <alignment horizontal="center"/>
    </xf>
    <xf numFmtId="164" fontId="12" fillId="0" borderId="0" xfId="2" applyNumberFormat="1" applyFont="1" applyProtection="1"/>
    <xf numFmtId="0" fontId="11" fillId="0" borderId="0" xfId="2" applyFont="1" applyFill="1" applyProtection="1"/>
    <xf numFmtId="0" fontId="12" fillId="0" borderId="0" xfId="2" applyFont="1" applyFill="1" applyAlignment="1" applyProtection="1"/>
    <xf numFmtId="0" fontId="12" fillId="0" borderId="0" xfId="2" applyFont="1" applyFill="1" applyProtection="1"/>
    <xf numFmtId="164" fontId="12" fillId="0" borderId="0" xfId="2" applyNumberFormat="1" applyFont="1" applyFill="1" applyProtection="1"/>
    <xf numFmtId="0" fontId="28" fillId="0" borderId="0" xfId="2" applyFont="1" applyFill="1"/>
    <xf numFmtId="0" fontId="11" fillId="0" borderId="0" xfId="2" applyFont="1" applyFill="1"/>
    <xf numFmtId="164" fontId="11" fillId="0" borderId="0" xfId="2" applyNumberFormat="1" applyFont="1" applyAlignment="1" applyProtection="1"/>
    <xf numFmtId="164" fontId="23" fillId="0" borderId="0" xfId="2" applyNumberFormat="1" applyFont="1" applyProtection="1"/>
    <xf numFmtId="164" fontId="23" fillId="0" borderId="0" xfId="2" applyNumberFormat="1" applyFont="1" applyAlignment="1" applyProtection="1"/>
    <xf numFmtId="164" fontId="18" fillId="0" borderId="0" xfId="2" applyNumberFormat="1" applyFont="1" applyAlignment="1" applyProtection="1"/>
    <xf numFmtId="164" fontId="31" fillId="0" borderId="0" xfId="2" applyNumberFormat="1" applyFont="1" applyAlignment="1" applyProtection="1"/>
    <xf numFmtId="0" fontId="23" fillId="0" borderId="0" xfId="2" applyFont="1"/>
    <xf numFmtId="0" fontId="18" fillId="0" borderId="0" xfId="2" applyFont="1"/>
    <xf numFmtId="0" fontId="10" fillId="0" borderId="0" xfId="2" applyFont="1" applyFill="1"/>
    <xf numFmtId="164" fontId="10" fillId="0" borderId="0" xfId="2" applyNumberFormat="1" applyFont="1"/>
    <xf numFmtId="0" fontId="10" fillId="0" borderId="0" xfId="2" applyFont="1" applyAlignment="1">
      <alignment horizontal="right"/>
    </xf>
    <xf numFmtId="0" fontId="12" fillId="0" borderId="0" xfId="2" applyFont="1" applyAlignment="1" applyProtection="1">
      <alignment horizontal="center"/>
    </xf>
    <xf numFmtId="164" fontId="11" fillId="0" borderId="1" xfId="2" applyNumberFormat="1" applyFont="1" applyBorder="1" applyAlignment="1" applyProtection="1">
      <alignment vertical="center"/>
    </xf>
    <xf numFmtId="164" fontId="23" fillId="0" borderId="1" xfId="2" applyNumberFormat="1" applyFont="1" applyBorder="1" applyAlignment="1" applyProtection="1">
      <alignment vertical="center"/>
    </xf>
    <xf numFmtId="0" fontId="40" fillId="0" borderId="0" xfId="2" applyFont="1" applyBorder="1" applyAlignment="1" applyProtection="1">
      <alignment horizontal="center" vertical="center"/>
    </xf>
    <xf numFmtId="0" fontId="40" fillId="0" borderId="0" xfId="2" applyFont="1" applyBorder="1" applyAlignment="1" applyProtection="1">
      <alignment vertical="center"/>
    </xf>
    <xf numFmtId="0" fontId="19" fillId="0" borderId="0" xfId="2" applyFont="1" applyBorder="1" applyAlignment="1" applyProtection="1">
      <alignment vertical="center"/>
    </xf>
    <xf numFmtId="0" fontId="11" fillId="0" borderId="0" xfId="2" quotePrefix="1" applyFont="1" applyBorder="1" applyAlignment="1" applyProtection="1">
      <alignment horizontal="center" vertical="center"/>
    </xf>
    <xf numFmtId="4" fontId="11" fillId="0" borderId="0" xfId="2" applyNumberFormat="1" applyFont="1" applyBorder="1" applyAlignment="1" applyProtection="1">
      <alignment vertical="center"/>
    </xf>
    <xf numFmtId="164" fontId="11" fillId="0" borderId="0" xfId="2" applyNumberFormat="1" applyFont="1" applyBorder="1" applyAlignment="1" applyProtection="1">
      <alignment vertical="center"/>
    </xf>
    <xf numFmtId="0" fontId="12" fillId="0" borderId="0" xfId="2" applyFont="1" applyBorder="1" applyAlignment="1" applyProtection="1">
      <alignment vertical="center"/>
    </xf>
    <xf numFmtId="164" fontId="23" fillId="0" borderId="0" xfId="2" applyNumberFormat="1" applyFont="1" applyBorder="1" applyAlignment="1" applyProtection="1">
      <alignment vertical="center"/>
    </xf>
    <xf numFmtId="164" fontId="33" fillId="0" borderId="0" xfId="2" applyNumberFormat="1" applyFont="1" applyBorder="1" applyAlignment="1" applyProtection="1">
      <alignment vertical="center"/>
    </xf>
    <xf numFmtId="165" fontId="23" fillId="0" borderId="0" xfId="2" applyNumberFormat="1" applyFont="1" applyBorder="1" applyAlignment="1" applyProtection="1">
      <alignment horizontal="center" vertical="center"/>
      <protection locked="0"/>
    </xf>
    <xf numFmtId="166" fontId="23" fillId="0" borderId="0" xfId="2" quotePrefix="1" applyNumberFormat="1" applyFont="1" applyBorder="1" applyAlignment="1" applyProtection="1">
      <alignment horizontal="center" vertical="center"/>
      <protection locked="0"/>
    </xf>
    <xf numFmtId="4" fontId="23" fillId="0" borderId="0" xfId="2" applyNumberFormat="1" applyFont="1" applyBorder="1" applyAlignment="1" applyProtection="1">
      <alignment vertical="center"/>
    </xf>
    <xf numFmtId="4" fontId="9" fillId="0" borderId="0" xfId="2" applyNumberFormat="1" applyFont="1" applyBorder="1" applyAlignment="1" applyProtection="1">
      <alignment vertical="center"/>
    </xf>
    <xf numFmtId="164" fontId="19" fillId="0" borderId="0" xfId="2" applyNumberFormat="1" applyFont="1" applyBorder="1" applyAlignment="1" applyProtection="1">
      <alignment vertical="center"/>
    </xf>
    <xf numFmtId="10" fontId="12" fillId="0" borderId="0" xfId="2" applyNumberFormat="1" applyFont="1" applyBorder="1" applyAlignment="1" applyProtection="1">
      <alignment horizontal="center" vertical="center"/>
    </xf>
    <xf numFmtId="0" fontId="12" fillId="0" borderId="0" xfId="2" applyFont="1" applyBorder="1" applyAlignment="1" applyProtection="1">
      <alignment horizontal="center" vertical="center"/>
    </xf>
    <xf numFmtId="0" fontId="12" fillId="0" borderId="0" xfId="2" quotePrefix="1" applyFont="1" applyBorder="1" applyAlignment="1" applyProtection="1">
      <alignment horizontal="center" vertical="center"/>
    </xf>
    <xf numFmtId="164" fontId="12" fillId="0" borderId="0" xfId="2" applyNumberFormat="1" applyFont="1" applyBorder="1" applyAlignment="1" applyProtection="1">
      <alignment vertical="center"/>
    </xf>
    <xf numFmtId="10" fontId="11" fillId="0" borderId="0" xfId="2" applyNumberFormat="1" applyFont="1" applyBorder="1" applyAlignment="1" applyProtection="1">
      <alignment horizontal="center" vertical="center"/>
    </xf>
    <xf numFmtId="0" fontId="19" fillId="0" borderId="0" xfId="2" applyFont="1" applyFill="1" applyBorder="1" applyAlignment="1" applyProtection="1">
      <alignment horizontal="left" vertical="center"/>
    </xf>
    <xf numFmtId="0" fontId="12" fillId="0" borderId="0" xfId="2" applyFont="1" applyFill="1" applyBorder="1" applyAlignment="1" applyProtection="1">
      <alignment horizontal="center" vertical="center"/>
    </xf>
    <xf numFmtId="164" fontId="12" fillId="0" borderId="0" xfId="2" applyNumberFormat="1" applyFont="1" applyFill="1" applyBorder="1" applyAlignment="1" applyProtection="1">
      <alignment vertical="center"/>
    </xf>
    <xf numFmtId="0" fontId="41" fillId="0" borderId="0" xfId="2" quotePrefix="1" applyNumberFormat="1" applyFont="1" applyBorder="1" applyAlignment="1" applyProtection="1">
      <alignment horizontal="center" vertical="center"/>
    </xf>
    <xf numFmtId="164" fontId="40" fillId="0" borderId="0" xfId="2" applyNumberFormat="1" applyFont="1" applyBorder="1" applyAlignment="1" applyProtection="1">
      <alignment vertical="center"/>
    </xf>
    <xf numFmtId="0" fontId="11" fillId="0" borderId="0" xfId="2" quotePrefix="1" applyNumberFormat="1" applyFont="1" applyBorder="1" applyAlignment="1" applyProtection="1">
      <alignment horizontal="center" vertical="center"/>
    </xf>
    <xf numFmtId="0" fontId="23" fillId="0" borderId="0" xfId="2" quotePrefix="1" applyNumberFormat="1" applyFont="1" applyBorder="1" applyAlignment="1" applyProtection="1">
      <alignment horizontal="center" vertical="center"/>
    </xf>
    <xf numFmtId="0" fontId="13" fillId="0" borderId="0" xfId="2" applyFont="1" applyBorder="1" applyAlignment="1" applyProtection="1">
      <alignment vertical="center"/>
    </xf>
    <xf numFmtId="164" fontId="11" fillId="0" borderId="0" xfId="2" applyNumberFormat="1" applyFont="1" applyBorder="1" applyAlignment="1" applyProtection="1">
      <alignment horizontal="right" vertical="center"/>
    </xf>
    <xf numFmtId="0" fontId="22" fillId="0" borderId="0" xfId="2" applyFont="1" applyBorder="1" applyAlignment="1" applyProtection="1">
      <alignment vertical="center"/>
      <protection locked="0"/>
    </xf>
    <xf numFmtId="164" fontId="23" fillId="0" borderId="0" xfId="2" applyNumberFormat="1" applyFont="1" applyBorder="1" applyAlignment="1" applyProtection="1">
      <alignment horizontal="right" vertical="center"/>
    </xf>
    <xf numFmtId="2" fontId="19" fillId="0" borderId="0" xfId="2" applyNumberFormat="1" applyFont="1" applyBorder="1" applyAlignment="1" applyProtection="1">
      <alignment horizontal="left" vertical="center"/>
    </xf>
    <xf numFmtId="164" fontId="12" fillId="0" borderId="0" xfId="2" applyNumberFormat="1" applyFont="1" applyBorder="1" applyAlignment="1" applyProtection="1">
      <alignment horizontal="right" vertical="center"/>
    </xf>
    <xf numFmtId="0" fontId="12" fillId="0" borderId="0" xfId="2" applyFont="1" applyBorder="1" applyAlignment="1" applyProtection="1">
      <alignment horizontal="left" vertical="center"/>
    </xf>
    <xf numFmtId="49" fontId="9" fillId="0" borderId="0" xfId="2" applyNumberFormat="1" applyFont="1" applyBorder="1" applyAlignment="1" applyProtection="1">
      <alignment vertical="center"/>
    </xf>
    <xf numFmtId="49" fontId="22" fillId="0" borderId="0" xfId="2" applyNumberFormat="1" applyFont="1" applyBorder="1" applyAlignment="1" applyProtection="1">
      <alignment vertical="center"/>
    </xf>
    <xf numFmtId="0" fontId="33" fillId="0" borderId="0" xfId="2" quotePrefix="1" applyFont="1" applyBorder="1" applyAlignment="1" applyProtection="1">
      <alignment horizontal="center" vertical="center"/>
    </xf>
    <xf numFmtId="164" fontId="33" fillId="0" borderId="0" xfId="2" applyNumberFormat="1" applyFont="1" applyBorder="1" applyAlignment="1" applyProtection="1">
      <alignment horizontal="right" vertical="center"/>
    </xf>
    <xf numFmtId="0" fontId="22" fillId="0" borderId="0" xfId="2" applyFont="1" applyFill="1" applyBorder="1" applyAlignment="1" applyProtection="1">
      <alignment horizontal="left" vertical="center"/>
      <protection locked="0"/>
    </xf>
    <xf numFmtId="164" fontId="19" fillId="0" borderId="0" xfId="2" applyNumberFormat="1" applyFont="1" applyBorder="1" applyAlignment="1" applyProtection="1">
      <alignment horizontal="right" vertical="center"/>
    </xf>
    <xf numFmtId="0" fontId="13" fillId="0" borderId="0" xfId="2" applyFont="1" applyFill="1" applyBorder="1" applyAlignment="1" applyProtection="1">
      <alignment vertical="center"/>
    </xf>
    <xf numFmtId="164" fontId="11" fillId="0" borderId="0" xfId="2" applyNumberFormat="1" applyFont="1" applyFill="1" applyBorder="1" applyAlignment="1" applyProtection="1">
      <alignment vertical="center"/>
    </xf>
    <xf numFmtId="0" fontId="23" fillId="0" borderId="0" xfId="2" quotePrefix="1" applyFont="1" applyBorder="1" applyAlignment="1" applyProtection="1">
      <alignment horizontal="center" vertical="center"/>
    </xf>
    <xf numFmtId="164" fontId="22" fillId="0" borderId="0" xfId="2" applyNumberFormat="1" applyFont="1" applyFill="1" applyBorder="1" applyAlignment="1" applyProtection="1">
      <alignment vertical="center"/>
    </xf>
    <xf numFmtId="0" fontId="11" fillId="0" borderId="0" xfId="2" applyFont="1" applyFill="1" applyBorder="1" applyAlignment="1" applyProtection="1">
      <alignment vertical="center"/>
    </xf>
    <xf numFmtId="164" fontId="9" fillId="0" borderId="0" xfId="2" applyNumberFormat="1" applyFont="1" applyBorder="1" applyAlignment="1" applyProtection="1">
      <alignment horizontal="center" vertical="center"/>
    </xf>
    <xf numFmtId="0" fontId="33" fillId="0" borderId="0" xfId="2" applyFont="1" applyBorder="1" applyAlignment="1" applyProtection="1">
      <alignment vertical="center"/>
    </xf>
    <xf numFmtId="164" fontId="19" fillId="0" borderId="0" xfId="2" applyNumberFormat="1" applyFont="1" applyFill="1" applyBorder="1" applyAlignment="1" applyProtection="1">
      <alignment vertical="center"/>
    </xf>
    <xf numFmtId="164" fontId="34" fillId="0" borderId="0" xfId="2" applyNumberFormat="1" applyFont="1" applyBorder="1" applyAlignment="1" applyProtection="1">
      <alignment horizontal="right" vertical="center"/>
    </xf>
    <xf numFmtId="164" fontId="9" fillId="0" borderId="0" xfId="2" applyNumberFormat="1" applyFont="1" applyFill="1" applyBorder="1" applyAlignment="1" applyProtection="1">
      <alignment vertical="center"/>
    </xf>
    <xf numFmtId="164" fontId="42" fillId="0" borderId="0" xfId="2" applyNumberFormat="1" applyFont="1" applyFill="1" applyBorder="1" applyAlignment="1" applyProtection="1">
      <alignment vertical="center"/>
    </xf>
    <xf numFmtId="164" fontId="23" fillId="2" borderId="0" xfId="2" applyNumberFormat="1" applyFont="1" applyFill="1" applyBorder="1" applyAlignment="1" applyProtection="1">
      <alignment horizontal="center"/>
    </xf>
    <xf numFmtId="0" fontId="19" fillId="0" borderId="0" xfId="2" applyFont="1" applyAlignment="1" applyProtection="1">
      <alignment horizontal="right"/>
    </xf>
    <xf numFmtId="4" fontId="23" fillId="0" borderId="4" xfId="2" applyNumberFormat="1" applyFont="1" applyFill="1" applyBorder="1" applyAlignment="1" applyProtection="1">
      <alignment horizontal="center"/>
      <protection locked="0"/>
    </xf>
    <xf numFmtId="164" fontId="12" fillId="0" borderId="8" xfId="2" applyNumberFormat="1" applyFont="1" applyFill="1" applyBorder="1" applyAlignment="1" applyProtection="1">
      <alignment horizontal="center"/>
    </xf>
    <xf numFmtId="164" fontId="12" fillId="0" borderId="0" xfId="2" applyNumberFormat="1" applyFont="1" applyBorder="1" applyAlignment="1" applyProtection="1">
      <alignment horizontal="center"/>
    </xf>
    <xf numFmtId="164" fontId="12" fillId="0" borderId="10" xfId="2" applyNumberFormat="1" applyFont="1" applyBorder="1" applyAlignment="1" applyProtection="1">
      <alignment horizontal="center"/>
    </xf>
    <xf numFmtId="164" fontId="21" fillId="0" borderId="11" xfId="2" applyNumberFormat="1" applyFont="1" applyFill="1" applyBorder="1" applyAlignment="1" applyProtection="1">
      <alignment horizontal="center"/>
    </xf>
    <xf numFmtId="164" fontId="21" fillId="0" borderId="8" xfId="2" applyNumberFormat="1" applyFont="1" applyFill="1" applyBorder="1" applyAlignment="1" applyProtection="1">
      <alignment horizontal="center"/>
    </xf>
    <xf numFmtId="4" fontId="23" fillId="2" borderId="7" xfId="2" applyNumberFormat="1" applyFont="1" applyFill="1" applyBorder="1" applyAlignment="1" applyProtection="1">
      <alignment horizontal="center"/>
      <protection locked="0"/>
    </xf>
    <xf numFmtId="164" fontId="23" fillId="0" borderId="8" xfId="2" applyNumberFormat="1" applyFont="1" applyFill="1" applyBorder="1" applyAlignment="1" applyProtection="1">
      <alignment horizontal="center"/>
    </xf>
    <xf numFmtId="164" fontId="23" fillId="0" borderId="0" xfId="2" applyNumberFormat="1" applyFont="1" applyBorder="1" applyAlignment="1" applyProtection="1">
      <alignment horizontal="center"/>
    </xf>
    <xf numFmtId="4" fontId="23" fillId="0" borderId="0" xfId="2" applyNumberFormat="1" applyFont="1" applyFill="1" applyBorder="1" applyAlignment="1" applyProtection="1">
      <alignment horizontal="center"/>
      <protection locked="0"/>
    </xf>
    <xf numFmtId="164" fontId="23" fillId="0" borderId="3" xfId="2" applyNumberFormat="1" applyFont="1" applyFill="1" applyBorder="1" applyAlignment="1" applyProtection="1">
      <alignment horizontal="center"/>
    </xf>
    <xf numFmtId="164" fontId="23" fillId="0" borderId="10" xfId="2" applyNumberFormat="1" applyFont="1" applyBorder="1" applyAlignment="1" applyProtection="1">
      <alignment horizontal="center"/>
    </xf>
    <xf numFmtId="164" fontId="23" fillId="0" borderId="10" xfId="2" applyNumberFormat="1" applyFont="1" applyFill="1" applyBorder="1" applyAlignment="1" applyProtection="1">
      <alignment horizontal="center"/>
    </xf>
    <xf numFmtId="164" fontId="23" fillId="0" borderId="11" xfId="2" applyNumberFormat="1" applyFont="1" applyFill="1" applyBorder="1" applyAlignment="1" applyProtection="1">
      <alignment horizontal="center"/>
    </xf>
    <xf numFmtId="0" fontId="19" fillId="0" borderId="7" xfId="2" applyFont="1" applyBorder="1" applyAlignment="1" applyProtection="1"/>
    <xf numFmtId="0" fontId="12" fillId="0" borderId="10" xfId="2" applyFont="1" applyBorder="1" applyAlignment="1" applyProtection="1"/>
    <xf numFmtId="0" fontId="9" fillId="0" borderId="7" xfId="2" applyFont="1" applyBorder="1" applyAlignment="1" applyProtection="1"/>
    <xf numFmtId="164" fontId="11" fillId="0" borderId="10" xfId="2" applyNumberFormat="1" applyFont="1" applyBorder="1" applyAlignment="1" applyProtection="1">
      <alignment horizontal="center"/>
    </xf>
    <xf numFmtId="0" fontId="22" fillId="0" borderId="7" xfId="2" applyFont="1" applyBorder="1" applyAlignment="1" applyProtection="1"/>
    <xf numFmtId="0" fontId="11" fillId="0" borderId="7" xfId="2" applyFont="1" applyBorder="1" applyAlignment="1" applyProtection="1"/>
    <xf numFmtId="0" fontId="12" fillId="0" borderId="7" xfId="2" applyFont="1" applyBorder="1" applyProtection="1"/>
    <xf numFmtId="0" fontId="11" fillId="0" borderId="7" xfId="2" applyFont="1" applyBorder="1" applyProtection="1"/>
    <xf numFmtId="0" fontId="12" fillId="0" borderId="0" xfId="2" applyFont="1" applyBorder="1" applyAlignment="1" applyProtection="1">
      <alignment horizontal="left"/>
    </xf>
    <xf numFmtId="0" fontId="12" fillId="0" borderId="0" xfId="2" applyFont="1" applyBorder="1" applyProtection="1"/>
    <xf numFmtId="164" fontId="12" fillId="0" borderId="0" xfId="2" applyNumberFormat="1" applyFont="1" applyBorder="1" applyProtection="1"/>
    <xf numFmtId="164" fontId="11" fillId="0" borderId="0" xfId="2" applyNumberFormat="1" applyFont="1" applyBorder="1" applyAlignment="1" applyProtection="1"/>
    <xf numFmtId="0" fontId="11" fillId="0" borderId="9" xfId="2" applyFont="1" applyBorder="1" applyProtection="1"/>
    <xf numFmtId="0" fontId="12" fillId="0" borderId="10" xfId="2" applyFont="1" applyBorder="1" applyAlignment="1" applyProtection="1">
      <alignment horizontal="left"/>
    </xf>
    <xf numFmtId="164" fontId="12" fillId="0" borderId="10" xfId="2" applyNumberFormat="1" applyFont="1" applyBorder="1" applyProtection="1"/>
    <xf numFmtId="164" fontId="11" fillId="0" borderId="10" xfId="2" applyNumberFormat="1" applyFont="1" applyBorder="1" applyProtection="1"/>
    <xf numFmtId="0" fontId="9" fillId="0" borderId="7" xfId="2" applyFont="1" applyBorder="1" applyAlignment="1" applyProtection="1">
      <alignment horizontal="left" vertical="top"/>
    </xf>
    <xf numFmtId="164" fontId="23" fillId="0" borderId="0" xfId="2" applyNumberFormat="1" applyFont="1" applyBorder="1" applyAlignment="1" applyProtection="1"/>
    <xf numFmtId="0" fontId="11" fillId="0" borderId="10" xfId="2" applyFont="1" applyBorder="1" applyAlignment="1" applyProtection="1"/>
    <xf numFmtId="164" fontId="30" fillId="0" borderId="10" xfId="2" applyNumberFormat="1" applyFont="1" applyBorder="1" applyAlignment="1" applyProtection="1">
      <alignment horizontal="left" indent="12"/>
    </xf>
    <xf numFmtId="0" fontId="22" fillId="0" borderId="7" xfId="2" applyFont="1" applyBorder="1" applyAlignment="1" applyProtection="1">
      <alignment horizontal="left" vertical="top"/>
    </xf>
    <xf numFmtId="0" fontId="23" fillId="0" borderId="0" xfId="2" applyFont="1" applyBorder="1" applyAlignment="1" applyProtection="1"/>
    <xf numFmtId="164" fontId="23" fillId="0" borderId="0" xfId="2" applyNumberFormat="1" applyFont="1" applyBorder="1" applyAlignment="1" applyProtection="1">
      <alignment horizontal="center"/>
      <protection locked="0"/>
    </xf>
    <xf numFmtId="0" fontId="23" fillId="0" borderId="10" xfId="2" applyFont="1" applyBorder="1" applyAlignment="1" applyProtection="1"/>
    <xf numFmtId="164" fontId="23" fillId="0" borderId="10" xfId="2" applyNumberFormat="1" applyFont="1" applyBorder="1" applyProtection="1"/>
    <xf numFmtId="49" fontId="29"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49" fontId="22" fillId="0" borderId="0" xfId="0" applyNumberFormat="1" applyFont="1" applyFill="1" applyBorder="1" applyAlignment="1" applyProtection="1">
      <alignment horizontal="left" vertical="center"/>
    </xf>
    <xf numFmtId="0" fontId="11" fillId="0" borderId="6" xfId="2" applyFont="1" applyBorder="1" applyAlignment="1" applyProtection="1"/>
    <xf numFmtId="164" fontId="12" fillId="0" borderId="9" xfId="2" applyNumberFormat="1" applyFont="1" applyBorder="1" applyProtection="1"/>
    <xf numFmtId="164" fontId="23" fillId="0" borderId="4" xfId="2" applyNumberFormat="1" applyFont="1" applyBorder="1" applyAlignment="1" applyProtection="1">
      <alignment horizontal="center"/>
      <protection locked="0"/>
    </xf>
    <xf numFmtId="164" fontId="23" fillId="0" borderId="9" xfId="2" applyNumberFormat="1" applyFont="1" applyBorder="1" applyProtection="1"/>
    <xf numFmtId="164" fontId="23" fillId="0" borderId="9" xfId="2" applyNumberFormat="1" applyFont="1" applyBorder="1" applyAlignment="1" applyProtection="1">
      <alignment horizontal="center"/>
    </xf>
    <xf numFmtId="164" fontId="7" fillId="0" borderId="0" xfId="2" applyNumberFormat="1" applyFont="1"/>
    <xf numFmtId="0" fontId="11" fillId="2" borderId="5" xfId="2" applyFont="1" applyFill="1" applyBorder="1" applyAlignment="1" applyProtection="1">
      <alignment horizontal="center" vertical="center"/>
    </xf>
    <xf numFmtId="0" fontId="11" fillId="0" borderId="5" xfId="2" applyFont="1" applyBorder="1" applyAlignment="1" applyProtection="1">
      <alignment horizontal="center" vertical="center"/>
    </xf>
    <xf numFmtId="164" fontId="47" fillId="0" borderId="0" xfId="2" applyNumberFormat="1" applyFont="1" applyBorder="1" applyAlignment="1" applyProtection="1">
      <alignment vertical="center"/>
    </xf>
    <xf numFmtId="0" fontId="48" fillId="0" borderId="0" xfId="2" applyFont="1" applyBorder="1" applyAlignment="1" applyProtection="1">
      <alignment vertical="center"/>
    </xf>
    <xf numFmtId="0" fontId="49" fillId="0" borderId="0" xfId="2" applyFont="1" applyBorder="1" applyAlignment="1" applyProtection="1">
      <alignment horizontal="left" vertical="center"/>
    </xf>
    <xf numFmtId="165" fontId="52" fillId="0" borderId="0" xfId="2" applyNumberFormat="1" applyFont="1" applyBorder="1" applyAlignment="1" applyProtection="1">
      <alignment horizontal="center" vertical="center"/>
      <protection locked="0"/>
    </xf>
    <xf numFmtId="166" fontId="52" fillId="0" borderId="0" xfId="2" quotePrefix="1" applyNumberFormat="1" applyFont="1" applyBorder="1" applyAlignment="1" applyProtection="1">
      <alignment horizontal="center" vertical="center"/>
      <protection locked="0"/>
    </xf>
    <xf numFmtId="0" fontId="50" fillId="0" borderId="0" xfId="2" applyFont="1" applyBorder="1" applyAlignment="1" applyProtection="1">
      <alignment vertical="center"/>
      <protection locked="0"/>
    </xf>
    <xf numFmtId="0" fontId="50" fillId="0" borderId="0" xfId="2" applyFont="1" applyFill="1" applyBorder="1" applyAlignment="1" applyProtection="1">
      <alignment horizontal="left" vertical="center"/>
      <protection locked="0"/>
    </xf>
    <xf numFmtId="4" fontId="52" fillId="2" borderId="7" xfId="2" applyNumberFormat="1" applyFont="1" applyFill="1" applyBorder="1" applyAlignment="1" applyProtection="1">
      <alignment horizontal="center"/>
      <protection locked="0"/>
    </xf>
    <xf numFmtId="4" fontId="55" fillId="0" borderId="4" xfId="2" applyNumberFormat="1" applyFont="1" applyFill="1" applyBorder="1" applyAlignment="1" applyProtection="1">
      <alignment horizontal="center"/>
      <protection locked="0"/>
    </xf>
    <xf numFmtId="4" fontId="55" fillId="0" borderId="0" xfId="2" applyNumberFormat="1" applyFont="1" applyFill="1" applyBorder="1" applyAlignment="1" applyProtection="1">
      <alignment horizontal="center"/>
      <protection locked="0"/>
    </xf>
    <xf numFmtId="164" fontId="52" fillId="0" borderId="4" xfId="2" applyNumberFormat="1" applyFont="1" applyBorder="1" applyAlignment="1" applyProtection="1">
      <alignment horizontal="center"/>
      <protection locked="0"/>
    </xf>
    <xf numFmtId="164" fontId="52" fillId="0" borderId="0" xfId="2" applyNumberFormat="1" applyFont="1" applyBorder="1" applyAlignment="1" applyProtection="1">
      <alignment horizontal="center"/>
      <protection locked="0"/>
    </xf>
    <xf numFmtId="164" fontId="52" fillId="0" borderId="0" xfId="2" applyNumberFormat="1" applyFont="1" applyAlignment="1" applyProtection="1">
      <alignment horizontal="center"/>
      <protection locked="0"/>
    </xf>
    <xf numFmtId="0" fontId="11" fillId="0" borderId="0" xfId="2" applyFont="1" applyBorder="1" applyAlignment="1" applyProtection="1"/>
    <xf numFmtId="164" fontId="11" fillId="0" borderId="0" xfId="2" applyNumberFormat="1" applyFont="1" applyBorder="1" applyAlignment="1" applyProtection="1">
      <alignment horizontal="center"/>
    </xf>
    <xf numFmtId="164" fontId="36" fillId="2" borderId="7" xfId="2" applyNumberFormat="1" applyFont="1" applyFill="1" applyBorder="1" applyAlignment="1" applyProtection="1">
      <alignment horizontal="center"/>
    </xf>
    <xf numFmtId="164" fontId="36" fillId="0" borderId="7" xfId="2" applyNumberFormat="1" applyFont="1" applyFill="1" applyBorder="1" applyAlignment="1" applyProtection="1">
      <alignment horizontal="center"/>
    </xf>
    <xf numFmtId="164" fontId="42" fillId="2" borderId="7" xfId="2" applyNumberFormat="1" applyFont="1" applyFill="1" applyBorder="1" applyAlignment="1" applyProtection="1">
      <alignment horizontal="center"/>
    </xf>
    <xf numFmtId="164" fontId="42" fillId="0" borderId="7" xfId="2" applyNumberFormat="1" applyFont="1" applyFill="1" applyBorder="1" applyAlignment="1" applyProtection="1">
      <alignment horizontal="center"/>
    </xf>
    <xf numFmtId="166" fontId="57" fillId="0" borderId="0" xfId="2" applyNumberFormat="1" applyFont="1" applyBorder="1" applyAlignment="1" applyProtection="1">
      <alignment horizontal="center"/>
    </xf>
    <xf numFmtId="166" fontId="44" fillId="0" borderId="0" xfId="2" applyNumberFormat="1" applyFont="1" applyBorder="1" applyAlignment="1" applyProtection="1">
      <alignment horizontal="center"/>
    </xf>
    <xf numFmtId="164" fontId="11" fillId="2" borderId="4" xfId="2" applyNumberFormat="1" applyFont="1" applyFill="1" applyBorder="1" applyAlignment="1" applyProtection="1">
      <alignment horizontal="center"/>
    </xf>
    <xf numFmtId="164" fontId="11" fillId="2" borderId="0" xfId="2" applyNumberFormat="1" applyFont="1" applyFill="1" applyBorder="1" applyAlignment="1" applyProtection="1">
      <alignment horizontal="center"/>
    </xf>
    <xf numFmtId="164" fontId="11" fillId="0" borderId="9" xfId="2" applyNumberFormat="1" applyFont="1" applyFill="1" applyBorder="1" applyAlignment="1" applyProtection="1">
      <alignment horizontal="center"/>
    </xf>
    <xf numFmtId="164" fontId="11" fillId="0" borderId="10" xfId="2" applyNumberFormat="1" applyFont="1" applyFill="1" applyBorder="1" applyAlignment="1" applyProtection="1">
      <alignment horizontal="center"/>
    </xf>
    <xf numFmtId="164" fontId="23" fillId="2" borderId="4" xfId="2" applyNumberFormat="1" applyFont="1" applyFill="1" applyBorder="1" applyAlignment="1" applyProtection="1">
      <alignment horizontal="center"/>
    </xf>
    <xf numFmtId="164" fontId="23" fillId="0" borderId="9" xfId="2" applyNumberFormat="1" applyFont="1" applyFill="1" applyBorder="1" applyAlignment="1" applyProtection="1">
      <alignment horizontal="center"/>
    </xf>
    <xf numFmtId="164" fontId="11" fillId="2" borderId="6" xfId="2" applyNumberFormat="1" applyFont="1" applyFill="1" applyBorder="1" applyAlignment="1" applyProtection="1">
      <alignment horizontal="center"/>
    </xf>
    <xf numFmtId="164" fontId="11" fillId="2" borderId="7" xfId="2" applyNumberFormat="1" applyFont="1" applyFill="1" applyBorder="1" applyAlignment="1" applyProtection="1">
      <alignment horizontal="center"/>
    </xf>
    <xf numFmtId="164" fontId="11" fillId="0" borderId="9" xfId="2" applyNumberFormat="1" applyFont="1" applyBorder="1" applyAlignment="1" applyProtection="1">
      <alignment horizontal="center"/>
    </xf>
    <xf numFmtId="164" fontId="23" fillId="2" borderId="6" xfId="2" applyNumberFormat="1" applyFont="1" applyFill="1" applyBorder="1" applyAlignment="1" applyProtection="1">
      <alignment horizontal="center"/>
    </xf>
    <xf numFmtId="164" fontId="23" fillId="2" borderId="7" xfId="2" applyNumberFormat="1" applyFont="1" applyFill="1" applyBorder="1" applyAlignment="1" applyProtection="1">
      <alignment horizontal="center"/>
    </xf>
    <xf numFmtId="166" fontId="56" fillId="2" borderId="7" xfId="2" applyNumberFormat="1" applyFont="1" applyFill="1" applyBorder="1" applyAlignment="1" applyProtection="1">
      <alignment horizontal="center"/>
    </xf>
    <xf numFmtId="166" fontId="44" fillId="2" borderId="7" xfId="2" applyNumberFormat="1" applyFont="1" applyFill="1" applyBorder="1" applyAlignment="1" applyProtection="1">
      <alignment horizontal="center"/>
    </xf>
    <xf numFmtId="0" fontId="12" fillId="0" borderId="14" xfId="2" applyFont="1" applyBorder="1" applyAlignment="1" applyProtection="1">
      <alignment vertical="center"/>
    </xf>
    <xf numFmtId="164" fontId="12" fillId="0" borderId="14" xfId="2" applyNumberFormat="1" applyFont="1" applyBorder="1" applyAlignment="1" applyProtection="1">
      <alignment vertical="center"/>
    </xf>
    <xf numFmtId="0" fontId="13" fillId="0" borderId="14" xfId="2" applyFont="1" applyBorder="1" applyAlignment="1" applyProtection="1">
      <alignment vertical="center"/>
    </xf>
    <xf numFmtId="0" fontId="13" fillId="0" borderId="14" xfId="2" applyFont="1" applyFill="1" applyBorder="1" applyAlignment="1" applyProtection="1">
      <alignment vertical="center"/>
    </xf>
    <xf numFmtId="164" fontId="12" fillId="0" borderId="14" xfId="2" applyNumberFormat="1" applyFont="1" applyFill="1" applyBorder="1" applyAlignment="1" applyProtection="1">
      <alignment vertical="center"/>
    </xf>
    <xf numFmtId="164" fontId="19" fillId="0" borderId="14" xfId="2" applyNumberFormat="1" applyFont="1" applyBorder="1" applyAlignment="1" applyProtection="1">
      <alignment vertical="center"/>
    </xf>
    <xf numFmtId="0" fontId="13" fillId="0" borderId="0" xfId="2" applyFont="1" applyBorder="1" applyAlignment="1" applyProtection="1"/>
    <xf numFmtId="4" fontId="13" fillId="0" borderId="0" xfId="2" applyNumberFormat="1" applyFont="1" applyBorder="1" applyAlignment="1" applyProtection="1">
      <alignment horizontal="right"/>
    </xf>
    <xf numFmtId="0" fontId="12" fillId="0" borderId="16" xfId="2" applyFont="1" applyBorder="1" applyAlignment="1" applyProtection="1">
      <alignment vertical="center"/>
    </xf>
    <xf numFmtId="164" fontId="19" fillId="0" borderId="16" xfId="2" applyNumberFormat="1" applyFont="1" applyBorder="1" applyAlignment="1" applyProtection="1">
      <alignment vertical="center"/>
    </xf>
    <xf numFmtId="0" fontId="19" fillId="2" borderId="0" xfId="2" applyFont="1" applyFill="1" applyBorder="1" applyAlignment="1" applyProtection="1">
      <alignment vertical="center"/>
    </xf>
    <xf numFmtId="165" fontId="52" fillId="2" borderId="0" xfId="2" applyNumberFormat="1" applyFont="1" applyFill="1" applyBorder="1" applyAlignment="1" applyProtection="1">
      <alignment horizontal="center" vertical="center"/>
      <protection locked="0"/>
    </xf>
    <xf numFmtId="166" fontId="52" fillId="2" borderId="0" xfId="2" quotePrefix="1" applyNumberFormat="1" applyFont="1" applyFill="1" applyBorder="1" applyAlignment="1" applyProtection="1">
      <alignment horizontal="center" vertical="center"/>
      <protection locked="0"/>
    </xf>
    <xf numFmtId="0" fontId="11" fillId="2" borderId="0" xfId="2" quotePrefix="1" applyFont="1" applyFill="1" applyBorder="1" applyAlignment="1" applyProtection="1">
      <alignment horizontal="center" vertical="center"/>
    </xf>
    <xf numFmtId="4" fontId="11" fillId="2" borderId="0" xfId="2" applyNumberFormat="1" applyFont="1" applyFill="1" applyBorder="1" applyAlignment="1" applyProtection="1">
      <alignment vertical="center"/>
    </xf>
    <xf numFmtId="164" fontId="11" fillId="2" borderId="0" xfId="2" applyNumberFormat="1" applyFont="1" applyFill="1" applyBorder="1" applyAlignment="1" applyProtection="1">
      <alignment vertical="center"/>
    </xf>
    <xf numFmtId="0" fontId="9" fillId="2" borderId="0" xfId="2" applyFont="1" applyFill="1" applyBorder="1" applyAlignment="1" applyProtection="1">
      <alignment vertical="center"/>
    </xf>
    <xf numFmtId="0" fontId="23" fillId="2" borderId="0" xfId="2" applyFont="1" applyFill="1" applyBorder="1" applyAlignment="1" applyProtection="1">
      <alignment vertical="center"/>
    </xf>
    <xf numFmtId="164" fontId="23" fillId="2" borderId="0" xfId="2" applyNumberFormat="1" applyFont="1" applyFill="1" applyBorder="1" applyAlignment="1" applyProtection="1">
      <alignment vertical="center"/>
    </xf>
    <xf numFmtId="0" fontId="12" fillId="2" borderId="0" xfId="2" applyFont="1" applyFill="1" applyBorder="1" applyAlignment="1" applyProtection="1">
      <alignment vertical="center"/>
    </xf>
    <xf numFmtId="0" fontId="11" fillId="2" borderId="0" xfId="2" applyFont="1" applyFill="1" applyBorder="1" applyAlignment="1" applyProtection="1">
      <alignment vertical="center"/>
    </xf>
    <xf numFmtId="0" fontId="22" fillId="2" borderId="0" xfId="2" applyFont="1" applyFill="1" applyBorder="1" applyAlignment="1" applyProtection="1">
      <alignment vertical="center"/>
    </xf>
    <xf numFmtId="165" fontId="23" fillId="2" borderId="0" xfId="2" applyNumberFormat="1" applyFont="1" applyFill="1" applyBorder="1" applyAlignment="1" applyProtection="1">
      <alignment horizontal="center" vertical="center"/>
      <protection locked="0"/>
    </xf>
    <xf numFmtId="166" fontId="23" fillId="2" borderId="0" xfId="2" quotePrefix="1" applyNumberFormat="1" applyFont="1" applyFill="1" applyBorder="1" applyAlignment="1" applyProtection="1">
      <alignment horizontal="center" vertical="center"/>
      <protection locked="0"/>
    </xf>
    <xf numFmtId="0" fontId="23" fillId="2" borderId="0" xfId="2" quotePrefix="1" applyFont="1" applyFill="1" applyBorder="1" applyAlignment="1" applyProtection="1">
      <alignment horizontal="center" vertical="center"/>
    </xf>
    <xf numFmtId="4" fontId="23" fillId="2" borderId="0" xfId="2" applyNumberFormat="1" applyFont="1" applyFill="1" applyBorder="1" applyAlignment="1" applyProtection="1">
      <alignment vertical="center"/>
    </xf>
    <xf numFmtId="0" fontId="16" fillId="0" borderId="25" xfId="2" applyFont="1" applyFill="1" applyBorder="1" applyAlignment="1" applyProtection="1">
      <alignment horizontal="center"/>
    </xf>
    <xf numFmtId="0" fontId="16" fillId="0" borderId="25" xfId="2" applyFont="1" applyBorder="1" applyAlignment="1" applyProtection="1">
      <alignment horizontal="center"/>
    </xf>
    <xf numFmtId="0" fontId="17" fillId="0" borderId="26" xfId="2" applyFont="1" applyBorder="1" applyAlignment="1" applyProtection="1">
      <alignment horizontal="center"/>
    </xf>
    <xf numFmtId="0" fontId="17" fillId="0" borderId="25" xfId="2" applyFont="1" applyBorder="1" applyAlignment="1" applyProtection="1">
      <alignment horizontal="center"/>
    </xf>
    <xf numFmtId="0" fontId="17" fillId="0" borderId="25" xfId="2" applyFont="1" applyFill="1" applyBorder="1" applyAlignment="1" applyProtection="1">
      <alignment horizontal="center"/>
    </xf>
    <xf numFmtId="164" fontId="12" fillId="2" borderId="1" xfId="2" applyNumberFormat="1" applyFont="1" applyFill="1" applyBorder="1" applyAlignment="1" applyProtection="1">
      <alignment horizontal="center"/>
    </xf>
    <xf numFmtId="0" fontId="19" fillId="0" borderId="29" xfId="2" applyFont="1" applyBorder="1" applyAlignment="1" applyProtection="1">
      <alignment horizontal="left"/>
    </xf>
    <xf numFmtId="0" fontId="12" fillId="0" borderId="31" xfId="2" applyFont="1" applyBorder="1" applyAlignment="1" applyProtection="1">
      <alignment horizontal="left" vertical="top"/>
    </xf>
    <xf numFmtId="0" fontId="19" fillId="0" borderId="31" xfId="2" applyFont="1" applyBorder="1" applyAlignment="1" applyProtection="1">
      <alignment horizontal="left"/>
    </xf>
    <xf numFmtId="0" fontId="12" fillId="0" borderId="33" xfId="2" applyFont="1" applyBorder="1" applyAlignment="1" applyProtection="1">
      <alignment horizontal="left" vertical="top"/>
    </xf>
    <xf numFmtId="0" fontId="19" fillId="0" borderId="35" xfId="2" applyFont="1" applyBorder="1" applyAlignment="1" applyProtection="1">
      <alignment horizontal="left"/>
    </xf>
    <xf numFmtId="0" fontId="9" fillId="0" borderId="35" xfId="2" applyFont="1" applyBorder="1" applyAlignment="1" applyProtection="1">
      <alignment horizontal="left"/>
    </xf>
    <xf numFmtId="0" fontId="11" fillId="0" borderId="31" xfId="2" applyFont="1" applyBorder="1" applyAlignment="1" applyProtection="1">
      <alignment horizontal="left" vertical="top"/>
    </xf>
    <xf numFmtId="0" fontId="11" fillId="0" borderId="33" xfId="2" applyFont="1" applyBorder="1" applyAlignment="1" applyProtection="1">
      <alignment horizontal="left" vertical="top"/>
    </xf>
    <xf numFmtId="0" fontId="23" fillId="0" borderId="31" xfId="2" applyFont="1" applyBorder="1" applyAlignment="1" applyProtection="1">
      <alignment horizontal="left" vertical="top"/>
    </xf>
    <xf numFmtId="0" fontId="23" fillId="0" borderId="33" xfId="2" applyFont="1" applyBorder="1" applyAlignment="1" applyProtection="1">
      <alignment horizontal="left" vertical="top"/>
    </xf>
    <xf numFmtId="0" fontId="22" fillId="0" borderId="35" xfId="2" applyFont="1" applyBorder="1" applyAlignment="1" applyProtection="1">
      <alignment horizontal="left"/>
    </xf>
    <xf numFmtId="0" fontId="16" fillId="0" borderId="39" xfId="2" applyFont="1" applyFill="1" applyBorder="1" applyAlignment="1" applyProtection="1">
      <alignment horizontal="center"/>
    </xf>
    <xf numFmtId="164" fontId="12" fillId="0" borderId="12" xfId="2" applyNumberFormat="1" applyFont="1" applyFill="1" applyBorder="1" applyAlignment="1" applyProtection="1">
      <alignment horizontal="center"/>
    </xf>
    <xf numFmtId="164" fontId="21" fillId="0" borderId="13" xfId="2" applyNumberFormat="1" applyFont="1" applyFill="1" applyBorder="1" applyAlignment="1" applyProtection="1">
      <alignment horizontal="center"/>
    </xf>
    <xf numFmtId="164" fontId="12" fillId="0" borderId="13" xfId="2" applyNumberFormat="1" applyFont="1" applyFill="1" applyBorder="1" applyAlignment="1" applyProtection="1">
      <alignment horizontal="center"/>
    </xf>
    <xf numFmtId="164" fontId="21" fillId="0" borderId="40" xfId="2" applyNumberFormat="1" applyFont="1" applyFill="1" applyBorder="1" applyAlignment="1" applyProtection="1">
      <alignment horizontal="center"/>
    </xf>
    <xf numFmtId="164" fontId="21" fillId="0" borderId="12" xfId="2" applyNumberFormat="1" applyFont="1" applyFill="1" applyBorder="1" applyAlignment="1" applyProtection="1">
      <alignment horizontal="center"/>
    </xf>
    <xf numFmtId="164" fontId="23" fillId="0" borderId="12" xfId="2" applyNumberFormat="1" applyFont="1" applyFill="1" applyBorder="1" applyAlignment="1" applyProtection="1">
      <alignment horizontal="center"/>
    </xf>
    <xf numFmtId="164" fontId="23" fillId="0" borderId="13" xfId="2" applyNumberFormat="1" applyFont="1" applyFill="1" applyBorder="1" applyAlignment="1" applyProtection="1">
      <alignment horizontal="center"/>
    </xf>
    <xf numFmtId="164" fontId="23" fillId="0" borderId="40" xfId="2" applyNumberFormat="1" applyFont="1" applyFill="1" applyBorder="1" applyAlignment="1" applyProtection="1">
      <alignment horizontal="center"/>
    </xf>
    <xf numFmtId="164" fontId="23" fillId="0" borderId="41" xfId="2" applyNumberFormat="1" applyFont="1" applyFill="1" applyBorder="1" applyAlignment="1" applyProtection="1">
      <alignment horizontal="center"/>
    </xf>
    <xf numFmtId="164" fontId="26" fillId="2" borderId="42" xfId="2" applyNumberFormat="1" applyFont="1" applyFill="1" applyBorder="1" applyAlignment="1" applyProtection="1">
      <alignment horizontal="center"/>
    </xf>
    <xf numFmtId="0" fontId="16" fillId="0" borderId="28" xfId="2" applyFont="1" applyFill="1" applyBorder="1" applyAlignment="1" applyProtection="1">
      <alignment horizontal="center"/>
    </xf>
    <xf numFmtId="166" fontId="12" fillId="0" borderId="43" xfId="2" applyNumberFormat="1" applyFont="1" applyBorder="1" applyAlignment="1" applyProtection="1">
      <alignment horizontal="center"/>
    </xf>
    <xf numFmtId="164" fontId="12" fillId="0" borderId="44" xfId="2" applyNumberFormat="1" applyFont="1" applyBorder="1" applyAlignment="1" applyProtection="1">
      <alignment horizontal="center"/>
    </xf>
    <xf numFmtId="164" fontId="12" fillId="0" borderId="43" xfId="2" applyNumberFormat="1" applyFont="1" applyBorder="1" applyAlignment="1" applyProtection="1">
      <alignment horizontal="center"/>
    </xf>
    <xf numFmtId="164" fontId="11" fillId="0" borderId="43" xfId="2" applyNumberFormat="1" applyFont="1" applyBorder="1" applyAlignment="1" applyProtection="1">
      <alignment horizontal="center"/>
    </xf>
    <xf numFmtId="164" fontId="11" fillId="0" borderId="44" xfId="2" applyNumberFormat="1" applyFont="1" applyBorder="1" applyAlignment="1" applyProtection="1">
      <alignment horizontal="center"/>
    </xf>
    <xf numFmtId="164" fontId="23" fillId="0" borderId="43" xfId="2" applyNumberFormat="1" applyFont="1" applyBorder="1" applyAlignment="1" applyProtection="1">
      <alignment horizontal="center"/>
    </xf>
    <xf numFmtId="164" fontId="23" fillId="0" borderId="44" xfId="2" applyNumberFormat="1" applyFont="1" applyBorder="1" applyAlignment="1" applyProtection="1">
      <alignment horizontal="center"/>
    </xf>
    <xf numFmtId="164" fontId="19" fillId="2" borderId="45" xfId="2" applyNumberFormat="1" applyFont="1" applyFill="1" applyBorder="1" applyAlignment="1" applyProtection="1">
      <alignment horizontal="center"/>
    </xf>
    <xf numFmtId="0" fontId="16" fillId="0" borderId="47" xfId="2" applyFont="1" applyFill="1" applyBorder="1" applyAlignment="1" applyProtection="1">
      <alignment horizontal="center"/>
    </xf>
    <xf numFmtId="0" fontId="11" fillId="0" borderId="43" xfId="2" applyFont="1" applyBorder="1" applyProtection="1"/>
    <xf numFmtId="164" fontId="21" fillId="0" borderId="48" xfId="2" applyNumberFormat="1" applyFont="1" applyFill="1" applyBorder="1" applyAlignment="1" applyProtection="1">
      <alignment horizontal="center"/>
    </xf>
    <xf numFmtId="164" fontId="21" fillId="0" borderId="49" xfId="2" applyNumberFormat="1" applyFont="1" applyFill="1" applyBorder="1" applyAlignment="1" applyProtection="1">
      <alignment horizontal="center"/>
    </xf>
    <xf numFmtId="0" fontId="21" fillId="0" borderId="43" xfId="2" applyFont="1" applyFill="1" applyBorder="1" applyProtection="1"/>
    <xf numFmtId="0" fontId="22" fillId="0" borderId="43" xfId="2" applyFont="1" applyFill="1" applyBorder="1" applyProtection="1"/>
    <xf numFmtId="164" fontId="22" fillId="0" borderId="43" xfId="2" applyNumberFormat="1" applyFont="1" applyFill="1" applyBorder="1" applyAlignment="1" applyProtection="1">
      <alignment horizontal="center"/>
    </xf>
    <xf numFmtId="164" fontId="23" fillId="0" borderId="48" xfId="2" applyNumberFormat="1" applyFont="1" applyFill="1" applyBorder="1" applyAlignment="1" applyProtection="1">
      <alignment horizontal="center"/>
    </xf>
    <xf numFmtId="164" fontId="23" fillId="0" borderId="49" xfId="2" applyNumberFormat="1" applyFont="1" applyFill="1" applyBorder="1" applyAlignment="1" applyProtection="1">
      <alignment horizontal="center"/>
    </xf>
    <xf numFmtId="164" fontId="26" fillId="2" borderId="45" xfId="2" applyNumberFormat="1" applyFont="1" applyFill="1" applyBorder="1" applyAlignment="1" applyProtection="1">
      <alignment horizontal="center"/>
    </xf>
    <xf numFmtId="164" fontId="26" fillId="0" borderId="48" xfId="2" applyNumberFormat="1" applyFont="1" applyFill="1" applyBorder="1" applyAlignment="1" applyProtection="1">
      <alignment horizontal="center"/>
    </xf>
    <xf numFmtId="164" fontId="22" fillId="0" borderId="48" xfId="2" applyNumberFormat="1" applyFont="1" applyFill="1" applyBorder="1" applyAlignment="1" applyProtection="1">
      <alignment horizontal="center"/>
    </xf>
    <xf numFmtId="0" fontId="29" fillId="0" borderId="35" xfId="2" applyFont="1" applyBorder="1" applyAlignment="1" applyProtection="1">
      <alignment horizontal="left" vertical="center"/>
    </xf>
    <xf numFmtId="0" fontId="11" fillId="0" borderId="31" xfId="2" applyFont="1" applyBorder="1" applyProtection="1"/>
    <xf numFmtId="0" fontId="11" fillId="0" borderId="33" xfId="2" applyFont="1" applyBorder="1" applyProtection="1"/>
    <xf numFmtId="0" fontId="9" fillId="0" borderId="35" xfId="2" applyFont="1" applyBorder="1" applyAlignment="1" applyProtection="1">
      <alignment horizontal="left" vertical="top"/>
    </xf>
    <xf numFmtId="0" fontId="23" fillId="0" borderId="31" xfId="2" applyFont="1" applyBorder="1" applyProtection="1"/>
    <xf numFmtId="0" fontId="23" fillId="0" borderId="33" xfId="2" applyFont="1" applyBorder="1" applyProtection="1"/>
    <xf numFmtId="0" fontId="22" fillId="0" borderId="35" xfId="2" applyFont="1" applyBorder="1" applyAlignment="1" applyProtection="1">
      <alignment horizontal="left" vertical="top"/>
    </xf>
    <xf numFmtId="0" fontId="11" fillId="0" borderId="31" xfId="2" applyFont="1" applyFill="1" applyBorder="1" applyProtection="1"/>
    <xf numFmtId="0" fontId="12" fillId="0" borderId="0" xfId="2" applyFont="1" applyFill="1" applyBorder="1" applyProtection="1"/>
    <xf numFmtId="0" fontId="22" fillId="0" borderId="31" xfId="2" applyFont="1" applyBorder="1" applyAlignment="1" applyProtection="1">
      <alignment horizontal="left" vertical="center"/>
    </xf>
    <xf numFmtId="49" fontId="19" fillId="0" borderId="0" xfId="2" applyNumberFormat="1" applyFont="1" applyBorder="1" applyAlignment="1" applyProtection="1">
      <alignment vertical="center"/>
    </xf>
    <xf numFmtId="0" fontId="12" fillId="0" borderId="0" xfId="2" applyFont="1" applyBorder="1" applyAlignment="1" applyProtection="1"/>
    <xf numFmtId="0" fontId="9" fillId="0" borderId="31" xfId="0" applyFont="1" applyFill="1" applyBorder="1" applyAlignment="1" applyProtection="1">
      <alignment horizontal="left" vertical="center"/>
    </xf>
    <xf numFmtId="0" fontId="9" fillId="0" borderId="0" xfId="0" applyFont="1" applyBorder="1" applyAlignment="1" applyProtection="1">
      <alignment vertical="center"/>
    </xf>
    <xf numFmtId="0" fontId="22" fillId="0" borderId="31" xfId="0" applyFont="1" applyFill="1" applyBorder="1" applyAlignment="1" applyProtection="1">
      <alignment horizontal="left" vertical="center"/>
    </xf>
    <xf numFmtId="0" fontId="22" fillId="0" borderId="0" xfId="0" applyFont="1" applyBorder="1" applyAlignment="1" applyProtection="1">
      <alignment vertical="center"/>
    </xf>
    <xf numFmtId="10" fontId="19" fillId="0" borderId="31" xfId="2" applyNumberFormat="1" applyFont="1" applyBorder="1" applyAlignment="1" applyProtection="1">
      <alignment horizontal="center"/>
    </xf>
    <xf numFmtId="0" fontId="9" fillId="0" borderId="0" xfId="2" applyFont="1" applyBorder="1" applyAlignment="1" applyProtection="1">
      <alignment horizontal="left"/>
    </xf>
    <xf numFmtId="10" fontId="22" fillId="0" borderId="31" xfId="2" applyNumberFormat="1" applyFont="1" applyBorder="1" applyAlignment="1" applyProtection="1">
      <alignment horizontal="center"/>
    </xf>
    <xf numFmtId="0" fontId="22" fillId="0" borderId="0" xfId="2" applyFont="1" applyBorder="1" applyAlignment="1" applyProtection="1">
      <alignment horizontal="left"/>
    </xf>
    <xf numFmtId="164" fontId="12" fillId="0" borderId="48" xfId="2" applyNumberFormat="1" applyFont="1" applyBorder="1" applyAlignment="1" applyProtection="1">
      <alignment horizontal="center"/>
    </xf>
    <xf numFmtId="164" fontId="12" fillId="0" borderId="51" xfId="2" applyNumberFormat="1" applyFont="1" applyBorder="1" applyAlignment="1" applyProtection="1">
      <alignment horizontal="center"/>
    </xf>
    <xf numFmtId="164" fontId="12" fillId="2" borderId="49" xfId="2" applyNumberFormat="1" applyFont="1" applyFill="1" applyBorder="1" applyAlignment="1" applyProtection="1">
      <alignment horizontal="center"/>
    </xf>
    <xf numFmtId="164" fontId="11" fillId="2" borderId="49" xfId="2" applyNumberFormat="1" applyFont="1" applyFill="1" applyBorder="1" applyAlignment="1" applyProtection="1">
      <alignment horizontal="center"/>
    </xf>
    <xf numFmtId="164" fontId="11" fillId="0" borderId="48" xfId="2" applyNumberFormat="1" applyFont="1" applyBorder="1" applyAlignment="1" applyProtection="1">
      <alignment horizontal="center"/>
    </xf>
    <xf numFmtId="164" fontId="23" fillId="0" borderId="48" xfId="2" applyNumberFormat="1" applyFont="1" applyBorder="1" applyAlignment="1" applyProtection="1">
      <alignment horizontal="center"/>
    </xf>
    <xf numFmtId="164" fontId="23" fillId="2" borderId="49" xfId="2" applyNumberFormat="1" applyFont="1" applyFill="1" applyBorder="1" applyAlignment="1" applyProtection="1">
      <alignment horizontal="center"/>
    </xf>
    <xf numFmtId="164" fontId="52" fillId="0" borderId="29" xfId="2" applyNumberFormat="1" applyFont="1" applyBorder="1" applyAlignment="1" applyProtection="1">
      <alignment horizontal="center"/>
      <protection locked="0"/>
    </xf>
    <xf numFmtId="164" fontId="52" fillId="0" borderId="14" xfId="2" applyNumberFormat="1" applyFont="1" applyBorder="1" applyAlignment="1" applyProtection="1">
      <alignment horizontal="center"/>
      <protection locked="0"/>
    </xf>
    <xf numFmtId="164" fontId="52" fillId="0" borderId="31" xfId="2" applyNumberFormat="1" applyFont="1" applyBorder="1" applyAlignment="1" applyProtection="1">
      <alignment horizontal="center"/>
      <protection locked="0"/>
    </xf>
    <xf numFmtId="164" fontId="52" fillId="0" borderId="32" xfId="2" applyNumberFormat="1" applyFont="1" applyBorder="1" applyAlignment="1" applyProtection="1">
      <alignment horizontal="center"/>
      <protection locked="0"/>
    </xf>
    <xf numFmtId="164" fontId="23" fillId="0" borderId="31" xfId="2" applyNumberFormat="1" applyFont="1" applyBorder="1" applyAlignment="1" applyProtection="1">
      <alignment horizontal="center"/>
      <protection locked="0"/>
    </xf>
    <xf numFmtId="164" fontId="23" fillId="0" borderId="32" xfId="2" applyNumberFormat="1" applyFont="1" applyBorder="1" applyAlignment="1" applyProtection="1">
      <alignment horizontal="center"/>
      <protection locked="0"/>
    </xf>
    <xf numFmtId="164" fontId="12" fillId="0" borderId="31" xfId="2" applyNumberFormat="1" applyFont="1" applyFill="1" applyBorder="1" applyProtection="1"/>
    <xf numFmtId="0" fontId="19" fillId="0" borderId="0" xfId="2" applyFont="1" applyBorder="1" applyAlignment="1" applyProtection="1">
      <alignment horizontal="right"/>
    </xf>
    <xf numFmtId="0" fontId="17" fillId="0" borderId="46" xfId="2" applyFont="1" applyBorder="1" applyAlignment="1" applyProtection="1">
      <alignment horizontal="center"/>
    </xf>
    <xf numFmtId="0" fontId="17" fillId="0" borderId="47" xfId="2" applyFont="1" applyBorder="1" applyAlignment="1" applyProtection="1">
      <alignment horizontal="center"/>
    </xf>
    <xf numFmtId="164" fontId="11" fillId="0" borderId="31" xfId="2" applyNumberFormat="1" applyFont="1" applyBorder="1" applyAlignment="1" applyProtection="1">
      <alignment horizontal="center"/>
    </xf>
    <xf numFmtId="164" fontId="11" fillId="0" borderId="32" xfId="2" applyNumberFormat="1" applyFont="1" applyBorder="1" applyAlignment="1" applyProtection="1">
      <alignment horizontal="center"/>
    </xf>
    <xf numFmtId="164" fontId="23" fillId="0" borderId="31" xfId="2" applyNumberFormat="1" applyFont="1" applyBorder="1" applyAlignment="1" applyProtection="1">
      <alignment horizontal="center"/>
    </xf>
    <xf numFmtId="164" fontId="23" fillId="0" borderId="32" xfId="2" applyNumberFormat="1" applyFont="1" applyBorder="1" applyAlignment="1" applyProtection="1">
      <alignment horizontal="center"/>
    </xf>
    <xf numFmtId="164" fontId="12" fillId="2" borderId="53" xfId="2" applyNumberFormat="1" applyFont="1" applyFill="1" applyBorder="1" applyAlignment="1" applyProtection="1">
      <alignment horizontal="center"/>
    </xf>
    <xf numFmtId="4" fontId="52" fillId="2" borderId="35" xfId="2" applyNumberFormat="1" applyFont="1" applyFill="1" applyBorder="1" applyAlignment="1" applyProtection="1">
      <alignment horizontal="center"/>
      <protection locked="0"/>
    </xf>
    <xf numFmtId="4" fontId="52" fillId="2" borderId="36" xfId="2" applyNumberFormat="1" applyFont="1" applyFill="1" applyBorder="1" applyAlignment="1" applyProtection="1">
      <alignment horizontal="center"/>
      <protection locked="0"/>
    </xf>
    <xf numFmtId="4" fontId="55" fillId="0" borderId="31" xfId="2" applyNumberFormat="1" applyFont="1" applyFill="1" applyBorder="1" applyAlignment="1" applyProtection="1">
      <alignment horizontal="center"/>
      <protection locked="0"/>
    </xf>
    <xf numFmtId="4" fontId="55" fillId="0" borderId="32" xfId="2" applyNumberFormat="1" applyFont="1" applyFill="1" applyBorder="1" applyAlignment="1" applyProtection="1">
      <alignment horizontal="center"/>
      <protection locked="0"/>
    </xf>
    <xf numFmtId="164" fontId="11" fillId="2" borderId="31" xfId="2" applyNumberFormat="1" applyFont="1" applyFill="1" applyBorder="1" applyAlignment="1" applyProtection="1">
      <alignment horizontal="center"/>
    </xf>
    <xf numFmtId="164" fontId="11" fillId="2" borderId="32" xfId="2" applyNumberFormat="1" applyFont="1" applyFill="1" applyBorder="1" applyAlignment="1" applyProtection="1">
      <alignment horizontal="center"/>
    </xf>
    <xf numFmtId="164" fontId="11" fillId="0" borderId="33" xfId="2" applyNumberFormat="1" applyFont="1" applyFill="1" applyBorder="1" applyAlignment="1" applyProtection="1">
      <alignment horizontal="center"/>
    </xf>
    <xf numFmtId="164" fontId="11" fillId="0" borderId="34" xfId="2" applyNumberFormat="1" applyFont="1" applyFill="1" applyBorder="1" applyAlignment="1" applyProtection="1">
      <alignment horizontal="center"/>
    </xf>
    <xf numFmtId="4" fontId="23" fillId="2" borderId="35" xfId="2" applyNumberFormat="1" applyFont="1" applyFill="1" applyBorder="1" applyAlignment="1" applyProtection="1">
      <alignment horizontal="center"/>
      <protection locked="0"/>
    </xf>
    <xf numFmtId="4" fontId="23" fillId="2" borderId="36" xfId="2" applyNumberFormat="1" applyFont="1" applyFill="1" applyBorder="1" applyAlignment="1" applyProtection="1">
      <alignment horizontal="center"/>
      <protection locked="0"/>
    </xf>
    <xf numFmtId="4" fontId="23" fillId="0" borderId="31" xfId="2" applyNumberFormat="1" applyFont="1" applyFill="1" applyBorder="1" applyAlignment="1" applyProtection="1">
      <alignment horizontal="center"/>
      <protection locked="0"/>
    </xf>
    <xf numFmtId="4" fontId="23" fillId="0" borderId="32" xfId="2" applyNumberFormat="1" applyFont="1" applyFill="1" applyBorder="1" applyAlignment="1" applyProtection="1">
      <alignment horizontal="center"/>
      <protection locked="0"/>
    </xf>
    <xf numFmtId="164" fontId="23" fillId="2" borderId="31" xfId="2" applyNumberFormat="1" applyFont="1" applyFill="1" applyBorder="1" applyAlignment="1" applyProtection="1">
      <alignment horizontal="center"/>
    </xf>
    <xf numFmtId="164" fontId="23" fillId="2" borderId="32" xfId="2" applyNumberFormat="1" applyFont="1" applyFill="1" applyBorder="1" applyAlignment="1" applyProtection="1">
      <alignment horizontal="center"/>
    </xf>
    <xf numFmtId="164" fontId="23" fillId="0" borderId="33" xfId="2" applyNumberFormat="1" applyFont="1" applyFill="1" applyBorder="1" applyAlignment="1" applyProtection="1">
      <alignment horizontal="center"/>
    </xf>
    <xf numFmtId="164" fontId="23" fillId="0" borderId="34" xfId="2" applyNumberFormat="1" applyFont="1" applyFill="1" applyBorder="1" applyAlignment="1" applyProtection="1">
      <alignment horizontal="center"/>
    </xf>
    <xf numFmtId="164" fontId="23" fillId="0" borderId="32" xfId="2" applyNumberFormat="1" applyFont="1" applyFill="1" applyBorder="1" applyAlignment="1" applyProtection="1">
      <alignment horizontal="center"/>
    </xf>
    <xf numFmtId="164" fontId="11" fillId="2" borderId="35" xfId="2" applyNumberFormat="1" applyFont="1" applyFill="1" applyBorder="1" applyAlignment="1" applyProtection="1">
      <alignment horizontal="center"/>
    </xf>
    <xf numFmtId="164" fontId="11" fillId="2" borderId="36" xfId="2" applyNumberFormat="1" applyFont="1" applyFill="1" applyBorder="1" applyAlignment="1" applyProtection="1">
      <alignment horizontal="center"/>
    </xf>
    <xf numFmtId="164" fontId="11" fillId="0" borderId="33" xfId="2" applyNumberFormat="1" applyFont="1" applyBorder="1" applyAlignment="1" applyProtection="1">
      <alignment horizontal="center"/>
    </xf>
    <xf numFmtId="164" fontId="11" fillId="0" borderId="34" xfId="2" applyNumberFormat="1" applyFont="1" applyBorder="1" applyAlignment="1" applyProtection="1">
      <alignment horizontal="center"/>
    </xf>
    <xf numFmtId="164" fontId="23" fillId="2" borderId="35" xfId="2" applyNumberFormat="1" applyFont="1" applyFill="1" applyBorder="1" applyAlignment="1" applyProtection="1">
      <alignment horizontal="center"/>
    </xf>
    <xf numFmtId="164" fontId="23" fillId="2" borderId="36" xfId="2" applyNumberFormat="1" applyFont="1" applyFill="1" applyBorder="1" applyAlignment="1" applyProtection="1">
      <alignment horizontal="center"/>
    </xf>
    <xf numFmtId="164" fontId="23" fillId="0" borderId="33" xfId="2" applyNumberFormat="1" applyFont="1" applyBorder="1" applyAlignment="1" applyProtection="1">
      <alignment horizontal="center"/>
    </xf>
    <xf numFmtId="0" fontId="11" fillId="0" borderId="35" xfId="2" applyFont="1" applyBorder="1" applyAlignment="1" applyProtection="1"/>
    <xf numFmtId="2" fontId="12" fillId="0" borderId="36" xfId="2" quotePrefix="1" applyNumberFormat="1" applyFont="1" applyBorder="1" applyAlignment="1" applyProtection="1">
      <alignment horizontal="center"/>
    </xf>
    <xf numFmtId="164" fontId="12" fillId="0" borderId="33" xfId="2" applyNumberFormat="1" applyFont="1" applyBorder="1" applyAlignment="1" applyProtection="1">
      <alignment horizontal="center"/>
    </xf>
    <xf numFmtId="164" fontId="12" fillId="0" borderId="34" xfId="2" applyNumberFormat="1" applyFont="1" applyBorder="1" applyAlignment="1" applyProtection="1">
      <alignment horizontal="center"/>
    </xf>
    <xf numFmtId="164" fontId="17" fillId="0" borderId="47" xfId="2" applyNumberFormat="1" applyFont="1" applyBorder="1" applyAlignment="1" applyProtection="1">
      <alignment horizontal="center"/>
    </xf>
    <xf numFmtId="4" fontId="9" fillId="0" borderId="31" xfId="2" applyNumberFormat="1" applyFont="1" applyBorder="1" applyAlignment="1" applyProtection="1"/>
    <xf numFmtId="3" fontId="12" fillId="0" borderId="35" xfId="2" applyNumberFormat="1" applyFont="1" applyBorder="1" applyProtection="1"/>
    <xf numFmtId="164" fontId="12" fillId="0" borderId="36" xfId="2" applyNumberFormat="1" applyFont="1" applyBorder="1" applyProtection="1"/>
    <xf numFmtId="164" fontId="11" fillId="0" borderId="33" xfId="2" applyNumberFormat="1" applyFont="1" applyBorder="1" applyProtection="1"/>
    <xf numFmtId="164" fontId="12" fillId="0" borderId="34" xfId="2" applyNumberFormat="1" applyFont="1" applyBorder="1" applyProtection="1"/>
    <xf numFmtId="164" fontId="23" fillId="0" borderId="33" xfId="2" applyNumberFormat="1" applyFont="1" applyBorder="1" applyProtection="1"/>
    <xf numFmtId="164" fontId="23" fillId="0" borderId="32" xfId="2" applyNumberFormat="1" applyFont="1" applyBorder="1" applyProtection="1"/>
    <xf numFmtId="0" fontId="16" fillId="0" borderId="27" xfId="2" applyFont="1" applyFill="1" applyBorder="1" applyAlignment="1" applyProtection="1">
      <alignment horizontal="center"/>
    </xf>
    <xf numFmtId="4" fontId="11" fillId="0" borderId="8" xfId="2" applyNumberFormat="1" applyFont="1" applyFill="1" applyBorder="1" applyAlignment="1" applyProtection="1">
      <alignment horizontal="center"/>
    </xf>
    <xf numFmtId="4" fontId="11" fillId="0" borderId="3" xfId="2" applyNumberFormat="1" applyFont="1" applyFill="1" applyBorder="1" applyAlignment="1" applyProtection="1">
      <alignment horizontal="center"/>
    </xf>
    <xf numFmtId="164" fontId="20" fillId="0" borderId="3" xfId="2" applyNumberFormat="1" applyFont="1" applyFill="1" applyBorder="1" applyAlignment="1" applyProtection="1">
      <alignment horizontal="center"/>
    </xf>
    <xf numFmtId="164" fontId="20" fillId="0" borderId="11" xfId="2" applyNumberFormat="1" applyFont="1" applyFill="1" applyBorder="1" applyAlignment="1" applyProtection="1">
      <alignment horizontal="center"/>
    </xf>
    <xf numFmtId="4" fontId="23" fillId="0" borderId="3" xfId="2" applyNumberFormat="1" applyFont="1" applyFill="1" applyBorder="1" applyAlignment="1" applyProtection="1">
      <alignment horizontal="center"/>
    </xf>
    <xf numFmtId="4" fontId="23" fillId="0" borderId="8" xfId="2" applyNumberFormat="1" applyFont="1" applyFill="1" applyBorder="1" applyAlignment="1" applyProtection="1">
      <alignment horizontal="center"/>
    </xf>
    <xf numFmtId="164" fontId="23" fillId="0" borderId="56" xfId="2" applyNumberFormat="1" applyFont="1" applyFill="1" applyBorder="1" applyAlignment="1" applyProtection="1">
      <alignment horizontal="center"/>
    </xf>
    <xf numFmtId="164" fontId="25" fillId="2" borderId="57" xfId="2" applyNumberFormat="1" applyFont="1" applyFill="1" applyBorder="1" applyAlignment="1" applyProtection="1">
      <alignment horizontal="center"/>
    </xf>
    <xf numFmtId="164" fontId="20" fillId="0" borderId="8" xfId="2" applyNumberFormat="1" applyFont="1" applyFill="1" applyBorder="1" applyAlignment="1" applyProtection="1">
      <alignment horizontal="center"/>
    </xf>
    <xf numFmtId="0" fontId="11" fillId="0" borderId="36" xfId="2" applyFont="1" applyBorder="1" applyProtection="1"/>
    <xf numFmtId="164" fontId="20" fillId="0" borderId="32" xfId="2" applyNumberFormat="1" applyFont="1" applyFill="1" applyBorder="1" applyAlignment="1" applyProtection="1">
      <alignment horizontal="center"/>
    </xf>
    <xf numFmtId="164" fontId="20" fillId="0" borderId="58" xfId="2" applyNumberFormat="1" applyFont="1" applyFill="1" applyBorder="1" applyAlignment="1" applyProtection="1">
      <alignment horizontal="center"/>
    </xf>
    <xf numFmtId="0" fontId="11" fillId="0" borderId="36" xfId="2" applyFont="1" applyFill="1" applyBorder="1" applyProtection="1"/>
    <xf numFmtId="0" fontId="23" fillId="0" borderId="36" xfId="2" applyFont="1" applyFill="1" applyBorder="1" applyProtection="1"/>
    <xf numFmtId="164" fontId="22" fillId="0" borderId="36" xfId="2" applyNumberFormat="1" applyFont="1" applyFill="1" applyBorder="1" applyAlignment="1" applyProtection="1">
      <alignment horizontal="center"/>
    </xf>
    <xf numFmtId="164" fontId="23" fillId="0" borderId="58" xfId="2" applyNumberFormat="1" applyFont="1" applyFill="1" applyBorder="1" applyAlignment="1" applyProtection="1">
      <alignment horizontal="center"/>
    </xf>
    <xf numFmtId="164" fontId="25" fillId="2" borderId="59" xfId="2" applyNumberFormat="1" applyFont="1" applyFill="1" applyBorder="1" applyAlignment="1" applyProtection="1">
      <alignment horizontal="center"/>
    </xf>
    <xf numFmtId="0" fontId="17" fillId="0" borderId="46" xfId="2" applyFont="1" applyFill="1" applyBorder="1" applyAlignment="1" applyProtection="1">
      <alignment horizontal="center"/>
    </xf>
    <xf numFmtId="0" fontId="17" fillId="0" borderId="47" xfId="2" applyFont="1" applyFill="1" applyBorder="1" applyAlignment="1" applyProtection="1">
      <alignment horizontal="center"/>
    </xf>
    <xf numFmtId="0" fontId="9" fillId="0" borderId="31" xfId="2" applyFont="1" applyBorder="1" applyAlignment="1" applyProtection="1"/>
    <xf numFmtId="0" fontId="11" fillId="0" borderId="35" xfId="2" applyFont="1" applyBorder="1" applyProtection="1"/>
    <xf numFmtId="164" fontId="11" fillId="0" borderId="34" xfId="2" applyNumberFormat="1" applyFont="1" applyBorder="1" applyProtection="1"/>
    <xf numFmtId="164" fontId="12" fillId="2" borderId="60" xfId="2" applyNumberFormat="1" applyFont="1" applyFill="1" applyBorder="1" applyAlignment="1" applyProtection="1">
      <alignment horizontal="center"/>
    </xf>
    <xf numFmtId="164" fontId="12" fillId="2" borderId="15" xfId="2" applyNumberFormat="1" applyFont="1" applyFill="1" applyBorder="1" applyAlignment="1" applyProtection="1">
      <alignment horizontal="center"/>
    </xf>
    <xf numFmtId="0" fontId="12" fillId="0" borderId="32" xfId="2" applyFont="1" applyBorder="1" applyAlignment="1" applyProtection="1"/>
    <xf numFmtId="0" fontId="12" fillId="0" borderId="31" xfId="2" applyFont="1" applyBorder="1" applyProtection="1"/>
    <xf numFmtId="164" fontId="25" fillId="2" borderId="61" xfId="2" applyNumberFormat="1" applyFont="1" applyFill="1" applyBorder="1" applyAlignment="1" applyProtection="1">
      <alignment horizontal="center"/>
    </xf>
    <xf numFmtId="164" fontId="26" fillId="2" borderId="62" xfId="2" applyNumberFormat="1" applyFont="1" applyFill="1" applyBorder="1" applyAlignment="1" applyProtection="1">
      <alignment horizontal="center"/>
    </xf>
    <xf numFmtId="0" fontId="16" fillId="0" borderId="54" xfId="2" applyFont="1" applyFill="1" applyBorder="1" applyAlignment="1" applyProtection="1">
      <alignment horizontal="center"/>
    </xf>
    <xf numFmtId="0" fontId="16" fillId="0" borderId="16" xfId="2" applyFont="1" applyBorder="1" applyAlignment="1" applyProtection="1">
      <alignment horizontal="center"/>
    </xf>
    <xf numFmtId="0" fontId="17" fillId="0" borderId="66" xfId="2" applyFont="1" applyBorder="1" applyAlignment="1" applyProtection="1">
      <alignment horizontal="center"/>
    </xf>
    <xf numFmtId="0" fontId="17" fillId="0" borderId="16" xfId="2" applyFont="1" applyBorder="1" applyAlignment="1" applyProtection="1">
      <alignment horizontal="center"/>
    </xf>
    <xf numFmtId="0" fontId="17" fillId="0" borderId="37" xfId="2" applyFont="1" applyBorder="1" applyAlignment="1" applyProtection="1">
      <alignment horizontal="center"/>
    </xf>
    <xf numFmtId="0" fontId="17" fillId="0" borderId="38" xfId="2" applyFont="1" applyBorder="1" applyAlignment="1" applyProtection="1">
      <alignment horizontal="center"/>
    </xf>
    <xf numFmtId="164" fontId="17" fillId="0" borderId="38" xfId="2" applyNumberFormat="1" applyFont="1" applyBorder="1" applyAlignment="1" applyProtection="1">
      <alignment horizontal="center"/>
    </xf>
    <xf numFmtId="0" fontId="17" fillId="0" borderId="37" xfId="2" applyFont="1" applyFill="1" applyBorder="1" applyAlignment="1" applyProtection="1">
      <alignment horizontal="center"/>
    </xf>
    <xf numFmtId="0" fontId="17" fillId="0" borderId="16" xfId="2" applyFont="1" applyFill="1" applyBorder="1" applyAlignment="1" applyProtection="1">
      <alignment horizontal="center"/>
    </xf>
    <xf numFmtId="0" fontId="17" fillId="0" borderId="38" xfId="2" applyFont="1" applyFill="1" applyBorder="1" applyAlignment="1" applyProtection="1">
      <alignment horizontal="center"/>
    </xf>
    <xf numFmtId="0" fontId="16" fillId="0" borderId="38" xfId="2" applyFont="1" applyFill="1" applyBorder="1" applyAlignment="1" applyProtection="1">
      <alignment horizontal="center"/>
    </xf>
    <xf numFmtId="0" fontId="52" fillId="2" borderId="5" xfId="2" applyFont="1" applyFill="1" applyBorder="1" applyAlignment="1" applyProtection="1">
      <alignment horizontal="center" vertical="center"/>
      <protection locked="0"/>
    </xf>
    <xf numFmtId="0" fontId="52" fillId="0" borderId="5" xfId="2" applyFont="1" applyBorder="1" applyAlignment="1" applyProtection="1">
      <alignment horizontal="center" vertical="center"/>
      <protection locked="0"/>
    </xf>
    <xf numFmtId="0" fontId="9" fillId="0" borderId="6" xfId="2" applyFont="1" applyBorder="1" applyProtection="1"/>
    <xf numFmtId="0" fontId="9" fillId="0" borderId="9" xfId="2" applyFont="1" applyBorder="1" applyProtection="1"/>
    <xf numFmtId="0" fontId="22" fillId="0" borderId="6" xfId="2" applyFont="1" applyBorder="1" applyProtection="1"/>
    <xf numFmtId="0" fontId="24" fillId="0" borderId="50" xfId="0" applyFont="1" applyBorder="1" applyAlignment="1" applyProtection="1"/>
    <xf numFmtId="0" fontId="24" fillId="0" borderId="43" xfId="0" applyFont="1" applyBorder="1" applyAlignment="1" applyProtection="1"/>
    <xf numFmtId="0" fontId="18" fillId="0" borderId="43" xfId="0" applyFont="1" applyBorder="1" applyAlignment="1" applyProtection="1">
      <alignment horizontal="left" vertical="top"/>
    </xf>
    <xf numFmtId="0" fontId="31" fillId="0" borderId="43" xfId="0" applyFont="1" applyBorder="1" applyAlignment="1" applyProtection="1">
      <alignment horizontal="left" vertical="top"/>
    </xf>
    <xf numFmtId="49" fontId="9" fillId="0" borderId="31" xfId="2" applyNumberFormat="1" applyFont="1" applyBorder="1" applyAlignment="1" applyProtection="1">
      <alignment vertical="center"/>
    </xf>
    <xf numFmtId="49" fontId="22" fillId="0" borderId="31" xfId="2" applyNumberFormat="1" applyFont="1" applyBorder="1" applyAlignment="1" applyProtection="1">
      <alignment vertical="center"/>
    </xf>
    <xf numFmtId="0" fontId="9" fillId="0" borderId="31" xfId="2" applyFont="1" applyBorder="1" applyAlignment="1" applyProtection="1">
      <alignment vertical="center"/>
    </xf>
    <xf numFmtId="0" fontId="22" fillId="0" borderId="31" xfId="2" applyFont="1" applyBorder="1" applyAlignment="1" applyProtection="1">
      <alignment vertical="center"/>
    </xf>
    <xf numFmtId="4" fontId="52" fillId="2" borderId="6" xfId="2" applyNumberFormat="1" applyFont="1" applyFill="1" applyBorder="1" applyAlignment="1" applyProtection="1">
      <alignment horizontal="center"/>
      <protection locked="0"/>
    </xf>
    <xf numFmtId="4" fontId="23" fillId="2" borderId="6" xfId="2" applyNumberFormat="1" applyFont="1" applyFill="1" applyBorder="1" applyAlignment="1" applyProtection="1">
      <alignment horizontal="center"/>
      <protection locked="0"/>
    </xf>
    <xf numFmtId="164" fontId="12" fillId="0" borderId="9" xfId="2" applyNumberFormat="1" applyFont="1" applyBorder="1" applyProtection="1">
      <protection locked="0"/>
    </xf>
    <xf numFmtId="164" fontId="12" fillId="0" borderId="10" xfId="2" applyNumberFormat="1" applyFont="1" applyBorder="1" applyProtection="1">
      <protection locked="0"/>
    </xf>
    <xf numFmtId="164" fontId="12" fillId="0" borderId="10" xfId="2" applyNumberFormat="1" applyFont="1" applyBorder="1" applyAlignment="1" applyProtection="1">
      <alignment horizontal="center"/>
      <protection locked="0"/>
    </xf>
    <xf numFmtId="164" fontId="12" fillId="0" borderId="33" xfId="2" applyNumberFormat="1" applyFont="1" applyBorder="1" applyAlignment="1" applyProtection="1">
      <alignment horizontal="center"/>
      <protection locked="0"/>
    </xf>
    <xf numFmtId="164" fontId="12" fillId="0" borderId="34" xfId="2" applyNumberFormat="1" applyFont="1" applyBorder="1" applyAlignment="1" applyProtection="1">
      <alignment horizontal="center"/>
      <protection locked="0"/>
    </xf>
    <xf numFmtId="164" fontId="11" fillId="0" borderId="33" xfId="2" applyNumberFormat="1" applyFont="1" applyBorder="1" applyProtection="1">
      <protection locked="0"/>
    </xf>
    <xf numFmtId="164" fontId="12" fillId="0" borderId="34" xfId="2" applyNumberFormat="1" applyFont="1" applyBorder="1" applyProtection="1">
      <protection locked="0"/>
    </xf>
    <xf numFmtId="164" fontId="11" fillId="0" borderId="10" xfId="2" applyNumberFormat="1" applyFont="1" applyBorder="1" applyProtection="1">
      <protection locked="0"/>
    </xf>
    <xf numFmtId="164" fontId="11" fillId="0" borderId="34" xfId="2" applyNumberFormat="1" applyFont="1" applyBorder="1" applyProtection="1">
      <protection locked="0"/>
    </xf>
    <xf numFmtId="0" fontId="9" fillId="0" borderId="6" xfId="2" applyFont="1" applyBorder="1" applyAlignment="1" applyProtection="1">
      <alignment horizontal="left" vertical="top"/>
      <protection locked="0"/>
    </xf>
    <xf numFmtId="0" fontId="9" fillId="0" borderId="7" xfId="2" applyFont="1" applyBorder="1" applyAlignment="1" applyProtection="1">
      <alignment horizontal="left" vertical="top"/>
      <protection locked="0"/>
    </xf>
    <xf numFmtId="0" fontId="9" fillId="0" borderId="35" xfId="2" applyFont="1" applyBorder="1" applyAlignment="1" applyProtection="1">
      <alignment horizontal="left" vertical="top"/>
      <protection locked="0"/>
    </xf>
    <xf numFmtId="2" fontId="23" fillId="0" borderId="36" xfId="2" applyNumberFormat="1" applyFont="1" applyBorder="1" applyAlignment="1" applyProtection="1">
      <alignment horizontal="center"/>
      <protection locked="0"/>
    </xf>
    <xf numFmtId="3" fontId="22" fillId="0" borderId="35" xfId="2" applyNumberFormat="1" applyFont="1" applyBorder="1" applyProtection="1">
      <protection locked="0"/>
    </xf>
    <xf numFmtId="0" fontId="23" fillId="0" borderId="7" xfId="2" applyFont="1" applyBorder="1" applyProtection="1">
      <protection locked="0"/>
    </xf>
    <xf numFmtId="164" fontId="23" fillId="0" borderId="36" xfId="2" applyNumberFormat="1" applyFont="1" applyBorder="1" applyProtection="1">
      <protection locked="0"/>
    </xf>
    <xf numFmtId="0" fontId="23" fillId="0" borderId="35" xfId="2" applyFont="1" applyBorder="1" applyProtection="1">
      <protection locked="0"/>
    </xf>
    <xf numFmtId="0" fontId="23" fillId="0" borderId="36" xfId="2" applyFont="1" applyBorder="1" applyProtection="1">
      <protection locked="0"/>
    </xf>
    <xf numFmtId="0" fontId="22" fillId="0" borderId="6" xfId="2" applyFont="1" applyBorder="1" applyAlignment="1" applyProtection="1">
      <alignment horizontal="left" vertical="top"/>
      <protection locked="0"/>
    </xf>
    <xf numFmtId="0" fontId="22" fillId="0" borderId="7" xfId="2" applyFont="1" applyBorder="1" applyAlignment="1" applyProtection="1">
      <alignment horizontal="left" vertical="top"/>
      <protection locked="0"/>
    </xf>
    <xf numFmtId="0" fontId="22" fillId="0" borderId="35" xfId="2" applyFont="1" applyBorder="1" applyAlignment="1" applyProtection="1">
      <alignment horizontal="left" vertical="top"/>
      <protection locked="0"/>
    </xf>
    <xf numFmtId="164" fontId="23" fillId="0" borderId="36" xfId="2" applyNumberFormat="1" applyFont="1" applyBorder="1" applyAlignment="1" applyProtection="1">
      <alignment horizontal="center"/>
      <protection locked="0"/>
    </xf>
    <xf numFmtId="164" fontId="23" fillId="0" borderId="35" xfId="2" applyNumberFormat="1" applyFont="1" applyBorder="1" applyProtection="1">
      <protection locked="0"/>
    </xf>
    <xf numFmtId="164" fontId="23" fillId="0" borderId="7" xfId="2" applyNumberFormat="1" applyFont="1" applyBorder="1" applyProtection="1">
      <protection locked="0"/>
    </xf>
    <xf numFmtId="164" fontId="23" fillId="0" borderId="9" xfId="2" applyNumberFormat="1" applyFont="1" applyBorder="1" applyProtection="1">
      <protection locked="0"/>
    </xf>
    <xf numFmtId="164" fontId="23" fillId="0" borderId="10" xfId="2" applyNumberFormat="1" applyFont="1" applyBorder="1" applyProtection="1">
      <protection locked="0"/>
    </xf>
    <xf numFmtId="164" fontId="23" fillId="0" borderId="10" xfId="2" applyNumberFormat="1" applyFont="1" applyBorder="1" applyAlignment="1" applyProtection="1">
      <alignment horizontal="center"/>
      <protection locked="0"/>
    </xf>
    <xf numFmtId="164" fontId="23" fillId="0" borderId="33" xfId="2" applyNumberFormat="1" applyFont="1" applyBorder="1" applyAlignment="1" applyProtection="1">
      <alignment horizontal="center"/>
      <protection locked="0"/>
    </xf>
    <xf numFmtId="164" fontId="23" fillId="0" borderId="34" xfId="2" applyNumberFormat="1" applyFont="1" applyBorder="1" applyAlignment="1" applyProtection="1">
      <alignment horizontal="center"/>
      <protection locked="0"/>
    </xf>
    <xf numFmtId="164" fontId="23" fillId="0" borderId="33" xfId="2" applyNumberFormat="1" applyFont="1" applyBorder="1" applyProtection="1">
      <protection locked="0"/>
    </xf>
    <xf numFmtId="164" fontId="23" fillId="0" borderId="34" xfId="2" applyNumberFormat="1" applyFont="1" applyBorder="1" applyProtection="1">
      <protection locked="0"/>
    </xf>
    <xf numFmtId="164" fontId="12" fillId="2" borderId="30" xfId="2" applyNumberFormat="1" applyFont="1" applyFill="1" applyBorder="1" applyAlignment="1" applyProtection="1">
      <alignment horizontal="center"/>
    </xf>
    <xf numFmtId="0" fontId="16" fillId="0" borderId="50" xfId="2" applyFont="1" applyFill="1" applyBorder="1" applyAlignment="1" applyProtection="1">
      <alignment horizontal="center"/>
    </xf>
    <xf numFmtId="0" fontId="16" fillId="0" borderId="30" xfId="2" applyFont="1" applyFill="1" applyBorder="1" applyAlignment="1" applyProtection="1">
      <alignment horizontal="center"/>
    </xf>
    <xf numFmtId="164" fontId="20" fillId="2" borderId="2" xfId="2" applyNumberFormat="1" applyFont="1" applyFill="1" applyBorder="1" applyAlignment="1" applyProtection="1">
      <alignment horizontal="center"/>
    </xf>
    <xf numFmtId="164" fontId="20" fillId="2" borderId="55" xfId="2" applyNumberFormat="1" applyFont="1" applyFill="1" applyBorder="1" applyAlignment="1" applyProtection="1">
      <alignment horizontal="center"/>
    </xf>
    <xf numFmtId="164" fontId="20" fillId="2" borderId="55" xfId="2" applyNumberFormat="1" applyFont="1" applyFill="1" applyBorder="1" applyAlignment="1" applyProtection="1">
      <alignment horizontal="center" vertical="center"/>
    </xf>
    <xf numFmtId="164" fontId="20" fillId="2" borderId="17" xfId="2" applyNumberFormat="1" applyFont="1" applyFill="1" applyBorder="1" applyAlignment="1" applyProtection="1">
      <alignment horizontal="center"/>
    </xf>
    <xf numFmtId="164" fontId="20" fillId="2" borderId="52" xfId="2" applyNumberFormat="1" applyFont="1" applyFill="1" applyBorder="1" applyAlignment="1" applyProtection="1">
      <alignment horizontal="center"/>
    </xf>
    <xf numFmtId="0" fontId="19" fillId="3" borderId="0" xfId="2" applyFont="1" applyFill="1" applyBorder="1" applyAlignment="1" applyProtection="1">
      <alignment horizontal="right" vertical="center"/>
    </xf>
    <xf numFmtId="0" fontId="18" fillId="0" borderId="69" xfId="2" applyFont="1" applyBorder="1" applyProtection="1"/>
    <xf numFmtId="0" fontId="10" fillId="0" borderId="69" xfId="2" applyFont="1" applyBorder="1" applyProtection="1"/>
    <xf numFmtId="0" fontId="12" fillId="0" borderId="69" xfId="2" applyFont="1" applyFill="1" applyBorder="1" applyProtection="1"/>
    <xf numFmtId="164" fontId="12" fillId="0" borderId="70" xfId="2" applyNumberFormat="1" applyFont="1" applyFill="1" applyBorder="1" applyProtection="1"/>
    <xf numFmtId="0" fontId="19" fillId="0" borderId="69" xfId="2" applyFont="1" applyBorder="1" applyAlignment="1" applyProtection="1">
      <alignment horizontal="right"/>
    </xf>
    <xf numFmtId="164" fontId="20" fillId="2" borderId="71" xfId="2" applyNumberFormat="1" applyFont="1" applyFill="1" applyBorder="1" applyAlignment="1" applyProtection="1">
      <alignment horizontal="center"/>
    </xf>
    <xf numFmtId="0" fontId="19" fillId="0" borderId="70" xfId="2" applyFont="1" applyBorder="1" applyAlignment="1" applyProtection="1">
      <alignment horizontal="left"/>
    </xf>
    <xf numFmtId="4" fontId="9" fillId="0" borderId="70" xfId="2" applyNumberFormat="1" applyFont="1" applyBorder="1" applyAlignment="1" applyProtection="1"/>
    <xf numFmtId="0" fontId="19" fillId="0" borderId="69" xfId="2" applyFont="1" applyBorder="1" applyAlignment="1" applyProtection="1">
      <alignment horizontal="right" vertical="center"/>
    </xf>
    <xf numFmtId="0" fontId="9" fillId="0" borderId="70" xfId="2" applyFont="1" applyBorder="1" applyAlignment="1" applyProtection="1"/>
    <xf numFmtId="0" fontId="23" fillId="2" borderId="5" xfId="2" applyFont="1" applyFill="1" applyBorder="1" applyAlignment="1" applyProtection="1">
      <alignment horizontal="center" vertical="center"/>
    </xf>
    <xf numFmtId="0" fontId="23" fillId="0" borderId="5" xfId="2" applyFont="1" applyBorder="1" applyAlignment="1" applyProtection="1">
      <alignment horizontal="center" vertical="center"/>
      <protection locked="0"/>
    </xf>
    <xf numFmtId="0" fontId="23" fillId="2" borderId="5" xfId="2" applyFont="1" applyFill="1" applyBorder="1" applyAlignment="1" applyProtection="1">
      <alignment horizontal="center" vertical="center"/>
      <protection locked="0"/>
    </xf>
    <xf numFmtId="4" fontId="13" fillId="0" borderId="0" xfId="2" applyNumberFormat="1" applyFont="1" applyBorder="1" applyAlignment="1" applyProtection="1">
      <alignment horizontal="center"/>
    </xf>
    <xf numFmtId="9" fontId="50" fillId="0" borderId="0" xfId="5" applyFont="1" applyBorder="1" applyAlignment="1" applyProtection="1">
      <alignment horizontal="center" vertical="center"/>
      <protection locked="0"/>
    </xf>
    <xf numFmtId="4" fontId="11" fillId="2" borderId="0" xfId="2" applyNumberFormat="1" applyFont="1" applyFill="1" applyBorder="1" applyAlignment="1" applyProtection="1">
      <alignment horizontal="center" vertical="center"/>
    </xf>
    <xf numFmtId="4" fontId="11" fillId="0" borderId="0" xfId="2" applyNumberFormat="1" applyFont="1" applyBorder="1" applyAlignment="1" applyProtection="1">
      <alignment horizontal="center" vertical="center"/>
    </xf>
    <xf numFmtId="4" fontId="23" fillId="2" borderId="0" xfId="2" applyNumberFormat="1" applyFont="1" applyFill="1" applyBorder="1" applyAlignment="1" applyProtection="1">
      <alignment horizontal="center" vertical="center"/>
    </xf>
    <xf numFmtId="4" fontId="9" fillId="0" borderId="0" xfId="2" applyNumberFormat="1" applyFont="1" applyBorder="1" applyAlignment="1" applyProtection="1">
      <alignment horizontal="center" vertical="center"/>
    </xf>
    <xf numFmtId="164" fontId="61" fillId="0" borderId="0" xfId="2" applyNumberFormat="1" applyFont="1" applyBorder="1" applyAlignment="1" applyProtection="1">
      <alignment vertical="center"/>
    </xf>
    <xf numFmtId="0" fontId="62" fillId="0" borderId="0" xfId="2" applyFont="1" applyBorder="1" applyAlignment="1" applyProtection="1">
      <alignment horizontal="center" vertical="center"/>
    </xf>
    <xf numFmtId="0" fontId="63" fillId="0" borderId="0" xfId="2" applyFont="1" applyBorder="1" applyAlignment="1" applyProtection="1">
      <alignment horizontal="center" vertical="center"/>
    </xf>
    <xf numFmtId="0" fontId="52" fillId="2" borderId="5" xfId="2" applyFont="1" applyFill="1" applyBorder="1" applyAlignment="1" applyProtection="1">
      <alignment horizontal="center" vertical="center"/>
    </xf>
    <xf numFmtId="0" fontId="52" fillId="0" borderId="5" xfId="2" applyFont="1" applyBorder="1" applyAlignment="1" applyProtection="1">
      <alignment horizontal="center" vertical="center"/>
    </xf>
    <xf numFmtId="168" fontId="47" fillId="0" borderId="0" xfId="2" applyNumberFormat="1" applyFont="1" applyBorder="1" applyAlignment="1" applyProtection="1">
      <alignment vertical="center"/>
    </xf>
    <xf numFmtId="164" fontId="7" fillId="0" borderId="0" xfId="2" applyNumberFormat="1" applyFont="1" applyBorder="1" applyAlignment="1" applyProtection="1">
      <alignment vertical="center"/>
    </xf>
    <xf numFmtId="0" fontId="66" fillId="0" borderId="0" xfId="2" applyFont="1" applyBorder="1" applyAlignment="1" applyProtection="1">
      <alignment horizontal="left" vertical="center"/>
    </xf>
    <xf numFmtId="166" fontId="52" fillId="0" borderId="0" xfId="2" applyNumberFormat="1" applyFont="1" applyBorder="1" applyAlignment="1" applyProtection="1">
      <alignment horizontal="right" vertical="center"/>
      <protection locked="0"/>
    </xf>
    <xf numFmtId="166" fontId="23" fillId="0" borderId="0" xfId="2" applyNumberFormat="1" applyFont="1" applyBorder="1" applyAlignment="1" applyProtection="1">
      <alignment horizontal="right" vertical="center"/>
      <protection locked="0"/>
    </xf>
    <xf numFmtId="0" fontId="11" fillId="0" borderId="72" xfId="2" applyFont="1" applyFill="1" applyBorder="1" applyAlignment="1" applyProtection="1">
      <alignment vertical="center"/>
    </xf>
    <xf numFmtId="0" fontId="0" fillId="0" borderId="72" xfId="0" applyBorder="1" applyAlignment="1" applyProtection="1">
      <alignment vertical="center"/>
    </xf>
    <xf numFmtId="164" fontId="11" fillId="0" borderId="72" xfId="2" applyNumberFormat="1" applyFont="1" applyBorder="1" applyAlignment="1" applyProtection="1">
      <alignment vertical="center"/>
    </xf>
    <xf numFmtId="0" fontId="0" fillId="0" borderId="0" xfId="0" applyAlignment="1">
      <alignment vertical="center"/>
    </xf>
    <xf numFmtId="0" fontId="68" fillId="0" borderId="0" xfId="0" applyFont="1"/>
    <xf numFmtId="0" fontId="68" fillId="0" borderId="0" xfId="0" applyFont="1" applyAlignment="1">
      <alignment horizontal="left" vertical="center"/>
    </xf>
    <xf numFmtId="0" fontId="76" fillId="0" borderId="0" xfId="0" applyFont="1"/>
    <xf numFmtId="0" fontId="23" fillId="0" borderId="5" xfId="2" applyFont="1" applyBorder="1" applyAlignment="1" applyProtection="1">
      <alignment horizontal="center" vertical="center"/>
    </xf>
    <xf numFmtId="4" fontId="23" fillId="2" borderId="1" xfId="2" applyNumberFormat="1" applyFont="1" applyFill="1" applyBorder="1" applyAlignment="1" applyProtection="1">
      <alignment horizontal="center" vertical="center"/>
    </xf>
    <xf numFmtId="4" fontId="23" fillId="0" borderId="0" xfId="2" applyNumberFormat="1" applyFont="1" applyBorder="1" applyAlignment="1" applyProtection="1">
      <alignment horizontal="center" vertical="center"/>
    </xf>
    <xf numFmtId="0" fontId="1" fillId="0" borderId="0" xfId="0" quotePrefix="1" applyFont="1"/>
    <xf numFmtId="0" fontId="24" fillId="0" borderId="82" xfId="0" applyFont="1" applyBorder="1" applyAlignment="1">
      <alignment horizontal="center"/>
    </xf>
    <xf numFmtId="0" fontId="24" fillId="0" borderId="80" xfId="0" applyFont="1" applyBorder="1" applyAlignment="1">
      <alignment horizontal="center"/>
    </xf>
    <xf numFmtId="0" fontId="18" fillId="0" borderId="73" xfId="0" applyFont="1" applyBorder="1" applyAlignment="1">
      <alignment vertical="top"/>
    </xf>
    <xf numFmtId="0" fontId="18" fillId="0" borderId="84" xfId="0" applyFont="1" applyBorder="1" applyAlignment="1">
      <alignment vertical="center"/>
    </xf>
    <xf numFmtId="0" fontId="0" fillId="0" borderId="78" xfId="0" applyBorder="1"/>
    <xf numFmtId="0" fontId="24" fillId="0" borderId="79" xfId="0" applyFont="1" applyBorder="1" applyAlignment="1">
      <alignment horizontal="center"/>
    </xf>
    <xf numFmtId="0" fontId="24" fillId="0" borderId="76" xfId="0" quotePrefix="1" applyFont="1" applyBorder="1" applyAlignment="1">
      <alignment horizontal="center" vertical="center"/>
    </xf>
    <xf numFmtId="0" fontId="24" fillId="0" borderId="77" xfId="0" applyFont="1" applyBorder="1" applyAlignment="1">
      <alignment vertical="center"/>
    </xf>
    <xf numFmtId="0" fontId="13" fillId="0" borderId="0" xfId="2" applyFont="1" applyFill="1" applyBorder="1" applyAlignment="1" applyProtection="1">
      <alignment horizontal="left" vertical="center"/>
    </xf>
    <xf numFmtId="0" fontId="40" fillId="0" borderId="0" xfId="2" quotePrefix="1" applyFont="1" applyBorder="1" applyAlignment="1" applyProtection="1">
      <alignment vertical="center"/>
    </xf>
    <xf numFmtId="164" fontId="23" fillId="0" borderId="0" xfId="2" applyNumberFormat="1" applyFont="1" applyFill="1" applyBorder="1" applyAlignment="1" applyProtection="1">
      <alignment vertical="center"/>
    </xf>
    <xf numFmtId="164" fontId="40" fillId="0" borderId="0" xfId="2" quotePrefix="1" applyNumberFormat="1" applyFont="1" applyBorder="1" applyAlignment="1" applyProtection="1">
      <alignment horizontal="center" vertical="center"/>
    </xf>
    <xf numFmtId="164" fontId="9" fillId="0" borderId="72" xfId="2" applyNumberFormat="1" applyFont="1" applyFill="1" applyBorder="1" applyAlignment="1" applyProtection="1">
      <alignment vertical="center"/>
    </xf>
    <xf numFmtId="0" fontId="88" fillId="0" borderId="0" xfId="2" applyFont="1" applyBorder="1" applyAlignment="1" applyProtection="1">
      <alignment horizontal="center" vertical="center"/>
    </xf>
    <xf numFmtId="164" fontId="48" fillId="0" borderId="0" xfId="2" applyNumberFormat="1" applyFont="1" applyBorder="1" applyAlignment="1" applyProtection="1">
      <alignment vertical="center"/>
    </xf>
    <xf numFmtId="0" fontId="18" fillId="0" borderId="0" xfId="0" applyFont="1" applyAlignment="1">
      <alignment horizontal="right"/>
    </xf>
    <xf numFmtId="0" fontId="24" fillId="0" borderId="76" xfId="0" applyFont="1" applyBorder="1" applyAlignment="1">
      <alignment horizontal="center"/>
    </xf>
    <xf numFmtId="0" fontId="24" fillId="0" borderId="80" xfId="0" quotePrefix="1" applyFont="1" applyBorder="1" applyAlignment="1">
      <alignment horizontal="left"/>
    </xf>
    <xf numFmtId="0" fontId="24" fillId="0" borderId="74" xfId="0" quotePrefix="1" applyFont="1" applyBorder="1" applyAlignment="1">
      <alignment horizontal="left"/>
    </xf>
    <xf numFmtId="0" fontId="24" fillId="0" borderId="82" xfId="0" applyFont="1" applyBorder="1" applyAlignment="1">
      <alignment vertical="top"/>
    </xf>
    <xf numFmtId="0" fontId="11" fillId="0" borderId="0" xfId="2" applyFont="1" applyBorder="1" applyAlignment="1" applyProtection="1">
      <alignment vertical="center"/>
    </xf>
    <xf numFmtId="0" fontId="0" fillId="0" borderId="0" xfId="0" applyAlignment="1" applyProtection="1">
      <alignment vertical="center"/>
    </xf>
    <xf numFmtId="167" fontId="52" fillId="0" borderId="0" xfId="2" applyNumberFormat="1" applyFont="1" applyBorder="1" applyAlignment="1" applyProtection="1">
      <alignment horizontal="center" vertical="center"/>
      <protection locked="0"/>
    </xf>
    <xf numFmtId="167" fontId="23" fillId="0" borderId="0" xfId="2" applyNumberFormat="1" applyFont="1" applyBorder="1" applyAlignment="1" applyProtection="1">
      <alignment horizontal="center" vertical="center"/>
      <protection locked="0"/>
    </xf>
    <xf numFmtId="0" fontId="24" fillId="0" borderId="82" xfId="0" applyFont="1" applyBorder="1" applyAlignment="1">
      <alignment horizontal="left" vertical="top"/>
    </xf>
    <xf numFmtId="0" fontId="24" fillId="0" borderId="76" xfId="0" applyFont="1" applyBorder="1" applyAlignment="1">
      <alignment horizontal="left" vertical="top"/>
    </xf>
    <xf numFmtId="44" fontId="18" fillId="0" borderId="73" xfId="7" applyFont="1" applyBorder="1" applyAlignment="1">
      <alignment vertical="center"/>
    </xf>
    <xf numFmtId="44" fontId="18" fillId="0" borderId="73" xfId="7" applyFont="1" applyBorder="1" applyAlignment="1">
      <alignment vertical="top"/>
    </xf>
    <xf numFmtId="0" fontId="18" fillId="4" borderId="84" xfId="0" applyFont="1" applyFill="1" applyBorder="1" applyAlignment="1">
      <alignment vertical="top"/>
    </xf>
    <xf numFmtId="44" fontId="18" fillId="4" borderId="73" xfId="7" applyFont="1" applyFill="1" applyBorder="1" applyAlignment="1">
      <alignment vertical="top"/>
    </xf>
    <xf numFmtId="44" fontId="18" fillId="4" borderId="73" xfId="7" applyFont="1" applyFill="1" applyBorder="1" applyAlignment="1">
      <alignment vertical="center"/>
    </xf>
    <xf numFmtId="44" fontId="18" fillId="4" borderId="73" xfId="7" applyFont="1" applyFill="1" applyBorder="1" applyAlignment="1"/>
    <xf numFmtId="0" fontId="24" fillId="0" borderId="73" xfId="0" applyFont="1" applyBorder="1" applyAlignment="1">
      <alignment horizontal="center" vertical="center"/>
    </xf>
    <xf numFmtId="0" fontId="24" fillId="0" borderId="73" xfId="0" quotePrefix="1" applyFont="1" applyBorder="1" applyAlignment="1">
      <alignment horizontal="left"/>
    </xf>
    <xf numFmtId="0" fontId="24" fillId="0" borderId="73" xfId="0" applyFont="1" applyBorder="1" applyAlignment="1">
      <alignment vertical="top"/>
    </xf>
    <xf numFmtId="0" fontId="0" fillId="0" borderId="74" xfId="0" applyBorder="1"/>
    <xf numFmtId="0" fontId="24" fillId="0" borderId="80" xfId="0" applyFont="1" applyBorder="1" applyAlignment="1">
      <alignment horizontal="center" vertical="top"/>
    </xf>
    <xf numFmtId="0" fontId="24" fillId="0" borderId="80" xfId="0" applyFont="1" applyBorder="1" applyAlignment="1">
      <alignment horizontal="center" vertical="center"/>
    </xf>
    <xf numFmtId="44" fontId="18" fillId="0" borderId="82" xfId="7" applyFont="1" applyBorder="1" applyAlignment="1">
      <alignment vertical="center"/>
    </xf>
    <xf numFmtId="44" fontId="18" fillId="0" borderId="73" xfId="0" applyNumberFormat="1" applyFont="1" applyBorder="1" applyAlignment="1">
      <alignment vertical="top"/>
    </xf>
    <xf numFmtId="0" fontId="18" fillId="4" borderId="82" xfId="0" applyFont="1" applyFill="1" applyBorder="1" applyAlignment="1">
      <alignment vertical="top"/>
    </xf>
    <xf numFmtId="0" fontId="18" fillId="4" borderId="73" xfId="0" applyFont="1" applyFill="1" applyBorder="1" applyAlignment="1">
      <alignment vertical="top"/>
    </xf>
    <xf numFmtId="0" fontId="24" fillId="4" borderId="73" xfId="0" quotePrefix="1" applyFont="1" applyFill="1" applyBorder="1" applyAlignment="1">
      <alignment vertical="top"/>
    </xf>
    <xf numFmtId="44" fontId="18" fillId="0" borderId="73" xfId="7" applyFont="1" applyBorder="1" applyAlignment="1">
      <alignment horizontal="center" vertical="center"/>
    </xf>
    <xf numFmtId="0" fontId="18" fillId="0" borderId="0" xfId="0" applyFont="1"/>
    <xf numFmtId="0" fontId="24" fillId="0" borderId="83" xfId="0" quotePrefix="1" applyFont="1" applyBorder="1" applyAlignment="1">
      <alignment horizontal="center" vertical="center"/>
    </xf>
    <xf numFmtId="0" fontId="18" fillId="0" borderId="0" xfId="0" applyFont="1" applyAlignment="1">
      <alignment vertical="center"/>
    </xf>
    <xf numFmtId="0" fontId="24" fillId="0" borderId="83" xfId="0" applyFont="1" applyBorder="1" applyAlignment="1">
      <alignment horizontal="left" vertical="center"/>
    </xf>
    <xf numFmtId="0" fontId="24" fillId="0" borderId="80" xfId="0" applyFont="1" applyBorder="1" applyAlignment="1" applyProtection="1">
      <alignment horizontal="center"/>
    </xf>
    <xf numFmtId="0" fontId="0" fillId="0" borderId="78" xfId="0" applyBorder="1" applyProtection="1"/>
    <xf numFmtId="0" fontId="24" fillId="0" borderId="79" xfId="0" applyFont="1" applyBorder="1" applyAlignment="1" applyProtection="1">
      <alignment horizontal="center"/>
    </xf>
    <xf numFmtId="0" fontId="24" fillId="0" borderId="82" xfId="0" applyFont="1" applyBorder="1" applyAlignment="1" applyProtection="1">
      <alignment horizontal="center"/>
    </xf>
    <xf numFmtId="44" fontId="18" fillId="0" borderId="73" xfId="7" applyFont="1" applyBorder="1" applyAlignment="1" applyProtection="1">
      <alignment vertical="top"/>
    </xf>
    <xf numFmtId="44" fontId="18" fillId="0" borderId="73" xfId="7" applyFont="1" applyFill="1" applyBorder="1" applyAlignment="1" applyProtection="1">
      <alignment vertical="top"/>
    </xf>
    <xf numFmtId="44" fontId="18" fillId="0" borderId="73" xfId="7" applyFont="1" applyBorder="1" applyAlignment="1" applyProtection="1">
      <alignment vertical="center"/>
    </xf>
    <xf numFmtId="0" fontId="0" fillId="0" borderId="0" xfId="0" applyProtection="1"/>
    <xf numFmtId="0" fontId="18" fillId="0" borderId="0" xfId="0" applyFont="1" applyAlignment="1" applyProtection="1">
      <alignment horizontal="right"/>
    </xf>
    <xf numFmtId="0" fontId="24" fillId="0" borderId="84" xfId="0" applyFont="1" applyFill="1" applyBorder="1" applyAlignment="1" applyProtection="1">
      <alignment vertical="top" wrapText="1"/>
    </xf>
    <xf numFmtId="0" fontId="24" fillId="0" borderId="75" xfId="0" applyFont="1" applyFill="1" applyBorder="1" applyAlignment="1" applyProtection="1">
      <alignment vertical="top" wrapText="1"/>
    </xf>
    <xf numFmtId="0" fontId="24" fillId="0" borderId="77" xfId="0" applyFont="1" applyFill="1" applyBorder="1" applyAlignment="1" applyProtection="1">
      <alignment vertical="top" wrapText="1"/>
    </xf>
    <xf numFmtId="0" fontId="24" fillId="0" borderId="76" xfId="0" quotePrefix="1" applyFont="1" applyBorder="1" applyAlignment="1" applyProtection="1">
      <alignment horizontal="center" vertical="center"/>
    </xf>
    <xf numFmtId="0" fontId="24" fillId="0" borderId="77" xfId="0" applyFont="1" applyBorder="1" applyAlignment="1" applyProtection="1">
      <alignment vertical="center"/>
    </xf>
    <xf numFmtId="2" fontId="24" fillId="0" borderId="84" xfId="0" applyNumberFormat="1" applyFont="1" applyFill="1" applyBorder="1" applyAlignment="1" applyProtection="1">
      <alignment vertical="top" wrapText="1"/>
    </xf>
    <xf numFmtId="2" fontId="24" fillId="0" borderId="73" xfId="0" applyNumberFormat="1" applyFont="1" applyFill="1" applyBorder="1" applyAlignment="1" applyProtection="1">
      <alignment vertical="top" wrapText="1"/>
    </xf>
    <xf numFmtId="0" fontId="18" fillId="0" borderId="84" xfId="0" applyFont="1" applyBorder="1" applyAlignment="1" applyProtection="1">
      <alignment vertical="center"/>
    </xf>
    <xf numFmtId="0" fontId="1" fillId="0" borderId="0" xfId="0" quotePrefix="1" applyFont="1" applyProtection="1"/>
    <xf numFmtId="0" fontId="24" fillId="0" borderId="80" xfId="0" quotePrefix="1" applyFont="1" applyBorder="1" applyAlignment="1" applyProtection="1">
      <alignment horizontal="left"/>
    </xf>
    <xf numFmtId="0" fontId="24" fillId="0" borderId="74" xfId="0" quotePrefix="1" applyFont="1" applyBorder="1" applyAlignment="1" applyProtection="1">
      <alignment horizontal="left"/>
    </xf>
    <xf numFmtId="0" fontId="24" fillId="0" borderId="82" xfId="0" applyFont="1" applyBorder="1" applyAlignment="1" applyProtection="1">
      <alignment horizontal="left" vertical="top" wrapText="1"/>
    </xf>
    <xf numFmtId="0" fontId="24" fillId="0" borderId="76" xfId="0" applyFont="1" applyBorder="1" applyAlignment="1" applyProtection="1">
      <alignment horizontal="left" vertical="top" wrapText="1"/>
    </xf>
    <xf numFmtId="44" fontId="18" fillId="0" borderId="73" xfId="7" applyFont="1" applyFill="1" applyBorder="1" applyAlignment="1" applyProtection="1">
      <alignment vertical="center"/>
    </xf>
    <xf numFmtId="0" fontId="24" fillId="0" borderId="73" xfId="0" applyFont="1" applyBorder="1" applyAlignment="1" applyProtection="1">
      <alignment horizontal="center" vertical="center"/>
    </xf>
    <xf numFmtId="44" fontId="18" fillId="0" borderId="73" xfId="0" quotePrefix="1" applyNumberFormat="1" applyFont="1" applyFill="1" applyBorder="1" applyAlignment="1" applyProtection="1">
      <alignment horizontal="left" vertical="top"/>
    </xf>
    <xf numFmtId="0" fontId="18" fillId="0" borderId="73" xfId="0" quotePrefix="1" applyFont="1" applyFill="1" applyBorder="1" applyAlignment="1" applyProtection="1">
      <alignment horizontal="left" vertical="top"/>
    </xf>
    <xf numFmtId="44" fontId="18" fillId="0" borderId="73" xfId="0" applyNumberFormat="1" applyFont="1" applyBorder="1" applyAlignment="1" applyProtection="1">
      <alignment vertical="top"/>
    </xf>
    <xf numFmtId="0" fontId="18" fillId="0" borderId="82" xfId="0" applyFont="1" applyFill="1" applyBorder="1" applyAlignment="1" applyProtection="1">
      <alignment horizontal="center" vertical="top"/>
    </xf>
    <xf numFmtId="0" fontId="18" fillId="0" borderId="76" xfId="0" applyFont="1" applyFill="1" applyBorder="1" applyAlignment="1" applyProtection="1">
      <alignment horizontal="center" vertical="top"/>
    </xf>
    <xf numFmtId="0" fontId="18" fillId="0" borderId="73" xfId="0" applyFont="1" applyFill="1" applyBorder="1" applyAlignment="1" applyProtection="1">
      <alignment vertical="top"/>
    </xf>
    <xf numFmtId="0" fontId="0" fillId="0" borderId="74" xfId="0" applyBorder="1" applyProtection="1"/>
    <xf numFmtId="0" fontId="24" fillId="0" borderId="80" xfId="0" applyFont="1" applyBorder="1" applyAlignment="1" applyProtection="1">
      <alignment horizontal="center" vertical="top"/>
    </xf>
    <xf numFmtId="0" fontId="24" fillId="0" borderId="80" xfId="0" applyFont="1" applyBorder="1" applyAlignment="1" applyProtection="1">
      <alignment horizontal="center" vertical="center"/>
    </xf>
    <xf numFmtId="44" fontId="18" fillId="0" borderId="82" xfId="7" applyFont="1" applyBorder="1" applyAlignment="1" applyProtection="1">
      <alignment vertical="center"/>
    </xf>
    <xf numFmtId="44" fontId="18" fillId="0" borderId="82" xfId="0" applyNumberFormat="1" applyFont="1" applyFill="1" applyBorder="1" applyAlignment="1" applyProtection="1">
      <alignment vertical="top"/>
    </xf>
    <xf numFmtId="44" fontId="18" fillId="0" borderId="73" xfId="0" applyNumberFormat="1" applyFont="1" applyFill="1" applyBorder="1" applyAlignment="1" applyProtection="1">
      <alignment vertical="top"/>
    </xf>
    <xf numFmtId="44" fontId="18" fillId="0" borderId="73" xfId="7" applyFont="1" applyBorder="1" applyAlignment="1" applyProtection="1">
      <alignment horizontal="center" vertical="center"/>
    </xf>
    <xf numFmtId="0" fontId="24" fillId="0" borderId="83" xfId="0" quotePrefix="1" applyFont="1" applyBorder="1" applyAlignment="1" applyProtection="1">
      <alignment horizontal="center" vertical="center"/>
    </xf>
    <xf numFmtId="0" fontId="24" fillId="0" borderId="83" xfId="0" applyFont="1" applyBorder="1" applyAlignment="1" applyProtection="1">
      <alignment horizontal="left" vertical="center"/>
    </xf>
    <xf numFmtId="2" fontId="24" fillId="4" borderId="84" xfId="0" applyNumberFormat="1" applyFont="1" applyFill="1" applyBorder="1" applyAlignment="1" applyProtection="1">
      <alignment vertical="top" wrapText="1"/>
      <protection locked="0"/>
    </xf>
    <xf numFmtId="44" fontId="18" fillId="4" borderId="73" xfId="7" applyFont="1" applyFill="1" applyBorder="1" applyAlignment="1" applyProtection="1">
      <alignment vertical="center"/>
      <protection locked="0"/>
    </xf>
    <xf numFmtId="44" fontId="18" fillId="4" borderId="73" xfId="7" quotePrefix="1" applyFont="1" applyFill="1" applyBorder="1" applyAlignment="1" applyProtection="1">
      <alignment vertical="top"/>
      <protection locked="0"/>
    </xf>
    <xf numFmtId="0" fontId="18" fillId="0" borderId="0" xfId="0" applyFont="1" applyAlignment="1" applyProtection="1">
      <alignment vertical="center"/>
    </xf>
    <xf numFmtId="0" fontId="18" fillId="0" borderId="0" xfId="0" applyFont="1" applyProtection="1"/>
    <xf numFmtId="0" fontId="9" fillId="0" borderId="14" xfId="2" applyFont="1" applyBorder="1" applyAlignment="1" applyProtection="1">
      <alignment horizontal="center"/>
    </xf>
    <xf numFmtId="0" fontId="35" fillId="0" borderId="0" xfId="2" applyFont="1" applyFill="1" applyBorder="1" applyAlignment="1" applyProtection="1"/>
    <xf numFmtId="0" fontId="35" fillId="0" borderId="0" xfId="2" applyFont="1" applyFill="1" applyAlignment="1" applyProtection="1">
      <alignment vertical="center"/>
    </xf>
    <xf numFmtId="0" fontId="35" fillId="0" borderId="0" xfId="2" applyFont="1" applyFill="1" applyAlignment="1" applyProtection="1">
      <alignment vertical="top"/>
    </xf>
    <xf numFmtId="0" fontId="11" fillId="0" borderId="0" xfId="2" applyFont="1" applyAlignment="1" applyProtection="1">
      <alignment vertical="center"/>
    </xf>
    <xf numFmtId="165" fontId="52" fillId="2" borderId="0" xfId="2" applyNumberFormat="1" applyFont="1" applyFill="1" applyBorder="1" applyAlignment="1" applyProtection="1">
      <alignment horizontal="center" vertical="center"/>
    </xf>
    <xf numFmtId="166" fontId="52" fillId="2" borderId="0" xfId="2" quotePrefix="1" applyNumberFormat="1" applyFont="1" applyFill="1" applyBorder="1" applyAlignment="1" applyProtection="1">
      <alignment horizontal="center" vertical="center"/>
    </xf>
    <xf numFmtId="0" fontId="52" fillId="2" borderId="0" xfId="2" applyFont="1" applyFill="1" applyBorder="1" applyAlignment="1" applyProtection="1">
      <alignment vertical="center"/>
    </xf>
    <xf numFmtId="2" fontId="11" fillId="2" borderId="0" xfId="2" applyNumberFormat="1" applyFont="1" applyFill="1" applyBorder="1" applyAlignment="1" applyProtection="1">
      <alignment horizontal="center" vertical="center"/>
    </xf>
    <xf numFmtId="2" fontId="52" fillId="2" borderId="0" xfId="2" applyNumberFormat="1" applyFont="1" applyFill="1" applyBorder="1" applyAlignment="1" applyProtection="1">
      <alignment horizontal="center" vertical="center"/>
    </xf>
    <xf numFmtId="165" fontId="52" fillId="0" borderId="0" xfId="2" applyNumberFormat="1" applyFont="1" applyBorder="1" applyAlignment="1" applyProtection="1">
      <alignment horizontal="center" vertical="center"/>
    </xf>
    <xf numFmtId="166" fontId="52" fillId="0" borderId="0" xfId="2" quotePrefix="1" applyNumberFormat="1" applyFont="1" applyBorder="1" applyAlignment="1" applyProtection="1">
      <alignment horizontal="center" vertical="center"/>
    </xf>
    <xf numFmtId="165" fontId="52" fillId="3" borderId="0" xfId="2" applyNumberFormat="1" applyFont="1" applyFill="1" applyBorder="1" applyAlignment="1" applyProtection="1">
      <alignment horizontal="center" vertical="center"/>
    </xf>
    <xf numFmtId="2" fontId="11" fillId="0" borderId="0" xfId="2" applyNumberFormat="1" applyFont="1" applyBorder="1" applyAlignment="1" applyProtection="1">
      <alignment horizontal="center" vertical="center"/>
    </xf>
    <xf numFmtId="2" fontId="52" fillId="0" borderId="0" xfId="2" applyNumberFormat="1" applyFont="1" applyBorder="1" applyAlignment="1" applyProtection="1">
      <alignment horizontal="center" vertical="center"/>
    </xf>
    <xf numFmtId="0" fontId="33" fillId="0" borderId="0" xfId="2" applyFont="1" applyAlignment="1" applyProtection="1">
      <alignment vertical="center"/>
    </xf>
    <xf numFmtId="0" fontId="33" fillId="2" borderId="0" xfId="2" applyFont="1" applyFill="1" applyBorder="1" applyAlignment="1" applyProtection="1">
      <alignment vertical="center"/>
    </xf>
    <xf numFmtId="2" fontId="23" fillId="2" borderId="0" xfId="2" applyNumberFormat="1" applyFont="1" applyFill="1" applyBorder="1" applyAlignment="1" applyProtection="1">
      <alignment horizontal="center" vertical="center"/>
    </xf>
    <xf numFmtId="165" fontId="23" fillId="2" borderId="0" xfId="2" applyNumberFormat="1" applyFont="1" applyFill="1" applyBorder="1" applyAlignment="1" applyProtection="1">
      <alignment horizontal="center" vertical="center"/>
    </xf>
    <xf numFmtId="166" fontId="23" fillId="2" borderId="0" xfId="2" quotePrefix="1" applyNumberFormat="1" applyFont="1" applyFill="1" applyBorder="1" applyAlignment="1" applyProtection="1">
      <alignment horizontal="center" vertical="center"/>
    </xf>
    <xf numFmtId="165" fontId="23" fillId="0" borderId="0" xfId="2" applyNumberFormat="1" applyFont="1" applyBorder="1" applyAlignment="1" applyProtection="1">
      <alignment horizontal="center" vertical="center"/>
    </xf>
    <xf numFmtId="166" fontId="23" fillId="0" borderId="0" xfId="2" quotePrefix="1" applyNumberFormat="1" applyFont="1" applyBorder="1" applyAlignment="1" applyProtection="1">
      <alignment horizontal="center" vertical="center"/>
    </xf>
    <xf numFmtId="0" fontId="4" fillId="0" borderId="0" xfId="2" applyFont="1" applyBorder="1" applyAlignment="1" applyProtection="1">
      <alignment horizontal="right" vertical="center"/>
    </xf>
    <xf numFmtId="0" fontId="8" fillId="0" borderId="0" xfId="2" applyFont="1" applyBorder="1" applyAlignment="1" applyProtection="1">
      <alignment horizontal="center" vertical="center"/>
    </xf>
    <xf numFmtId="165" fontId="11" fillId="0" borderId="0" xfId="2" applyNumberFormat="1" applyFont="1" applyFill="1" applyBorder="1" applyAlignment="1" applyProtection="1">
      <alignment horizontal="center" vertical="center"/>
    </xf>
    <xf numFmtId="0" fontId="11" fillId="0" borderId="0" xfId="2" applyFont="1" applyFill="1" applyAlignment="1" applyProtection="1">
      <alignment vertical="center"/>
    </xf>
    <xf numFmtId="165" fontId="52" fillId="0" borderId="0" xfId="2" applyNumberFormat="1" applyFont="1" applyBorder="1" applyAlignment="1" applyProtection="1">
      <alignment vertical="center"/>
    </xf>
    <xf numFmtId="164" fontId="11" fillId="0" borderId="0" xfId="2" applyNumberFormat="1" applyFont="1" applyFill="1" applyAlignment="1" applyProtection="1">
      <alignment vertical="center"/>
    </xf>
    <xf numFmtId="165" fontId="11" fillId="0" borderId="0" xfId="2" applyNumberFormat="1" applyFont="1" applyBorder="1" applyAlignment="1" applyProtection="1">
      <alignment vertical="center"/>
    </xf>
    <xf numFmtId="10" fontId="23" fillId="0" borderId="0" xfId="2" applyNumberFormat="1" applyFont="1" applyBorder="1" applyAlignment="1" applyProtection="1">
      <alignment horizontal="center" vertical="center"/>
    </xf>
    <xf numFmtId="164" fontId="52" fillId="0" borderId="0" xfId="2" applyNumberFormat="1" applyFont="1" applyBorder="1" applyAlignment="1" applyProtection="1">
      <alignment horizontal="right" vertical="center"/>
    </xf>
    <xf numFmtId="1" fontId="52" fillId="0" borderId="0" xfId="2" applyNumberFormat="1" applyFont="1" applyFill="1" applyBorder="1" applyAlignment="1" applyProtection="1">
      <alignment horizontal="center" vertical="center"/>
    </xf>
    <xf numFmtId="1" fontId="52" fillId="0" borderId="0" xfId="2" applyNumberFormat="1" applyFont="1" applyBorder="1" applyAlignment="1" applyProtection="1">
      <alignment horizontal="center" vertical="center"/>
    </xf>
    <xf numFmtId="2" fontId="23" fillId="0" borderId="0" xfId="2" applyNumberFormat="1" applyFont="1" applyBorder="1" applyAlignment="1" applyProtection="1">
      <alignment horizontal="center" vertical="center"/>
    </xf>
    <xf numFmtId="1" fontId="23" fillId="0" borderId="0" xfId="2" applyNumberFormat="1" applyFont="1" applyFill="1" applyBorder="1" applyAlignment="1" applyProtection="1">
      <alignment horizontal="center" vertical="center"/>
    </xf>
    <xf numFmtId="1" fontId="23" fillId="0" borderId="0" xfId="2" applyNumberFormat="1" applyFont="1" applyBorder="1" applyAlignment="1" applyProtection="1">
      <alignment horizontal="center" vertical="center"/>
    </xf>
    <xf numFmtId="0" fontId="50" fillId="0" borderId="0" xfId="2" applyFont="1" applyBorder="1" applyAlignment="1" applyProtection="1">
      <alignment vertical="center"/>
    </xf>
    <xf numFmtId="3" fontId="52" fillId="0" borderId="0" xfId="2" applyNumberFormat="1" applyFont="1" applyBorder="1" applyAlignment="1" applyProtection="1">
      <alignment horizontal="center" vertical="center"/>
    </xf>
    <xf numFmtId="0" fontId="23" fillId="0" borderId="0" xfId="2" applyFont="1" applyFill="1" applyAlignment="1" applyProtection="1">
      <alignment vertical="center"/>
    </xf>
    <xf numFmtId="0" fontId="23" fillId="0" borderId="0" xfId="2" applyFont="1" applyAlignment="1" applyProtection="1">
      <alignment vertical="center"/>
    </xf>
    <xf numFmtId="3" fontId="23" fillId="0" borderId="0" xfId="2" applyNumberFormat="1" applyFont="1" applyBorder="1" applyAlignment="1" applyProtection="1">
      <alignment horizontal="center" vertical="center"/>
    </xf>
    <xf numFmtId="0" fontId="33" fillId="0" borderId="0" xfId="2" applyFont="1" applyFill="1" applyAlignment="1" applyProtection="1">
      <alignment vertical="center"/>
    </xf>
    <xf numFmtId="0" fontId="23" fillId="0" borderId="0" xfId="2" applyFont="1" applyBorder="1" applyAlignment="1" applyProtection="1">
      <alignment horizontal="right" vertical="center"/>
    </xf>
    <xf numFmtId="0" fontId="50" fillId="0" borderId="0" xfId="2" applyFont="1" applyFill="1" applyBorder="1" applyAlignment="1" applyProtection="1">
      <alignment horizontal="left" vertical="center"/>
    </xf>
    <xf numFmtId="0" fontId="22" fillId="0" borderId="0" xfId="2" applyFont="1" applyFill="1" applyBorder="1" applyAlignment="1" applyProtection="1">
      <alignment horizontal="left" vertical="center"/>
    </xf>
    <xf numFmtId="0" fontId="23" fillId="0" borderId="0" xfId="2" applyFont="1" applyFill="1" applyBorder="1" applyAlignment="1" applyProtection="1">
      <alignment horizontal="center" vertical="center"/>
    </xf>
    <xf numFmtId="164" fontId="52" fillId="0" borderId="0" xfId="2" applyNumberFormat="1" applyFont="1" applyFill="1" applyBorder="1" applyAlignment="1" applyProtection="1">
      <alignment vertical="center"/>
    </xf>
    <xf numFmtId="0" fontId="52" fillId="0" borderId="0" xfId="2" quotePrefix="1" applyFont="1" applyFill="1" applyBorder="1" applyAlignment="1" applyProtection="1">
      <alignment horizontal="right" vertical="center"/>
    </xf>
    <xf numFmtId="0" fontId="52" fillId="0" borderId="0" xfId="2" applyFont="1" applyFill="1" applyBorder="1" applyAlignment="1" applyProtection="1">
      <alignment horizontal="center" vertical="center"/>
    </xf>
    <xf numFmtId="0" fontId="23" fillId="0" borderId="0" xfId="2" quotePrefix="1" applyFont="1" applyFill="1" applyBorder="1" applyAlignment="1" applyProtection="1">
      <alignment horizontal="right" vertical="center"/>
    </xf>
    <xf numFmtId="0" fontId="24" fillId="0" borderId="0" xfId="2" applyFont="1" applyBorder="1" applyAlignment="1" applyProtection="1">
      <alignment vertical="center"/>
    </xf>
    <xf numFmtId="0" fontId="11" fillId="0" borderId="0" xfId="2" quotePrefix="1" applyFont="1" applyFill="1" applyBorder="1" applyAlignment="1" applyProtection="1">
      <alignment horizontal="right" vertical="center"/>
    </xf>
    <xf numFmtId="164" fontId="52" fillId="0" borderId="14" xfId="2" applyNumberFormat="1" applyFont="1" applyBorder="1" applyAlignment="1" applyProtection="1">
      <alignment horizontal="center" vertical="center"/>
    </xf>
    <xf numFmtId="0" fontId="10" fillId="0" borderId="18" xfId="2" applyFont="1" applyBorder="1" applyAlignment="1" applyProtection="1">
      <alignment vertical="center"/>
    </xf>
    <xf numFmtId="164" fontId="10" fillId="0" borderId="18" xfId="2" applyNumberFormat="1" applyFont="1" applyBorder="1" applyAlignment="1" applyProtection="1">
      <alignment vertical="center"/>
    </xf>
    <xf numFmtId="0" fontId="10" fillId="0" borderId="0" xfId="2" applyFont="1" applyFill="1" applyAlignment="1" applyProtection="1">
      <alignment vertical="center"/>
    </xf>
    <xf numFmtId="0" fontId="10" fillId="0" borderId="0" xfId="2" applyFont="1" applyAlignment="1" applyProtection="1">
      <alignment vertical="center"/>
    </xf>
    <xf numFmtId="0" fontId="10" fillId="0" borderId="20" xfId="2" applyFont="1" applyBorder="1" applyAlignment="1" applyProtection="1">
      <alignment vertical="center"/>
    </xf>
    <xf numFmtId="164" fontId="10" fillId="0" borderId="20" xfId="2" applyNumberFormat="1" applyFont="1" applyBorder="1" applyAlignment="1" applyProtection="1">
      <alignment vertical="center"/>
    </xf>
    <xf numFmtId="0" fontId="10" fillId="0" borderId="19" xfId="2" applyFont="1" applyBorder="1" applyAlignment="1" applyProtection="1">
      <alignment vertical="center"/>
    </xf>
    <xf numFmtId="164" fontId="10" fillId="0" borderId="19" xfId="2" applyNumberFormat="1" applyFont="1" applyBorder="1" applyAlignment="1" applyProtection="1">
      <alignment vertical="center"/>
    </xf>
    <xf numFmtId="164" fontId="2" fillId="0" borderId="0" xfId="2" applyNumberFormat="1" applyFont="1" applyBorder="1" applyAlignment="1" applyProtection="1">
      <alignment vertical="center"/>
    </xf>
    <xf numFmtId="0" fontId="2" fillId="0" borderId="0" xfId="2" applyFont="1" applyFill="1" applyAlignment="1" applyProtection="1">
      <alignment vertical="center"/>
    </xf>
    <xf numFmtId="0" fontId="2" fillId="0" borderId="0" xfId="2" applyFont="1" applyAlignment="1" applyProtection="1">
      <alignment vertical="center"/>
    </xf>
    <xf numFmtId="0" fontId="2" fillId="0" borderId="0" xfId="2" applyFont="1" applyBorder="1" applyProtection="1"/>
    <xf numFmtId="164" fontId="2" fillId="0" borderId="0" xfId="2" applyNumberFormat="1" applyFont="1" applyBorder="1" applyProtection="1"/>
    <xf numFmtId="0" fontId="2" fillId="0" borderId="0" xfId="2" applyFont="1" applyFill="1" applyProtection="1"/>
    <xf numFmtId="0" fontId="2" fillId="0" borderId="0" xfId="2" applyFont="1" applyProtection="1"/>
    <xf numFmtId="0" fontId="1" fillId="0" borderId="0" xfId="2" applyProtection="1"/>
    <xf numFmtId="0" fontId="83" fillId="0" borderId="0" xfId="2" applyFont="1" applyFill="1" applyBorder="1" applyAlignment="1" applyProtection="1"/>
    <xf numFmtId="0" fontId="84" fillId="0" borderId="0" xfId="0" applyFont="1" applyBorder="1" applyAlignment="1" applyProtection="1">
      <alignment vertical="center"/>
    </xf>
    <xf numFmtId="0" fontId="86" fillId="0" borderId="0" xfId="2" applyFont="1" applyFill="1" applyAlignment="1" applyProtection="1">
      <alignment vertical="center"/>
    </xf>
    <xf numFmtId="0" fontId="4" fillId="0" borderId="0" xfId="0" applyFont="1" applyBorder="1" applyAlignment="1" applyProtection="1">
      <alignment horizontal="right" vertical="center"/>
    </xf>
    <xf numFmtId="0" fontId="87" fillId="0" borderId="0" xfId="2" applyFont="1" applyBorder="1" applyAlignment="1" applyProtection="1">
      <alignment horizontal="center" vertical="center"/>
    </xf>
    <xf numFmtId="0" fontId="63"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48" fillId="0" borderId="0" xfId="2" applyFont="1" applyAlignment="1" applyProtection="1">
      <alignment vertical="center"/>
    </xf>
    <xf numFmtId="0" fontId="88" fillId="0" borderId="0" xfId="0" applyFont="1" applyBorder="1" applyAlignment="1" applyProtection="1">
      <alignment vertical="center"/>
    </xf>
    <xf numFmtId="0" fontId="41" fillId="0" borderId="0" xfId="0" applyFont="1" applyBorder="1" applyAlignment="1" applyProtection="1">
      <alignment vertical="center"/>
    </xf>
    <xf numFmtId="167" fontId="89" fillId="0" borderId="0" xfId="0" applyNumberFormat="1" applyFont="1" applyBorder="1" applyAlignment="1" applyProtection="1">
      <alignment vertical="center"/>
    </xf>
    <xf numFmtId="167" fontId="48" fillId="0" borderId="0" xfId="2" applyNumberFormat="1" applyFont="1" applyBorder="1" applyAlignment="1" applyProtection="1">
      <alignment vertical="center"/>
    </xf>
    <xf numFmtId="167" fontId="52" fillId="0" borderId="0" xfId="2" applyNumberFormat="1" applyFont="1" applyBorder="1" applyAlignment="1" applyProtection="1">
      <alignment vertical="center"/>
    </xf>
    <xf numFmtId="167" fontId="11" fillId="0" borderId="0" xfId="2" applyNumberFormat="1" applyFont="1" applyBorder="1" applyAlignment="1" applyProtection="1">
      <alignment vertical="center"/>
    </xf>
    <xf numFmtId="0" fontId="60" fillId="0" borderId="0" xfId="0" applyFont="1" applyBorder="1" applyAlignment="1" applyProtection="1">
      <alignment vertical="center" wrapText="1"/>
    </xf>
    <xf numFmtId="0" fontId="60" fillId="0" borderId="0" xfId="0" applyFont="1" applyBorder="1" applyAlignment="1" applyProtection="1">
      <alignment vertical="center"/>
    </xf>
    <xf numFmtId="0" fontId="60" fillId="0" borderId="0" xfId="0" applyFont="1" applyAlignment="1" applyProtection="1">
      <alignment vertical="center"/>
    </xf>
    <xf numFmtId="0" fontId="60" fillId="0" borderId="0" xfId="0" applyFont="1" applyAlignment="1" applyProtection="1">
      <alignment horizontal="center" vertical="center"/>
    </xf>
    <xf numFmtId="1" fontId="11" fillId="0" borderId="0" xfId="2" applyNumberFormat="1" applyFont="1" applyBorder="1" applyAlignment="1" applyProtection="1">
      <alignment horizontal="center" vertical="center"/>
    </xf>
    <xf numFmtId="165" fontId="11" fillId="0" borderId="0" xfId="2" applyNumberFormat="1" applyFont="1" applyBorder="1" applyAlignment="1" applyProtection="1">
      <alignment horizontal="center" vertical="center"/>
    </xf>
    <xf numFmtId="0" fontId="0" fillId="0" borderId="0" xfId="0" applyAlignment="1" applyProtection="1">
      <alignment vertical="center"/>
    </xf>
    <xf numFmtId="0" fontId="13" fillId="0" borderId="14" xfId="2" applyFont="1" applyBorder="1" applyAlignment="1" applyProtection="1">
      <alignment horizontal="left" vertical="center"/>
    </xf>
    <xf numFmtId="0" fontId="22" fillId="0" borderId="0" xfId="2" applyFont="1" applyBorder="1" applyAlignment="1" applyProtection="1">
      <alignment horizontal="left" vertical="center"/>
      <protection locked="0"/>
    </xf>
    <xf numFmtId="0" fontId="23" fillId="0" borderId="0" xfId="2" applyFont="1" applyBorder="1" applyAlignment="1" applyProtection="1">
      <alignment horizontal="center" vertical="center"/>
    </xf>
    <xf numFmtId="0" fontId="11" fillId="0" borderId="0" xfId="2" applyFont="1" applyBorder="1" applyAlignment="1" applyProtection="1">
      <alignment vertical="center"/>
    </xf>
    <xf numFmtId="0" fontId="23" fillId="0" borderId="0" xfId="2" applyFont="1" applyBorder="1" applyAlignment="1" applyProtection="1">
      <alignment vertical="center"/>
    </xf>
    <xf numFmtId="0" fontId="5" fillId="0" borderId="0" xfId="0" applyFont="1" applyAlignment="1" applyProtection="1">
      <alignment vertical="center"/>
    </xf>
    <xf numFmtId="0" fontId="9" fillId="0" borderId="0" xfId="2" applyFont="1" applyBorder="1" applyAlignment="1" applyProtection="1">
      <alignment vertical="center"/>
    </xf>
    <xf numFmtId="0" fontId="11" fillId="0" borderId="0" xfId="0" applyFont="1" applyBorder="1" applyAlignment="1" applyProtection="1">
      <alignment vertical="center"/>
    </xf>
    <xf numFmtId="0" fontId="0" fillId="0" borderId="0" xfId="0" applyBorder="1" applyAlignment="1" applyProtection="1">
      <alignment vertical="center"/>
    </xf>
    <xf numFmtId="0" fontId="50" fillId="0" borderId="0" xfId="2" applyFont="1" applyBorder="1" applyAlignment="1" applyProtection="1">
      <alignment horizontal="left" vertical="center"/>
      <protection locked="0"/>
    </xf>
    <xf numFmtId="2" fontId="40" fillId="0" borderId="0" xfId="2" applyNumberFormat="1" applyFont="1" applyBorder="1" applyAlignment="1" applyProtection="1">
      <alignment horizontal="center" vertical="center"/>
    </xf>
    <xf numFmtId="0" fontId="11" fillId="2" borderId="0" xfId="2" applyFont="1" applyFill="1" applyBorder="1" applyAlignment="1" applyProtection="1">
      <alignment horizontal="center" vertical="center"/>
    </xf>
    <xf numFmtId="0" fontId="11" fillId="0" borderId="0" xfId="2" applyFont="1" applyBorder="1" applyAlignment="1" applyProtection="1">
      <alignment horizontal="center" vertical="center"/>
    </xf>
    <xf numFmtId="0" fontId="23" fillId="2" borderId="0" xfId="2" applyFont="1" applyFill="1" applyBorder="1" applyAlignment="1" applyProtection="1">
      <alignment horizontal="center" vertical="center"/>
    </xf>
    <xf numFmtId="0" fontId="22" fillId="0" borderId="0" xfId="2" applyFont="1" applyBorder="1" applyAlignment="1" applyProtection="1">
      <alignment vertical="center"/>
    </xf>
    <xf numFmtId="2" fontId="62" fillId="0" borderId="0" xfId="2" applyNumberFormat="1" applyFont="1" applyBorder="1" applyAlignment="1" applyProtection="1">
      <alignment horizontal="center" vertical="center"/>
    </xf>
    <xf numFmtId="164" fontId="52" fillId="0" borderId="0" xfId="2" applyNumberFormat="1" applyFont="1" applyBorder="1" applyAlignment="1" applyProtection="1">
      <alignment horizontal="right" vertical="center"/>
      <protection locked="0"/>
    </xf>
    <xf numFmtId="0" fontId="41" fillId="0" borderId="0" xfId="0" applyFont="1" applyBorder="1" applyAlignment="1" applyProtection="1">
      <alignment horizontal="center" vertical="center"/>
    </xf>
    <xf numFmtId="167" fontId="52" fillId="0" borderId="0" xfId="2" applyNumberFormat="1" applyFont="1" applyBorder="1" applyAlignment="1" applyProtection="1">
      <alignment horizontal="center" vertical="center"/>
    </xf>
    <xf numFmtId="167" fontId="11" fillId="0" borderId="0" xfId="2" applyNumberFormat="1" applyFont="1" applyBorder="1" applyAlignment="1" applyProtection="1">
      <alignment horizontal="center" vertical="center"/>
    </xf>
    <xf numFmtId="0" fontId="9" fillId="0" borderId="0" xfId="2" applyFont="1" applyBorder="1" applyAlignment="1" applyProtection="1">
      <alignment horizontal="left" vertical="center"/>
    </xf>
    <xf numFmtId="0" fontId="22" fillId="0" borderId="0" xfId="2" applyFont="1" applyBorder="1" applyAlignment="1" applyProtection="1">
      <alignment horizontal="left" vertical="center"/>
    </xf>
    <xf numFmtId="164" fontId="23" fillId="0" borderId="0" xfId="2" applyNumberFormat="1" applyFont="1" applyBorder="1" applyAlignment="1" applyProtection="1">
      <alignment horizontal="right" vertical="center"/>
      <protection locked="0"/>
    </xf>
    <xf numFmtId="0" fontId="13" fillId="0" borderId="0" xfId="2" applyFont="1" applyBorder="1" applyAlignment="1" applyProtection="1">
      <alignment horizontal="left" vertical="center"/>
    </xf>
    <xf numFmtId="0" fontId="40" fillId="0" borderId="0" xfId="2" quotePrefix="1" applyFont="1" applyBorder="1" applyAlignment="1" applyProtection="1">
      <alignment horizontal="center" vertical="center"/>
    </xf>
    <xf numFmtId="0" fontId="19" fillId="0" borderId="0" xfId="2" applyFont="1" applyBorder="1" applyAlignment="1" applyProtection="1">
      <alignment horizontal="left" vertical="center"/>
    </xf>
    <xf numFmtId="0" fontId="44" fillId="0" borderId="0" xfId="2" quotePrefix="1" applyFont="1" applyBorder="1" applyAlignment="1" applyProtection="1">
      <alignment horizontal="center" vertical="center"/>
    </xf>
    <xf numFmtId="0" fontId="62" fillId="0" borderId="0" xfId="2" quotePrefix="1" applyFont="1" applyBorder="1" applyAlignment="1" applyProtection="1">
      <alignment horizontal="center" vertical="center"/>
    </xf>
    <xf numFmtId="0" fontId="19" fillId="0" borderId="0" xfId="2" applyFont="1" applyBorder="1" applyAlignment="1" applyProtection="1">
      <alignment horizontal="right" vertical="center"/>
    </xf>
    <xf numFmtId="10" fontId="50" fillId="0" borderId="0" xfId="3" applyNumberFormat="1" applyFont="1" applyBorder="1" applyAlignment="1" applyProtection="1">
      <alignment horizontal="center" vertical="center"/>
    </xf>
    <xf numFmtId="10" fontId="22" fillId="0" borderId="0" xfId="3" applyNumberFormat="1" applyFont="1" applyBorder="1" applyAlignment="1" applyProtection="1">
      <alignment horizontal="center" vertical="center"/>
    </xf>
    <xf numFmtId="164" fontId="23" fillId="0" borderId="0" xfId="2" quotePrefix="1" applyNumberFormat="1" applyFont="1" applyBorder="1" applyAlignment="1" applyProtection="1">
      <alignment horizontal="center" vertical="center"/>
    </xf>
    <xf numFmtId="164" fontId="11" fillId="0" borderId="0" xfId="2" applyNumberFormat="1" applyFont="1" applyBorder="1" applyAlignment="1" applyProtection="1">
      <alignment horizontal="center" vertical="center"/>
    </xf>
    <xf numFmtId="0" fontId="24" fillId="0" borderId="85" xfId="0" applyFont="1" applyBorder="1" applyAlignment="1" applyProtection="1">
      <alignment horizontal="left" vertical="center"/>
    </xf>
    <xf numFmtId="0" fontId="24" fillId="0" borderId="73" xfId="0" applyFont="1" applyBorder="1" applyAlignment="1" applyProtection="1">
      <alignment horizontal="center" vertical="center" wrapText="1"/>
    </xf>
    <xf numFmtId="0" fontId="24" fillId="0" borderId="83" xfId="0" quotePrefix="1" applyFont="1" applyBorder="1" applyAlignment="1" applyProtection="1">
      <alignment horizontal="center" vertical="top"/>
    </xf>
    <xf numFmtId="0" fontId="24" fillId="0" borderId="74" xfId="0" quotePrefix="1" applyFont="1" applyBorder="1" applyAlignment="1" applyProtection="1">
      <alignment horizontal="center" vertical="top"/>
    </xf>
    <xf numFmtId="0" fontId="24" fillId="0" borderId="76" xfId="0" quotePrefix="1" applyFont="1" applyBorder="1" applyAlignment="1" applyProtection="1">
      <alignment horizontal="center" vertical="top"/>
    </xf>
    <xf numFmtId="0" fontId="24" fillId="0" borderId="85" xfId="0" applyFont="1" applyBorder="1" applyAlignment="1">
      <alignment horizontal="left" vertical="center"/>
    </xf>
    <xf numFmtId="0" fontId="24" fillId="0" borderId="73" xfId="0" applyFont="1" applyBorder="1" applyAlignment="1">
      <alignment horizontal="center" vertical="center" wrapText="1"/>
    </xf>
    <xf numFmtId="0" fontId="24" fillId="0" borderId="76" xfId="0" quotePrefix="1" applyFont="1" applyBorder="1" applyAlignment="1">
      <alignment horizontal="center" vertical="top"/>
    </xf>
    <xf numFmtId="0" fontId="24" fillId="0" borderId="83" xfId="0" quotePrefix="1" applyFont="1" applyBorder="1" applyAlignment="1">
      <alignment horizontal="center" vertical="top"/>
    </xf>
    <xf numFmtId="0" fontId="14" fillId="0" borderId="46" xfId="2" applyFont="1" applyBorder="1" applyAlignment="1" applyProtection="1">
      <alignment horizontal="left"/>
    </xf>
    <xf numFmtId="0" fontId="27" fillId="0" borderId="25" xfId="2" applyFont="1" applyBorder="1" applyAlignment="1" applyProtection="1">
      <alignment horizontal="left"/>
    </xf>
    <xf numFmtId="0" fontId="9" fillId="0" borderId="0" xfId="2" applyFont="1" applyBorder="1" applyAlignment="1" applyProtection="1">
      <alignment horizontal="right" vertical="center"/>
    </xf>
    <xf numFmtId="0" fontId="50" fillId="0" borderId="0" xfId="2" applyFont="1" applyBorder="1" applyAlignment="1" applyProtection="1">
      <alignment horizontal="left" vertical="center"/>
    </xf>
    <xf numFmtId="0" fontId="1" fillId="0" borderId="0" xfId="2" applyBorder="1" applyAlignment="1" applyProtection="1">
      <alignment horizontal="left" vertical="center"/>
    </xf>
    <xf numFmtId="0" fontId="18" fillId="0" borderId="0" xfId="2" applyFont="1" applyBorder="1" applyAlignment="1" applyProtection="1">
      <alignment vertical="center"/>
    </xf>
    <xf numFmtId="0" fontId="1" fillId="0" borderId="0" xfId="2" applyBorder="1" applyAlignment="1" applyProtection="1">
      <alignment vertical="center"/>
    </xf>
    <xf numFmtId="0" fontId="41" fillId="0" borderId="0" xfId="2" applyFont="1" applyBorder="1" applyAlignment="1" applyProtection="1">
      <alignment horizontal="center" vertical="center"/>
    </xf>
    <xf numFmtId="0" fontId="41" fillId="0" borderId="0" xfId="2" applyFont="1" applyBorder="1" applyAlignment="1" applyProtection="1">
      <alignment horizontal="right" vertical="center"/>
    </xf>
    <xf numFmtId="0" fontId="39" fillId="0" borderId="0" xfId="2" applyFont="1" applyBorder="1" applyAlignment="1" applyProtection="1">
      <alignment horizontal="right" vertical="center"/>
    </xf>
    <xf numFmtId="0" fontId="11" fillId="0" borderId="0" xfId="2" applyFont="1" applyFill="1" applyBorder="1" applyAlignment="1" applyProtection="1">
      <alignment horizontal="center" vertical="center"/>
    </xf>
    <xf numFmtId="0" fontId="23" fillId="0" borderId="0" xfId="2" applyFont="1" applyFill="1" applyBorder="1" applyAlignment="1" applyProtection="1">
      <alignment vertical="center"/>
    </xf>
    <xf numFmtId="0" fontId="52" fillId="0" borderId="0" xfId="2" applyFont="1" applyBorder="1" applyAlignment="1" applyProtection="1">
      <alignment vertical="center"/>
    </xf>
    <xf numFmtId="0" fontId="41" fillId="0" borderId="0" xfId="2" applyFont="1" applyBorder="1" applyAlignment="1" applyProtection="1">
      <alignment vertical="center"/>
    </xf>
    <xf numFmtId="164" fontId="23" fillId="0" borderId="0" xfId="2" applyNumberFormat="1" applyFont="1" applyBorder="1" applyAlignment="1" applyProtection="1">
      <alignment horizontal="center" vertical="center"/>
    </xf>
    <xf numFmtId="0" fontId="46" fillId="0" borderId="0" xfId="2" applyFont="1" applyAlignment="1" applyProtection="1">
      <alignment horizontal="center" vertical="center"/>
    </xf>
    <xf numFmtId="164" fontId="11" fillId="0" borderId="0" xfId="2" quotePrefix="1" applyNumberFormat="1" applyFont="1" applyBorder="1" applyAlignment="1" applyProtection="1">
      <alignment horizontal="center" vertical="center"/>
    </xf>
    <xf numFmtId="0" fontId="2" fillId="0" borderId="0" xfId="2" applyFont="1" applyBorder="1" applyAlignment="1" applyProtection="1">
      <alignment vertical="center"/>
    </xf>
    <xf numFmtId="0" fontId="1" fillId="0" borderId="0" xfId="2" applyBorder="1" applyAlignment="1" applyProtection="1">
      <alignment horizontal="center" vertical="center"/>
    </xf>
    <xf numFmtId="0" fontId="67" fillId="0" borderId="0" xfId="0" applyFont="1" applyAlignment="1">
      <alignment horizontal="center" vertical="center"/>
    </xf>
    <xf numFmtId="0" fontId="68" fillId="0" borderId="0" xfId="0" applyFont="1" applyAlignment="1">
      <alignment horizontal="center"/>
    </xf>
    <xf numFmtId="0" fontId="76" fillId="0" borderId="0" xfId="0" applyFont="1" applyAlignment="1">
      <alignment horizontal="center"/>
    </xf>
    <xf numFmtId="0" fontId="69" fillId="0" borderId="0" xfId="0" applyFont="1" applyAlignment="1">
      <alignment horizontal="center" vertical="center"/>
    </xf>
    <xf numFmtId="0" fontId="73" fillId="0" borderId="0" xfId="0" applyFont="1" applyFill="1" applyAlignment="1">
      <alignment horizontal="left" vertical="center" wrapText="1"/>
    </xf>
    <xf numFmtId="0" fontId="75" fillId="0" borderId="0" xfId="0" applyFont="1" applyFill="1" applyAlignment="1">
      <alignment horizontal="right" vertical="center"/>
    </xf>
    <xf numFmtId="0" fontId="77" fillId="0" borderId="0" xfId="6" applyFont="1" applyFill="1" applyAlignment="1">
      <alignment horizontal="left" vertical="center" wrapText="1"/>
    </xf>
    <xf numFmtId="0" fontId="76" fillId="0" borderId="0" xfId="0" applyFont="1" applyFill="1" applyAlignment="1">
      <alignment horizontal="left" vertical="top" wrapText="1"/>
    </xf>
    <xf numFmtId="0" fontId="70" fillId="0" borderId="0" xfId="0" applyFont="1" applyAlignment="1">
      <alignment horizontal="center" vertical="center"/>
    </xf>
    <xf numFmtId="0" fontId="71" fillId="0" borderId="0" xfId="0" applyFont="1" applyAlignment="1">
      <alignment horizontal="center" vertical="center"/>
    </xf>
    <xf numFmtId="0" fontId="73" fillId="0" borderId="0" xfId="0" applyFont="1" applyAlignment="1">
      <alignment horizontal="left" vertical="center" wrapText="1"/>
    </xf>
    <xf numFmtId="0" fontId="78" fillId="0" borderId="0" xfId="0" applyFont="1" applyAlignment="1">
      <alignment horizontal="left" vertical="center" wrapText="1"/>
    </xf>
    <xf numFmtId="0" fontId="19" fillId="0" borderId="0" xfId="2" applyFont="1" applyBorder="1" applyAlignment="1" applyProtection="1">
      <alignment horizontal="right" vertical="center"/>
    </xf>
    <xf numFmtId="0" fontId="50" fillId="0" borderId="16" xfId="0" applyFont="1" applyBorder="1" applyAlignment="1" applyProtection="1">
      <alignment horizontal="left" vertical="top"/>
      <protection locked="0"/>
    </xf>
    <xf numFmtId="0" fontId="0" fillId="0" borderId="16" xfId="0" applyBorder="1" applyAlignment="1" applyProtection="1">
      <alignment horizontal="center" vertical="top"/>
    </xf>
    <xf numFmtId="0" fontId="84" fillId="0" borderId="0" xfId="0" applyFont="1" applyBorder="1" applyAlignment="1" applyProtection="1">
      <alignment horizontal="center" vertical="center"/>
    </xf>
    <xf numFmtId="0" fontId="85" fillId="0" borderId="0" xfId="0" applyFont="1" applyBorder="1" applyAlignment="1" applyProtection="1">
      <alignment horizontal="center" vertical="center"/>
      <protection locked="0"/>
    </xf>
    <xf numFmtId="0" fontId="9" fillId="0" borderId="16" xfId="0" applyFont="1" applyBorder="1" applyAlignment="1" applyProtection="1">
      <alignment horizontal="right" vertical="top"/>
    </xf>
    <xf numFmtId="0" fontId="13" fillId="0" borderId="16" xfId="2" applyFont="1" applyBorder="1" applyAlignment="1" applyProtection="1">
      <alignment horizontal="left"/>
    </xf>
    <xf numFmtId="0" fontId="19" fillId="0" borderId="0" xfId="2" quotePrefix="1" applyFont="1" applyBorder="1" applyAlignment="1" applyProtection="1">
      <alignment horizontal="center" vertical="center"/>
    </xf>
    <xf numFmtId="0" fontId="19" fillId="0" borderId="0" xfId="2" applyFont="1" applyBorder="1" applyAlignment="1" applyProtection="1">
      <alignment horizontal="center" vertical="center"/>
    </xf>
    <xf numFmtId="0" fontId="40" fillId="0" borderId="0" xfId="2" quotePrefix="1" applyFont="1" applyBorder="1" applyAlignment="1" applyProtection="1">
      <alignment horizontal="center" vertical="center"/>
    </xf>
    <xf numFmtId="0" fontId="62" fillId="0" borderId="0" xfId="2" quotePrefix="1" applyFont="1" applyBorder="1" applyAlignment="1" applyProtection="1">
      <alignment horizontal="center" vertical="center"/>
    </xf>
    <xf numFmtId="10" fontId="50" fillId="0" borderId="0" xfId="3" applyNumberFormat="1" applyFont="1" applyBorder="1" applyAlignment="1" applyProtection="1">
      <alignment horizontal="center" vertical="center"/>
      <protection locked="0"/>
    </xf>
    <xf numFmtId="10" fontId="50" fillId="0" borderId="0" xfId="3" applyNumberFormat="1" applyFont="1" applyBorder="1" applyAlignment="1" applyProtection="1">
      <alignment horizontal="center" vertical="center"/>
    </xf>
    <xf numFmtId="0" fontId="11" fillId="0" borderId="0" xfId="2" applyFont="1" applyAlignment="1" applyProtection="1">
      <alignment horizontal="center" vertical="center"/>
    </xf>
    <xf numFmtId="10" fontId="22" fillId="0" borderId="0" xfId="3" applyNumberFormat="1" applyFont="1" applyBorder="1" applyAlignment="1" applyProtection="1">
      <alignment horizontal="center" vertical="center"/>
      <protection locked="0"/>
    </xf>
    <xf numFmtId="10" fontId="22" fillId="0" borderId="0" xfId="3" applyNumberFormat="1" applyFont="1" applyBorder="1" applyAlignment="1" applyProtection="1">
      <alignment horizontal="center" vertical="center"/>
    </xf>
    <xf numFmtId="164" fontId="23" fillId="0" borderId="0" xfId="2" quotePrefix="1" applyNumberFormat="1" applyFont="1" applyBorder="1" applyAlignment="1" applyProtection="1">
      <alignment horizontal="center" vertical="center"/>
    </xf>
    <xf numFmtId="0" fontId="5" fillId="0" borderId="0" xfId="0" applyFont="1" applyAlignment="1" applyProtection="1">
      <alignment horizontal="center" vertical="center"/>
    </xf>
    <xf numFmtId="0" fontId="0" fillId="0" borderId="72" xfId="0" applyBorder="1" applyAlignment="1" applyProtection="1">
      <alignment horizontal="center" vertical="center"/>
    </xf>
    <xf numFmtId="164" fontId="11" fillId="0" borderId="0" xfId="2" applyNumberFormat="1" applyFont="1" applyBorder="1" applyAlignment="1" applyProtection="1">
      <alignment horizontal="center" vertical="center"/>
    </xf>
    <xf numFmtId="0" fontId="11" fillId="0" borderId="0" xfId="2" quotePrefix="1" applyFont="1" applyFill="1" applyBorder="1" applyAlignment="1" applyProtection="1">
      <alignment horizontal="center" vertical="center"/>
    </xf>
    <xf numFmtId="2" fontId="62" fillId="0" borderId="0" xfId="2" applyNumberFormat="1" applyFont="1" applyBorder="1" applyAlignment="1" applyProtection="1">
      <alignment horizontal="center" vertical="center"/>
    </xf>
    <xf numFmtId="3" fontId="52" fillId="0" borderId="0" xfId="2" applyNumberFormat="1" applyFont="1" applyBorder="1" applyAlignment="1" applyProtection="1">
      <alignment horizontal="center" vertical="center"/>
      <protection locked="0"/>
    </xf>
    <xf numFmtId="3" fontId="23" fillId="0" borderId="0" xfId="2" applyNumberFormat="1" applyFont="1" applyBorder="1" applyAlignment="1" applyProtection="1">
      <alignment horizontal="center" vertical="center"/>
      <protection locked="0"/>
    </xf>
    <xf numFmtId="0" fontId="18" fillId="0" borderId="16" xfId="0" applyFont="1" applyBorder="1" applyAlignment="1" applyProtection="1">
      <alignment horizontal="center" vertical="center"/>
    </xf>
    <xf numFmtId="0" fontId="23" fillId="0" borderId="0" xfId="2"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2" fontId="40" fillId="0" borderId="0" xfId="2" applyNumberFormat="1" applyFont="1" applyBorder="1" applyAlignment="1" applyProtection="1">
      <alignment horizontal="center" vertical="center"/>
    </xf>
    <xf numFmtId="0" fontId="13" fillId="0" borderId="14" xfId="2" applyFont="1" applyFill="1" applyBorder="1" applyAlignment="1" applyProtection="1">
      <alignment horizontal="left" vertical="center"/>
    </xf>
    <xf numFmtId="0" fontId="19" fillId="0" borderId="0" xfId="2" quotePrefix="1" applyFont="1" applyBorder="1" applyAlignment="1" applyProtection="1">
      <alignment horizontal="right" vertical="center"/>
    </xf>
    <xf numFmtId="0" fontId="13" fillId="0" borderId="0" xfId="2" applyFont="1" applyBorder="1" applyAlignment="1" applyProtection="1">
      <alignment horizontal="left" vertical="center"/>
    </xf>
    <xf numFmtId="0" fontId="46" fillId="0" borderId="0" xfId="0" applyFont="1" applyAlignment="1" applyProtection="1">
      <alignment horizontal="center" vertical="center"/>
    </xf>
    <xf numFmtId="0" fontId="52" fillId="0" borderId="0" xfId="2" applyFont="1" applyAlignment="1" applyProtection="1">
      <alignment horizontal="left" vertical="center"/>
      <protection locked="0"/>
    </xf>
    <xf numFmtId="0" fontId="23" fillId="0" borderId="0" xfId="2" applyFont="1" applyAlignment="1" applyProtection="1">
      <alignment horizontal="left" vertical="center"/>
      <protection locked="0"/>
    </xf>
    <xf numFmtId="0" fontId="19" fillId="0" borderId="0" xfId="2" applyFont="1" applyBorder="1" applyAlignment="1" applyProtection="1">
      <alignment horizontal="left" vertical="center"/>
    </xf>
    <xf numFmtId="0" fontId="22" fillId="0" borderId="0" xfId="2" applyFont="1" applyBorder="1" applyAlignment="1" applyProtection="1">
      <alignment horizontal="left" vertical="center"/>
    </xf>
    <xf numFmtId="0" fontId="13" fillId="0" borderId="0" xfId="2" applyFont="1" applyFill="1" applyBorder="1" applyAlignment="1" applyProtection="1">
      <alignment horizontal="center" vertical="center"/>
    </xf>
    <xf numFmtId="164" fontId="9" fillId="0" borderId="72" xfId="2" applyNumberFormat="1" applyFont="1" applyBorder="1" applyAlignment="1" applyProtection="1">
      <alignment horizontal="center" vertical="center"/>
    </xf>
    <xf numFmtId="164" fontId="23" fillId="0" borderId="0" xfId="0" applyNumberFormat="1" applyFont="1" applyBorder="1" applyAlignment="1" applyProtection="1">
      <alignment horizontal="center" vertical="center"/>
    </xf>
    <xf numFmtId="0" fontId="44" fillId="0" borderId="0" xfId="2" quotePrefix="1" applyFont="1" applyBorder="1" applyAlignment="1" applyProtection="1">
      <alignment horizontal="center" vertical="center"/>
    </xf>
    <xf numFmtId="164" fontId="11" fillId="0" borderId="0" xfId="0" quotePrefix="1" applyNumberFormat="1" applyFont="1" applyBorder="1" applyAlignment="1" applyProtection="1">
      <alignment horizontal="center" vertical="center"/>
    </xf>
    <xf numFmtId="164" fontId="23" fillId="0" borderId="0" xfId="2" applyNumberFormat="1" applyFont="1" applyBorder="1" applyAlignment="1" applyProtection="1">
      <alignment horizontal="right" vertical="center"/>
      <protection locked="0"/>
    </xf>
    <xf numFmtId="0" fontId="23" fillId="0" borderId="0" xfId="2" applyFont="1" applyAlignment="1" applyProtection="1">
      <alignment horizontal="center" vertical="center"/>
    </xf>
    <xf numFmtId="164" fontId="52" fillId="0" borderId="0" xfId="2" applyNumberFormat="1" applyFont="1" applyBorder="1" applyAlignment="1" applyProtection="1">
      <alignment horizontal="right" vertical="center"/>
      <protection locked="0"/>
    </xf>
    <xf numFmtId="2" fontId="44" fillId="0" borderId="0" xfId="2" applyNumberFormat="1" applyFont="1" applyBorder="1" applyAlignment="1" applyProtection="1">
      <alignment horizontal="center" vertical="center"/>
    </xf>
    <xf numFmtId="0" fontId="13" fillId="0" borderId="14" xfId="2" applyFont="1" applyBorder="1" applyAlignment="1" applyProtection="1">
      <alignment horizontal="left" vertical="center"/>
    </xf>
    <xf numFmtId="164" fontId="23" fillId="0" borderId="0" xfId="2" applyNumberFormat="1" applyFont="1" applyFill="1" applyBorder="1" applyAlignment="1" applyProtection="1">
      <alignment horizontal="right" vertical="center"/>
      <protection locked="0"/>
    </xf>
    <xf numFmtId="0" fontId="52" fillId="0" borderId="0" xfId="2" applyFont="1" applyFill="1" applyBorder="1" applyAlignment="1" applyProtection="1">
      <alignment horizontal="left" vertical="center" wrapText="1"/>
      <protection locked="0"/>
    </xf>
    <xf numFmtId="0" fontId="23" fillId="0" borderId="0" xfId="2" applyFont="1" applyFill="1" applyBorder="1" applyAlignment="1" applyProtection="1">
      <alignment horizontal="left" vertical="center" wrapText="1"/>
      <protection locked="0"/>
    </xf>
    <xf numFmtId="0" fontId="22" fillId="0" borderId="0" xfId="2" applyFont="1" applyBorder="1" applyAlignment="1" applyProtection="1">
      <alignment horizontal="left" vertical="center"/>
      <protection locked="0"/>
    </xf>
    <xf numFmtId="0" fontId="64" fillId="0" borderId="0" xfId="0" applyFont="1" applyBorder="1" applyAlignment="1" applyProtection="1">
      <alignment horizontal="center" vertical="center" wrapText="1"/>
    </xf>
    <xf numFmtId="0" fontId="60" fillId="0" borderId="0" xfId="0" applyFont="1" applyBorder="1" applyAlignment="1" applyProtection="1">
      <alignment horizontal="center" vertical="center" wrapText="1"/>
    </xf>
    <xf numFmtId="0" fontId="23" fillId="0" borderId="0" xfId="2" applyFont="1" applyBorder="1" applyAlignment="1" applyProtection="1">
      <alignment horizontal="left" vertical="center"/>
      <protection locked="0"/>
    </xf>
    <xf numFmtId="0" fontId="23" fillId="0" borderId="0" xfId="2" applyFont="1" applyBorder="1" applyAlignment="1" applyProtection="1">
      <alignment horizontal="left" vertical="center"/>
    </xf>
    <xf numFmtId="1" fontId="23" fillId="0" borderId="0" xfId="2" applyNumberFormat="1" applyFont="1" applyFill="1" applyBorder="1" applyAlignment="1" applyProtection="1">
      <alignment horizontal="center" vertical="center"/>
      <protection locked="0"/>
    </xf>
    <xf numFmtId="1" fontId="23" fillId="0" borderId="0" xfId="2" applyNumberFormat="1" applyFont="1" applyBorder="1" applyAlignment="1" applyProtection="1">
      <alignment horizontal="center" vertical="center"/>
      <protection locked="0"/>
    </xf>
    <xf numFmtId="0" fontId="23" fillId="0" borderId="0" xfId="2" applyFont="1" applyBorder="1" applyAlignment="1" applyProtection="1">
      <alignment vertical="center"/>
    </xf>
    <xf numFmtId="0" fontId="31" fillId="0" borderId="0" xfId="0" applyFont="1" applyBorder="1" applyAlignment="1" applyProtection="1">
      <alignment vertical="center"/>
    </xf>
    <xf numFmtId="0" fontId="5" fillId="0" borderId="0" xfId="0" applyFont="1" applyAlignment="1" applyProtection="1">
      <alignment vertical="center"/>
    </xf>
    <xf numFmtId="0" fontId="9" fillId="0" borderId="0" xfId="2" applyFont="1" applyBorder="1" applyAlignment="1" applyProtection="1">
      <alignment horizontal="left" vertical="center"/>
    </xf>
    <xf numFmtId="0" fontId="11" fillId="0" borderId="0" xfId="2" quotePrefix="1" applyFont="1" applyFill="1" applyBorder="1" applyAlignment="1" applyProtection="1">
      <alignment horizontal="center" vertical="center"/>
      <protection locked="0"/>
    </xf>
    <xf numFmtId="0" fontId="0" fillId="0" borderId="0" xfId="0" applyAlignment="1" applyProtection="1">
      <alignment horizontal="center" vertical="center"/>
    </xf>
    <xf numFmtId="0" fontId="11" fillId="0" borderId="16" xfId="0" applyFont="1" applyBorder="1" applyAlignment="1" applyProtection="1">
      <alignment horizontal="center" vertical="center"/>
    </xf>
    <xf numFmtId="0" fontId="52" fillId="0" borderId="0" xfId="2" applyFont="1" applyBorder="1" applyAlignment="1" applyProtection="1">
      <alignment horizontal="left" vertical="center"/>
      <protection locked="0"/>
    </xf>
    <xf numFmtId="1" fontId="52" fillId="0" borderId="0" xfId="2" applyNumberFormat="1" applyFont="1" applyFill="1" applyBorder="1" applyAlignment="1" applyProtection="1">
      <alignment horizontal="center" vertical="center"/>
      <protection locked="0"/>
    </xf>
    <xf numFmtId="0" fontId="11" fillId="0" borderId="0" xfId="2" applyFont="1" applyBorder="1" applyAlignment="1" applyProtection="1">
      <alignment vertical="center"/>
    </xf>
    <xf numFmtId="0" fontId="18" fillId="0" borderId="0" xfId="0" applyFont="1" applyBorder="1" applyAlignment="1" applyProtection="1">
      <alignment vertical="center"/>
    </xf>
    <xf numFmtId="0" fontId="0" fillId="0" borderId="0" xfId="0" applyAlignment="1" applyProtection="1">
      <alignment vertical="center"/>
    </xf>
    <xf numFmtId="0" fontId="11" fillId="0" borderId="0" xfId="2" applyFont="1" applyBorder="1" applyAlignment="1" applyProtection="1">
      <alignment horizontal="left" vertical="center"/>
    </xf>
    <xf numFmtId="1" fontId="52" fillId="0" borderId="0" xfId="2" applyNumberFormat="1" applyFont="1" applyBorder="1" applyAlignment="1" applyProtection="1">
      <alignment horizontal="center" vertical="center"/>
      <protection locked="0"/>
    </xf>
    <xf numFmtId="0" fontId="52" fillId="0" borderId="0" xfId="2" applyFont="1" applyBorder="1" applyAlignment="1" applyProtection="1">
      <alignment vertical="center"/>
      <protection locked="0"/>
    </xf>
    <xf numFmtId="0" fontId="51" fillId="0" borderId="0" xfId="0" applyFont="1" applyAlignment="1" applyProtection="1">
      <alignment vertical="center"/>
      <protection locked="0"/>
    </xf>
    <xf numFmtId="0" fontId="50" fillId="0" borderId="0" xfId="2" applyFont="1" applyBorder="1" applyAlignment="1" applyProtection="1">
      <alignment horizontal="left" vertical="center"/>
      <protection locked="0"/>
    </xf>
    <xf numFmtId="0" fontId="82" fillId="0" borderId="2" xfId="2" applyFont="1" applyBorder="1" applyAlignment="1" applyProtection="1">
      <alignment horizontal="center" vertical="center"/>
      <protection locked="0"/>
    </xf>
    <xf numFmtId="164" fontId="12" fillId="0" borderId="0" xfId="2" applyNumberFormat="1" applyFont="1" applyBorder="1" applyAlignment="1" applyProtection="1">
      <alignment horizontal="center" vertical="center"/>
    </xf>
    <xf numFmtId="0" fontId="23" fillId="0" borderId="16" xfId="2" applyFont="1" applyBorder="1" applyAlignment="1" applyProtection="1">
      <alignment horizontal="center" vertical="center"/>
    </xf>
    <xf numFmtId="0" fontId="41" fillId="0" borderId="0" xfId="0" applyFont="1" applyBorder="1" applyAlignment="1" applyProtection="1">
      <alignment horizontal="center" vertical="center"/>
    </xf>
    <xf numFmtId="167" fontId="52" fillId="0" borderId="0" xfId="2" applyNumberFormat="1" applyFont="1" applyBorder="1" applyAlignment="1" applyProtection="1">
      <alignment horizontal="center" vertical="center"/>
    </xf>
    <xf numFmtId="167" fontId="11" fillId="0" borderId="0" xfId="2" applyNumberFormat="1" applyFont="1" applyBorder="1" applyAlignment="1" applyProtection="1">
      <alignment horizontal="center" vertical="center"/>
    </xf>
    <xf numFmtId="0" fontId="50" fillId="2" borderId="0" xfId="2" applyFont="1" applyFill="1" applyBorder="1" applyAlignment="1" applyProtection="1">
      <alignment horizontal="left" vertical="center"/>
      <protection locked="0"/>
    </xf>
    <xf numFmtId="0" fontId="51" fillId="2" borderId="0" xfId="0" applyFont="1" applyFill="1" applyAlignment="1" applyProtection="1">
      <alignment vertical="center"/>
      <protection locked="0"/>
    </xf>
    <xf numFmtId="0" fontId="24" fillId="0" borderId="0" xfId="0" applyFont="1" applyBorder="1" applyAlignment="1" applyProtection="1">
      <alignment horizontal="left" vertical="center"/>
    </xf>
    <xf numFmtId="0" fontId="23" fillId="0" borderId="16" xfId="2" applyFont="1" applyFill="1" applyBorder="1" applyAlignment="1" applyProtection="1">
      <alignment horizontal="center" vertical="center"/>
    </xf>
    <xf numFmtId="0" fontId="60" fillId="0" borderId="0" xfId="0" applyFont="1" applyBorder="1" applyAlignment="1" applyProtection="1">
      <alignment horizontal="center" vertical="center"/>
    </xf>
    <xf numFmtId="0" fontId="9" fillId="0" borderId="16" xfId="0" applyFont="1" applyBorder="1" applyAlignment="1" applyProtection="1">
      <alignment horizontal="center" vertical="center"/>
    </xf>
    <xf numFmtId="0" fontId="11" fillId="0" borderId="0" xfId="2" applyFont="1" applyBorder="1" applyAlignment="1" applyProtection="1">
      <alignment horizontal="center" vertical="center"/>
    </xf>
    <xf numFmtId="0" fontId="51" fillId="0" borderId="0" xfId="0" applyFont="1" applyBorder="1" applyAlignment="1" applyProtection="1">
      <alignment vertical="center"/>
      <protection locked="0"/>
    </xf>
    <xf numFmtId="0" fontId="23" fillId="0" borderId="0" xfId="2" applyFont="1" applyFill="1" applyBorder="1" applyAlignment="1" applyProtection="1">
      <alignment horizontal="left" vertical="center"/>
    </xf>
    <xf numFmtId="0" fontId="0" fillId="0" borderId="0" xfId="0" applyBorder="1" applyAlignment="1" applyProtection="1">
      <alignment horizontal="left" vertical="center"/>
    </xf>
    <xf numFmtId="0" fontId="65" fillId="0" borderId="0" xfId="0" applyFont="1" applyBorder="1" applyAlignment="1" applyProtection="1">
      <alignment horizontal="center" vertical="center"/>
    </xf>
    <xf numFmtId="0" fontId="52" fillId="0" borderId="0" xfId="2" applyFont="1" applyFill="1" applyBorder="1" applyAlignment="1" applyProtection="1">
      <alignment vertical="center"/>
      <protection locked="0"/>
    </xf>
    <xf numFmtId="0" fontId="0" fillId="0" borderId="3" xfId="0" applyBorder="1" applyAlignment="1" applyProtection="1">
      <alignment vertical="center"/>
      <protection locked="0"/>
    </xf>
    <xf numFmtId="0" fontId="23" fillId="0" borderId="0" xfId="2" applyFont="1" applyFill="1" applyBorder="1" applyAlignment="1" applyProtection="1">
      <alignment vertical="center"/>
      <protection locked="0"/>
    </xf>
    <xf numFmtId="0" fontId="5" fillId="0" borderId="3" xfId="0" applyFont="1" applyBorder="1" applyAlignment="1" applyProtection="1">
      <alignment vertical="center"/>
      <protection locked="0"/>
    </xf>
    <xf numFmtId="0" fontId="23" fillId="0" borderId="0" xfId="2" applyFont="1" applyBorder="1" applyAlignment="1" applyProtection="1">
      <alignment horizontal="center" vertical="center"/>
    </xf>
    <xf numFmtId="0" fontId="64" fillId="0" borderId="0" xfId="0" applyFont="1" applyBorder="1" applyAlignment="1" applyProtection="1">
      <alignment horizontal="center" vertical="center"/>
    </xf>
    <xf numFmtId="0" fontId="22" fillId="0" borderId="0" xfId="2" applyFont="1" applyBorder="1" applyAlignment="1" applyProtection="1">
      <alignment vertical="center"/>
    </xf>
    <xf numFmtId="0" fontId="23" fillId="0" borderId="24" xfId="2" applyFont="1" applyFill="1" applyBorder="1" applyAlignment="1" applyProtection="1">
      <alignment vertical="center"/>
    </xf>
    <xf numFmtId="0" fontId="0" fillId="0" borderId="24" xfId="0" applyBorder="1" applyAlignment="1" applyProtection="1">
      <alignment vertical="center"/>
    </xf>
    <xf numFmtId="0" fontId="11" fillId="0" borderId="0" xfId="0" applyFont="1" applyBorder="1" applyAlignment="1" applyProtection="1">
      <alignment vertical="center"/>
    </xf>
    <xf numFmtId="0" fontId="0" fillId="0" borderId="0" xfId="0" applyBorder="1" applyAlignment="1" applyProtection="1">
      <alignment vertical="center"/>
    </xf>
    <xf numFmtId="0" fontId="22" fillId="2" borderId="0" xfId="2" applyFont="1" applyFill="1" applyBorder="1" applyAlignment="1" applyProtection="1">
      <alignment horizontal="left" vertical="center"/>
      <protection locked="0"/>
    </xf>
    <xf numFmtId="0" fontId="5" fillId="2" borderId="0" xfId="0" applyFont="1" applyFill="1" applyAlignment="1" applyProtection="1">
      <alignment vertical="center"/>
      <protection locked="0"/>
    </xf>
    <xf numFmtId="0" fontId="11" fillId="2" borderId="0" xfId="2" applyFont="1" applyFill="1" applyBorder="1" applyAlignment="1" applyProtection="1">
      <alignment horizontal="center" vertical="center"/>
    </xf>
    <xf numFmtId="0" fontId="23" fillId="2" borderId="0" xfId="2" applyFont="1" applyFill="1" applyBorder="1" applyAlignment="1" applyProtection="1">
      <alignment horizontal="center" vertical="center"/>
    </xf>
    <xf numFmtId="0" fontId="11" fillId="0" borderId="16" xfId="0" applyFont="1" applyBorder="1" applyAlignment="1" applyProtection="1">
      <alignment vertical="center"/>
    </xf>
    <xf numFmtId="0" fontId="0" fillId="0" borderId="16" xfId="0" applyBorder="1" applyAlignment="1" applyProtection="1">
      <alignment vertical="center"/>
    </xf>
    <xf numFmtId="0" fontId="18" fillId="0" borderId="16" xfId="0" applyFont="1" applyBorder="1" applyAlignment="1" applyProtection="1">
      <alignment vertical="center"/>
    </xf>
    <xf numFmtId="0" fontId="0" fillId="0" borderId="0" xfId="0" applyAlignment="1" applyProtection="1">
      <alignment vertical="center"/>
      <protection locked="0"/>
    </xf>
    <xf numFmtId="164" fontId="11" fillId="0" borderId="0" xfId="0" applyNumberFormat="1" applyFont="1" applyBorder="1" applyAlignment="1" applyProtection="1">
      <alignment horizontal="center" vertical="center"/>
    </xf>
    <xf numFmtId="0" fontId="23" fillId="0" borderId="0" xfId="2" applyFont="1" applyBorder="1" applyAlignment="1" applyProtection="1">
      <alignment vertical="center"/>
      <protection locked="0"/>
    </xf>
    <xf numFmtId="0" fontId="5" fillId="0" borderId="0" xfId="0" applyFont="1" applyAlignment="1" applyProtection="1">
      <alignment vertical="center"/>
      <protection locked="0"/>
    </xf>
    <xf numFmtId="0" fontId="9" fillId="0" borderId="0" xfId="2" applyFont="1" applyBorder="1" applyAlignment="1" applyProtection="1">
      <alignment vertical="center"/>
    </xf>
    <xf numFmtId="0" fontId="24" fillId="0" borderId="85" xfId="0" applyFont="1" applyBorder="1" applyAlignment="1" applyProtection="1">
      <alignment horizontal="left" vertical="center" indent="1"/>
    </xf>
    <xf numFmtId="0" fontId="24" fillId="0" borderId="84" xfId="0" applyFont="1" applyBorder="1" applyAlignment="1" applyProtection="1">
      <alignment horizontal="left" vertical="center" indent="1"/>
    </xf>
    <xf numFmtId="0" fontId="81" fillId="0" borderId="0" xfId="0" applyFont="1" applyAlignment="1" applyProtection="1">
      <alignment horizontal="center"/>
    </xf>
    <xf numFmtId="0" fontId="0" fillId="0" borderId="0" xfId="0" applyAlignment="1" applyProtection="1">
      <alignment horizontal="center"/>
    </xf>
    <xf numFmtId="0" fontId="81" fillId="0" borderId="83" xfId="0" applyFont="1" applyBorder="1" applyAlignment="1" applyProtection="1">
      <alignment horizontal="center" vertical="center"/>
    </xf>
    <xf numFmtId="0" fontId="81" fillId="0" borderId="85" xfId="0" applyFont="1" applyBorder="1" applyAlignment="1" applyProtection="1">
      <alignment horizontal="center" vertical="center"/>
    </xf>
    <xf numFmtId="0" fontId="81" fillId="0" borderId="84" xfId="0" applyFont="1" applyBorder="1" applyAlignment="1" applyProtection="1">
      <alignment horizontal="center" vertical="center"/>
    </xf>
    <xf numFmtId="0" fontId="0" fillId="0" borderId="74" xfId="0" applyBorder="1" applyAlignment="1" applyProtection="1">
      <alignment horizontal="center"/>
    </xf>
    <xf numFmtId="0" fontId="0" fillId="0" borderId="78" xfId="0" applyBorder="1" applyAlignment="1" applyProtection="1">
      <alignment horizontal="center"/>
    </xf>
    <xf numFmtId="0" fontId="24" fillId="0" borderId="75" xfId="0" applyFont="1" applyBorder="1" applyAlignment="1" applyProtection="1">
      <alignment horizontal="center" vertical="center" wrapText="1"/>
    </xf>
    <xf numFmtId="0" fontId="24" fillId="0" borderId="79" xfId="0" applyFont="1" applyBorder="1" applyAlignment="1" applyProtection="1">
      <alignment horizontal="center" vertical="center" wrapText="1"/>
    </xf>
    <xf numFmtId="0" fontId="24" fillId="0" borderId="80" xfId="0" applyFont="1" applyBorder="1" applyAlignment="1" applyProtection="1">
      <alignment horizontal="center" vertical="center" wrapText="1"/>
    </xf>
    <xf numFmtId="0" fontId="24" fillId="0" borderId="81" xfId="0" applyFont="1" applyBorder="1" applyAlignment="1" applyProtection="1">
      <alignment horizontal="center" vertical="center" wrapText="1"/>
    </xf>
    <xf numFmtId="0" fontId="24" fillId="0" borderId="83" xfId="0" applyFont="1" applyBorder="1" applyAlignment="1" applyProtection="1">
      <alignment horizontal="center" vertical="center"/>
    </xf>
    <xf numFmtId="0" fontId="24" fillId="0" borderId="84" xfId="0" applyFont="1" applyBorder="1" applyAlignment="1" applyProtection="1">
      <alignment horizontal="center" vertical="center"/>
    </xf>
    <xf numFmtId="0" fontId="24" fillId="0" borderId="85" xfId="0" applyFont="1" applyBorder="1" applyAlignment="1" applyProtection="1">
      <alignment horizontal="center" vertical="center"/>
    </xf>
    <xf numFmtId="0" fontId="24" fillId="0" borderId="74" xfId="0" quotePrefix="1" applyFont="1" applyBorder="1" applyAlignment="1" applyProtection="1">
      <alignment horizontal="center" vertical="top"/>
    </xf>
    <xf numFmtId="0" fontId="24" fillId="0" borderId="78" xfId="0" quotePrefix="1" applyFont="1" applyBorder="1" applyAlignment="1" applyProtection="1">
      <alignment horizontal="center" vertical="top"/>
    </xf>
    <xf numFmtId="0" fontId="24" fillId="0" borderId="76" xfId="0" quotePrefix="1" applyFont="1" applyBorder="1" applyAlignment="1" applyProtection="1">
      <alignment horizontal="center" vertical="top"/>
    </xf>
    <xf numFmtId="0" fontId="24" fillId="0" borderId="2" xfId="0" applyFont="1" applyBorder="1" applyAlignment="1" applyProtection="1">
      <alignment horizontal="left" vertical="top" wrapText="1"/>
    </xf>
    <xf numFmtId="0" fontId="24" fillId="0" borderId="75"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79" xfId="0" applyFont="1" applyBorder="1" applyAlignment="1" applyProtection="1">
      <alignment horizontal="left" vertical="top" wrapText="1"/>
    </xf>
    <xf numFmtId="0" fontId="24" fillId="0" borderId="1" xfId="0" applyFont="1" applyBorder="1" applyAlignment="1" applyProtection="1">
      <alignment horizontal="left" vertical="top" wrapText="1"/>
    </xf>
    <xf numFmtId="0" fontId="24" fillId="0" borderId="77" xfId="0" applyFont="1" applyBorder="1" applyAlignment="1" applyProtection="1">
      <alignment horizontal="left" vertical="top" wrapText="1"/>
    </xf>
    <xf numFmtId="0" fontId="24" fillId="0" borderId="80" xfId="0" applyFont="1" applyBorder="1" applyAlignment="1" applyProtection="1">
      <alignment horizontal="center" vertical="top" wrapText="1"/>
    </xf>
    <xf numFmtId="0" fontId="24" fillId="0" borderId="81" xfId="0" applyFont="1" applyBorder="1" applyAlignment="1" applyProtection="1">
      <alignment horizontal="center" vertical="top"/>
    </xf>
    <xf numFmtId="0" fontId="24" fillId="0" borderId="82" xfId="0" applyFont="1" applyBorder="1" applyAlignment="1" applyProtection="1">
      <alignment horizontal="center" vertical="top"/>
    </xf>
    <xf numFmtId="0" fontId="24" fillId="0" borderId="85" xfId="0" applyFont="1" applyBorder="1" applyAlignment="1" applyProtection="1">
      <alignment horizontal="left" vertical="center"/>
    </xf>
    <xf numFmtId="0" fontId="24" fillId="0" borderId="84" xfId="0" applyFont="1" applyBorder="1" applyAlignment="1" applyProtection="1">
      <alignment horizontal="left" vertical="center"/>
    </xf>
    <xf numFmtId="0" fontId="24" fillId="0" borderId="83" xfId="0" quotePrefix="1" applyFont="1" applyBorder="1" applyAlignment="1" applyProtection="1">
      <alignment horizontal="center" vertical="top"/>
    </xf>
    <xf numFmtId="0" fontId="24" fillId="0" borderId="85" xfId="0" quotePrefix="1" applyFont="1" applyBorder="1" applyAlignment="1" applyProtection="1">
      <alignment horizontal="center" vertical="top"/>
    </xf>
    <xf numFmtId="0" fontId="24" fillId="0" borderId="84" xfId="0" quotePrefix="1" applyFont="1" applyBorder="1" applyAlignment="1" applyProtection="1">
      <alignment horizontal="center" vertical="top"/>
    </xf>
    <xf numFmtId="0" fontId="81" fillId="0" borderId="74" xfId="0" applyFont="1" applyBorder="1" applyAlignment="1" applyProtection="1">
      <alignment horizontal="center" vertical="center"/>
    </xf>
    <xf numFmtId="0" fontId="81" fillId="0" borderId="2" xfId="0" applyFont="1" applyBorder="1" applyAlignment="1" applyProtection="1">
      <alignment horizontal="center" vertical="center"/>
    </xf>
    <xf numFmtId="0" fontId="24" fillId="0" borderId="73" xfId="0" applyFont="1" applyBorder="1" applyAlignment="1" applyProtection="1">
      <alignment horizontal="center" vertical="center" wrapText="1"/>
    </xf>
    <xf numFmtId="0" fontId="24" fillId="0" borderId="85" xfId="0" applyFont="1" applyBorder="1" applyAlignment="1" applyProtection="1">
      <alignment horizontal="left" vertical="top" wrapText="1"/>
    </xf>
    <xf numFmtId="0" fontId="24" fillId="0" borderId="84" xfId="0" applyFont="1" applyBorder="1" applyAlignment="1" applyProtection="1">
      <alignment horizontal="left" vertical="top" wrapText="1"/>
    </xf>
    <xf numFmtId="0" fontId="24" fillId="0" borderId="85" xfId="0" applyFont="1" applyBorder="1" applyAlignment="1" applyProtection="1">
      <alignment horizontal="left" vertical="top"/>
    </xf>
    <xf numFmtId="0" fontId="24" fillId="0" borderId="84" xfId="0" applyFont="1" applyBorder="1" applyAlignment="1" applyProtection="1">
      <alignment horizontal="left" vertical="top"/>
    </xf>
    <xf numFmtId="0" fontId="81" fillId="0" borderId="74" xfId="0" quotePrefix="1" applyFont="1" applyBorder="1" applyAlignment="1" applyProtection="1">
      <alignment horizontal="center" vertical="center"/>
    </xf>
    <xf numFmtId="0" fontId="81" fillId="0" borderId="2" xfId="0" quotePrefix="1" applyFont="1" applyBorder="1" applyAlignment="1" applyProtection="1">
      <alignment horizontal="center" vertical="center"/>
    </xf>
    <xf numFmtId="0" fontId="81" fillId="0" borderId="75" xfId="0" quotePrefix="1" applyFont="1" applyBorder="1" applyAlignment="1" applyProtection="1">
      <alignment horizontal="center" vertical="center"/>
    </xf>
    <xf numFmtId="0" fontId="0" fillId="0" borderId="2" xfId="0" applyBorder="1" applyAlignment="1" applyProtection="1">
      <alignment horizontal="center"/>
    </xf>
    <xf numFmtId="0" fontId="24" fillId="0" borderId="1" xfId="0" applyFont="1" applyBorder="1" applyAlignment="1" applyProtection="1">
      <alignment horizontal="left" vertical="center"/>
    </xf>
    <xf numFmtId="0" fontId="24" fillId="0" borderId="77" xfId="0" applyFont="1" applyBorder="1" applyAlignment="1" applyProtection="1">
      <alignment horizontal="left" vertical="center"/>
    </xf>
    <xf numFmtId="0" fontId="24" fillId="4" borderId="83" xfId="0" applyFont="1" applyFill="1" applyBorder="1" applyAlignment="1" applyProtection="1">
      <alignment horizontal="left" vertical="center"/>
      <protection locked="0"/>
    </xf>
    <xf numFmtId="0" fontId="24" fillId="4" borderId="85" xfId="0" applyFont="1" applyFill="1" applyBorder="1" applyAlignment="1" applyProtection="1">
      <alignment horizontal="left" vertical="center"/>
      <protection locked="0"/>
    </xf>
    <xf numFmtId="0" fontId="24" fillId="4" borderId="1" xfId="0" applyFont="1" applyFill="1" applyBorder="1" applyAlignment="1" applyProtection="1">
      <alignment horizontal="left" vertical="center"/>
      <protection locked="0"/>
    </xf>
    <xf numFmtId="0" fontId="24" fillId="4" borderId="77" xfId="0" applyFont="1" applyFill="1" applyBorder="1" applyAlignment="1" applyProtection="1">
      <alignment horizontal="left" vertical="center"/>
      <protection locked="0"/>
    </xf>
    <xf numFmtId="0" fontId="81" fillId="0" borderId="83" xfId="0" quotePrefix="1" applyFont="1" applyBorder="1" applyAlignment="1" applyProtection="1">
      <alignment horizontal="center" vertical="center"/>
    </xf>
    <xf numFmtId="0" fontId="81" fillId="0" borderId="85" xfId="0" quotePrefix="1" applyFont="1" applyBorder="1" applyAlignment="1" applyProtection="1">
      <alignment horizontal="center" vertical="center"/>
    </xf>
    <xf numFmtId="0" fontId="81" fillId="0" borderId="84" xfId="0" quotePrefix="1" applyFont="1" applyBorder="1" applyAlignment="1" applyProtection="1">
      <alignment horizontal="center" vertical="center"/>
    </xf>
    <xf numFmtId="0" fontId="24" fillId="0" borderId="74" xfId="0" applyFont="1" applyBorder="1" applyAlignment="1" applyProtection="1">
      <alignment horizontal="center" vertical="top"/>
    </xf>
    <xf numFmtId="0" fontId="24" fillId="0" borderId="2" xfId="0" applyFont="1" applyBorder="1" applyAlignment="1" applyProtection="1">
      <alignment horizontal="center" vertical="top"/>
    </xf>
    <xf numFmtId="0" fontId="24" fillId="0" borderId="75" xfId="0" applyFont="1" applyBorder="1" applyAlignment="1" applyProtection="1">
      <alignment horizontal="center" vertical="top"/>
    </xf>
    <xf numFmtId="0" fontId="24" fillId="0" borderId="76" xfId="0" applyFont="1" applyBorder="1" applyAlignment="1" applyProtection="1">
      <alignment horizontal="center" vertical="top"/>
    </xf>
    <xf numFmtId="0" fontId="24" fillId="0" borderId="1" xfId="0" applyFont="1" applyBorder="1" applyAlignment="1" applyProtection="1">
      <alignment horizontal="center" vertical="top"/>
    </xf>
    <xf numFmtId="0" fontId="24" fillId="0" borderId="77" xfId="0" applyFont="1" applyBorder="1" applyAlignment="1" applyProtection="1">
      <alignment horizontal="center" vertical="top"/>
    </xf>
    <xf numFmtId="0" fontId="24" fillId="0" borderId="83" xfId="0" applyFont="1" applyBorder="1" applyAlignment="1" applyProtection="1">
      <alignment horizontal="center" vertical="top"/>
    </xf>
    <xf numFmtId="0" fontId="24" fillId="0" borderId="85" xfId="0" applyFont="1" applyBorder="1" applyAlignment="1" applyProtection="1">
      <alignment horizontal="center" vertical="top"/>
    </xf>
    <xf numFmtId="0" fontId="24" fillId="0" borderId="84" xfId="0" applyFont="1" applyBorder="1" applyAlignment="1" applyProtection="1">
      <alignment horizontal="center" vertical="top"/>
    </xf>
    <xf numFmtId="0" fontId="24" fillId="0" borderId="85" xfId="0" quotePrefix="1" applyFont="1" applyBorder="1" applyAlignment="1" applyProtection="1">
      <alignment horizontal="left" vertical="top"/>
    </xf>
    <xf numFmtId="44" fontId="18" fillId="0" borderId="2" xfId="7" applyFont="1" applyBorder="1" applyAlignment="1" applyProtection="1">
      <alignment horizontal="center" vertical="center"/>
    </xf>
    <xf numFmtId="44" fontId="18" fillId="0" borderId="85" xfId="0" applyNumberFormat="1" applyFont="1" applyFill="1" applyBorder="1" applyAlignment="1" applyProtection="1">
      <alignment horizontal="center" vertical="center"/>
    </xf>
    <xf numFmtId="0" fontId="18" fillId="0" borderId="85" xfId="0" applyFont="1" applyFill="1" applyBorder="1" applyAlignment="1" applyProtection="1">
      <alignment horizontal="center" vertical="center"/>
    </xf>
    <xf numFmtId="0" fontId="18" fillId="0" borderId="84" xfId="0" applyFont="1" applyFill="1" applyBorder="1" applyAlignment="1" applyProtection="1">
      <alignment horizontal="center" vertical="center"/>
    </xf>
    <xf numFmtId="0" fontId="81" fillId="0" borderId="74" xfId="0" applyFont="1" applyBorder="1" applyAlignment="1">
      <alignment horizontal="center" vertical="center"/>
    </xf>
    <xf numFmtId="0" fontId="81" fillId="0" borderId="2" xfId="0" applyFont="1" applyBorder="1" applyAlignment="1">
      <alignment horizontal="center" vertical="center"/>
    </xf>
    <xf numFmtId="0" fontId="81" fillId="0" borderId="85" xfId="0" applyFont="1" applyBorder="1" applyAlignment="1">
      <alignment horizontal="center" vertical="center"/>
    </xf>
    <xf numFmtId="0" fontId="81" fillId="0" borderId="84" xfId="0" applyFont="1" applyBorder="1" applyAlignment="1">
      <alignment horizontal="center" vertical="center"/>
    </xf>
    <xf numFmtId="0" fontId="24" fillId="0" borderId="85" xfId="0" applyFont="1" applyBorder="1" applyAlignment="1">
      <alignment horizontal="left" vertical="center"/>
    </xf>
    <xf numFmtId="0" fontId="24" fillId="0" borderId="84" xfId="0" applyFont="1" applyBorder="1" applyAlignment="1">
      <alignment horizontal="left" vertical="center"/>
    </xf>
    <xf numFmtId="0" fontId="24" fillId="0" borderId="85" xfId="0" applyFont="1" applyBorder="1" applyAlignment="1">
      <alignment horizontal="left" vertical="center" indent="1"/>
    </xf>
    <xf numFmtId="0" fontId="24" fillId="0" borderId="84" xfId="0" applyFont="1" applyBorder="1" applyAlignment="1">
      <alignment horizontal="left" vertical="center" indent="1"/>
    </xf>
    <xf numFmtId="0" fontId="24" fillId="0" borderId="83" xfId="0" quotePrefix="1" applyFont="1" applyBorder="1" applyAlignment="1">
      <alignment horizontal="center" vertical="top"/>
    </xf>
    <xf numFmtId="0" fontId="24" fillId="0" borderId="85" xfId="0" quotePrefix="1" applyFont="1" applyBorder="1" applyAlignment="1">
      <alignment horizontal="center" vertical="top"/>
    </xf>
    <xf numFmtId="0" fontId="24" fillId="0" borderId="84" xfId="0" quotePrefix="1" applyFont="1" applyBorder="1" applyAlignment="1">
      <alignment horizontal="center" vertical="top"/>
    </xf>
    <xf numFmtId="0" fontId="81" fillId="0" borderId="83" xfId="0" applyFont="1" applyBorder="1" applyAlignment="1">
      <alignment horizontal="center" vertical="center"/>
    </xf>
    <xf numFmtId="0" fontId="24" fillId="0" borderId="83" xfId="0" applyFont="1" applyBorder="1" applyAlignment="1">
      <alignment horizontal="center" vertical="center"/>
    </xf>
    <xf numFmtId="0" fontId="24" fillId="0" borderId="85" xfId="0" applyFont="1" applyBorder="1" applyAlignment="1">
      <alignment horizontal="center" vertical="center"/>
    </xf>
    <xf numFmtId="0" fontId="24" fillId="0" borderId="80" xfId="0" applyFont="1" applyBorder="1" applyAlignment="1">
      <alignment horizontal="center" vertical="top" wrapText="1"/>
    </xf>
    <xf numFmtId="0" fontId="24" fillId="0" borderId="81" xfId="0" applyFont="1" applyBorder="1" applyAlignment="1">
      <alignment horizontal="center" vertical="top"/>
    </xf>
    <xf numFmtId="0" fontId="24" fillId="0" borderId="82" xfId="0" applyFont="1" applyBorder="1" applyAlignment="1">
      <alignment horizontal="center" vertical="top"/>
    </xf>
    <xf numFmtId="0" fontId="24" fillId="0" borderId="2" xfId="0" applyFont="1" applyBorder="1" applyAlignment="1">
      <alignment horizontal="left" vertical="top" wrapText="1"/>
    </xf>
    <xf numFmtId="0" fontId="24" fillId="0" borderId="75" xfId="0" applyFont="1" applyBorder="1" applyAlignment="1">
      <alignment horizontal="left" vertical="top" wrapText="1"/>
    </xf>
    <xf numFmtId="0" fontId="24" fillId="0" borderId="0" xfId="0" applyFont="1" applyBorder="1" applyAlignment="1">
      <alignment horizontal="left" vertical="top" wrapText="1"/>
    </xf>
    <xf numFmtId="0" fontId="24" fillId="0" borderId="79" xfId="0" applyFont="1" applyBorder="1" applyAlignment="1">
      <alignment horizontal="left" vertical="top" wrapText="1"/>
    </xf>
    <xf numFmtId="0" fontId="24" fillId="0" borderId="1" xfId="0" applyFont="1" applyBorder="1" applyAlignment="1">
      <alignment horizontal="left" vertical="top" wrapText="1"/>
    </xf>
    <xf numFmtId="0" fontId="24" fillId="0" borderId="77" xfId="0" applyFont="1" applyBorder="1" applyAlignment="1">
      <alignment horizontal="left" vertical="top" wrapText="1"/>
    </xf>
    <xf numFmtId="0" fontId="24" fillId="0" borderId="74" xfId="0" quotePrefix="1" applyFont="1" applyBorder="1" applyAlignment="1">
      <alignment horizontal="center" vertical="top"/>
    </xf>
    <xf numFmtId="0" fontId="24" fillId="0" borderId="78" xfId="0" quotePrefix="1" applyFont="1" applyBorder="1" applyAlignment="1">
      <alignment horizontal="center" vertical="top"/>
    </xf>
    <xf numFmtId="0" fontId="24" fillId="0" borderId="76" xfId="0" quotePrefix="1" applyFont="1" applyBorder="1" applyAlignment="1">
      <alignment horizontal="center" vertical="top"/>
    </xf>
    <xf numFmtId="0" fontId="81" fillId="0" borderId="0" xfId="0" applyFont="1" applyAlignment="1">
      <alignment horizontal="center"/>
    </xf>
    <xf numFmtId="0" fontId="0" fillId="0" borderId="0" xfId="0" applyAlignment="1">
      <alignment horizontal="center"/>
    </xf>
    <xf numFmtId="0" fontId="24" fillId="0" borderId="75" xfId="0" applyFont="1" applyBorder="1" applyAlignment="1">
      <alignment horizontal="center" vertical="center" wrapText="1"/>
    </xf>
    <xf numFmtId="0" fontId="24" fillId="0" borderId="79" xfId="0" applyFont="1" applyBorder="1" applyAlignment="1">
      <alignment horizontal="center" vertical="center" wrapText="1"/>
    </xf>
    <xf numFmtId="0" fontId="0" fillId="0" borderId="74" xfId="0" applyBorder="1" applyAlignment="1">
      <alignment horizontal="center"/>
    </xf>
    <xf numFmtId="0" fontId="0" fillId="0" borderId="78" xfId="0" applyBorder="1" applyAlignment="1">
      <alignment horizontal="center"/>
    </xf>
    <xf numFmtId="0" fontId="24" fillId="0" borderId="84" xfId="0" applyFont="1" applyBorder="1" applyAlignment="1">
      <alignment horizontal="center" vertical="center"/>
    </xf>
    <xf numFmtId="0" fontId="24" fillId="0" borderId="80" xfId="0" applyFont="1" applyBorder="1" applyAlignment="1">
      <alignment horizontal="center" vertical="center" wrapText="1"/>
    </xf>
    <xf numFmtId="0" fontId="24" fillId="0" borderId="81" xfId="0" applyFont="1" applyBorder="1" applyAlignment="1">
      <alignment horizontal="center" vertical="center" wrapText="1"/>
    </xf>
    <xf numFmtId="0" fontId="0" fillId="0" borderId="2" xfId="0" applyBorder="1" applyAlignment="1">
      <alignment horizontal="center"/>
    </xf>
    <xf numFmtId="0" fontId="24" fillId="0" borderId="74" xfId="0" applyFont="1" applyBorder="1" applyAlignment="1">
      <alignment horizontal="center" vertical="top"/>
    </xf>
    <xf numFmtId="0" fontId="24" fillId="0" borderId="2" xfId="0" applyFont="1" applyBorder="1" applyAlignment="1">
      <alignment horizontal="center" vertical="top"/>
    </xf>
    <xf numFmtId="0" fontId="24" fillId="0" borderId="75" xfId="0" applyFont="1" applyBorder="1" applyAlignment="1">
      <alignment horizontal="center" vertical="top"/>
    </xf>
    <xf numFmtId="0" fontId="24" fillId="0" borderId="76" xfId="0" applyFont="1" applyBorder="1" applyAlignment="1">
      <alignment horizontal="center" vertical="top"/>
    </xf>
    <xf numFmtId="0" fontId="24" fillId="0" borderId="1" xfId="0" applyFont="1" applyBorder="1" applyAlignment="1">
      <alignment horizontal="center" vertical="top"/>
    </xf>
    <xf numFmtId="0" fontId="24" fillId="0" borderId="77" xfId="0" applyFont="1" applyBorder="1" applyAlignment="1">
      <alignment horizontal="center" vertical="top"/>
    </xf>
    <xf numFmtId="0" fontId="24" fillId="0" borderId="73" xfId="0" applyFont="1" applyBorder="1" applyAlignment="1">
      <alignment horizontal="center" vertical="center" wrapText="1"/>
    </xf>
    <xf numFmtId="0" fontId="24" fillId="0" borderId="85" xfId="0" applyFont="1" applyBorder="1" applyAlignment="1">
      <alignment horizontal="left" vertical="top" wrapText="1"/>
    </xf>
    <xf numFmtId="0" fontId="24" fillId="0" borderId="84" xfId="0" applyFont="1" applyBorder="1" applyAlignment="1">
      <alignment horizontal="left" vertical="top" wrapText="1"/>
    </xf>
    <xf numFmtId="0" fontId="24" fillId="0" borderId="85" xfId="0" applyFont="1" applyBorder="1" applyAlignment="1">
      <alignment horizontal="left" vertical="top"/>
    </xf>
    <xf numFmtId="0" fontId="24" fillId="0" borderId="84" xfId="0" applyFont="1" applyBorder="1" applyAlignment="1">
      <alignment horizontal="left" vertical="top"/>
    </xf>
    <xf numFmtId="0" fontId="24" fillId="0" borderId="1" xfId="0" applyFont="1" applyBorder="1" applyAlignment="1">
      <alignment horizontal="left" vertical="center"/>
    </xf>
    <xf numFmtId="0" fontId="81" fillId="0" borderId="74" xfId="0" quotePrefix="1" applyFont="1" applyBorder="1" applyAlignment="1">
      <alignment horizontal="center" vertical="center"/>
    </xf>
    <xf numFmtId="0" fontId="81" fillId="0" borderId="2" xfId="0" quotePrefix="1" applyFont="1" applyBorder="1" applyAlignment="1">
      <alignment horizontal="center" vertical="center"/>
    </xf>
    <xf numFmtId="0" fontId="81" fillId="0" borderId="75" xfId="0" quotePrefix="1" applyFont="1" applyBorder="1" applyAlignment="1">
      <alignment horizontal="center" vertical="center"/>
    </xf>
    <xf numFmtId="0" fontId="81" fillId="0" borderId="83" xfId="0" quotePrefix="1" applyFont="1" applyBorder="1" applyAlignment="1">
      <alignment horizontal="center" vertical="center"/>
    </xf>
    <xf numFmtId="0" fontId="81" fillId="0" borderId="85" xfId="0" quotePrefix="1" applyFont="1" applyBorder="1" applyAlignment="1">
      <alignment horizontal="center" vertical="center"/>
    </xf>
    <xf numFmtId="0" fontId="81" fillId="0" borderId="84" xfId="0" quotePrefix="1" applyFont="1" applyBorder="1" applyAlignment="1">
      <alignment horizontal="center" vertical="center"/>
    </xf>
    <xf numFmtId="0" fontId="24" fillId="0" borderId="83" xfId="0" applyFont="1" applyBorder="1" applyAlignment="1">
      <alignment horizontal="center" vertical="top"/>
    </xf>
    <xf numFmtId="0" fontId="24" fillId="0" borderId="85" xfId="0" applyFont="1" applyBorder="1" applyAlignment="1">
      <alignment horizontal="center" vertical="top"/>
    </xf>
    <xf numFmtId="0" fontId="24" fillId="0" borderId="84" xfId="0" applyFont="1" applyBorder="1" applyAlignment="1">
      <alignment horizontal="center" vertical="top"/>
    </xf>
    <xf numFmtId="44" fontId="18" fillId="0" borderId="2" xfId="7" applyFont="1" applyBorder="1" applyAlignment="1">
      <alignment horizontal="center" vertical="center"/>
    </xf>
    <xf numFmtId="0" fontId="24" fillId="4" borderId="83" xfId="0" applyFont="1" applyFill="1" applyBorder="1" applyAlignment="1">
      <alignment horizontal="left" vertical="center"/>
    </xf>
    <xf numFmtId="0" fontId="24" fillId="4" borderId="85" xfId="0" applyFont="1" applyFill="1" applyBorder="1" applyAlignment="1">
      <alignment horizontal="left" vertical="center"/>
    </xf>
    <xf numFmtId="0" fontId="24" fillId="4" borderId="1" xfId="0" applyFont="1" applyFill="1" applyBorder="1" applyAlignment="1">
      <alignment horizontal="left" vertical="center"/>
    </xf>
    <xf numFmtId="0" fontId="24" fillId="4" borderId="77" xfId="0" applyFont="1" applyFill="1" applyBorder="1" applyAlignment="1">
      <alignment horizontal="left" vertical="center"/>
    </xf>
    <xf numFmtId="44" fontId="18" fillId="0" borderId="85" xfId="0" applyNumberFormat="1" applyFont="1" applyFill="1" applyBorder="1" applyAlignment="1">
      <alignment horizontal="center" vertical="center"/>
    </xf>
    <xf numFmtId="0" fontId="18" fillId="0" borderId="85" xfId="0" applyFont="1" applyFill="1" applyBorder="1" applyAlignment="1">
      <alignment horizontal="center" vertical="center"/>
    </xf>
    <xf numFmtId="0" fontId="18" fillId="0" borderId="84" xfId="0" applyFont="1" applyFill="1" applyBorder="1" applyAlignment="1">
      <alignment horizontal="center" vertical="center"/>
    </xf>
    <xf numFmtId="0" fontId="24" fillId="0" borderId="77" xfId="0" applyFont="1" applyBorder="1" applyAlignment="1">
      <alignment horizontal="left" vertical="center"/>
    </xf>
    <xf numFmtId="0" fontId="24" fillId="0" borderId="85" xfId="0" quotePrefix="1" applyFont="1" applyBorder="1" applyAlignment="1">
      <alignment horizontal="left" vertical="top"/>
    </xf>
    <xf numFmtId="0" fontId="22" fillId="0" borderId="36" xfId="2" applyFont="1" applyBorder="1" applyAlignment="1" applyProtection="1">
      <alignment horizontal="left" vertical="top" wrapText="1"/>
    </xf>
    <xf numFmtId="0" fontId="0" fillId="0" borderId="32" xfId="0" applyBorder="1" applyAlignment="1" applyProtection="1">
      <alignment horizontal="left" vertical="top" wrapText="1"/>
    </xf>
    <xf numFmtId="0" fontId="0" fillId="0" borderId="34" xfId="0" applyBorder="1" applyAlignment="1" applyProtection="1">
      <alignment horizontal="left" vertical="top" wrapText="1"/>
    </xf>
    <xf numFmtId="0" fontId="4" fillId="0" borderId="0" xfId="2" quotePrefix="1" applyFont="1" applyBorder="1" applyAlignment="1">
      <alignment horizontal="left"/>
    </xf>
    <xf numFmtId="0" fontId="0" fillId="0" borderId="0" xfId="0" applyBorder="1" applyAlignment="1">
      <alignment horizontal="left"/>
    </xf>
    <xf numFmtId="0" fontId="0" fillId="0" borderId="32" xfId="0" applyBorder="1" applyAlignment="1">
      <alignment horizontal="left"/>
    </xf>
    <xf numFmtId="0" fontId="1" fillId="0" borderId="29" xfId="2" applyBorder="1" applyAlignment="1"/>
    <xf numFmtId="0" fontId="0" fillId="0" borderId="14" xfId="0" applyBorder="1" applyAlignment="1"/>
    <xf numFmtId="0" fontId="0" fillId="0" borderId="30" xfId="0" applyBorder="1" applyAlignment="1"/>
    <xf numFmtId="0" fontId="1" fillId="0" borderId="37" xfId="2" applyBorder="1" applyAlignment="1"/>
    <xf numFmtId="0" fontId="0" fillId="0" borderId="16" xfId="0" applyBorder="1" applyAlignment="1"/>
    <xf numFmtId="0" fontId="0" fillId="0" borderId="38" xfId="0" applyBorder="1" applyAlignment="1"/>
    <xf numFmtId="0" fontId="19" fillId="0" borderId="30" xfId="2" applyFont="1" applyBorder="1" applyAlignment="1" applyProtection="1">
      <alignment horizontal="left" vertical="top" wrapText="1"/>
    </xf>
    <xf numFmtId="0" fontId="19" fillId="0" borderId="36" xfId="2" applyFont="1" applyBorder="1" applyAlignment="1" applyProtection="1">
      <alignment vertical="top" wrapText="1"/>
    </xf>
    <xf numFmtId="0" fontId="0" fillId="0" borderId="32" xfId="0" applyBorder="1" applyAlignment="1" applyProtection="1">
      <alignment vertical="top" wrapText="1"/>
    </xf>
    <xf numFmtId="0" fontId="0" fillId="0" borderId="34" xfId="0" applyBorder="1" applyAlignment="1" applyProtection="1">
      <alignment vertical="top" wrapText="1"/>
    </xf>
    <xf numFmtId="0" fontId="19" fillId="0" borderId="36" xfId="2" applyFont="1" applyBorder="1" applyAlignment="1" applyProtection="1">
      <alignment horizontal="left" vertical="top" wrapText="1"/>
    </xf>
    <xf numFmtId="0" fontId="4" fillId="0" borderId="31" xfId="2" applyFont="1" applyBorder="1" applyAlignment="1">
      <alignment horizontal="center"/>
    </xf>
    <xf numFmtId="0" fontId="4" fillId="0" borderId="0" xfId="0" applyFont="1" applyBorder="1" applyAlignment="1">
      <alignment horizontal="center"/>
    </xf>
    <xf numFmtId="0" fontId="4" fillId="0" borderId="32" xfId="0" applyFont="1" applyBorder="1" applyAlignment="1">
      <alignment horizontal="center"/>
    </xf>
    <xf numFmtId="0" fontId="4" fillId="0" borderId="31" xfId="2" applyFont="1" applyBorder="1" applyAlignment="1" applyProtection="1">
      <alignment horizontal="right"/>
      <protection locked="0"/>
    </xf>
    <xf numFmtId="0" fontId="4" fillId="0" borderId="0" xfId="0" applyFont="1" applyBorder="1" applyAlignment="1" applyProtection="1">
      <alignment horizontal="right"/>
      <protection locked="0"/>
    </xf>
    <xf numFmtId="0" fontId="14" fillId="0" borderId="25" xfId="2" applyFont="1" applyFill="1" applyBorder="1" applyAlignment="1" applyProtection="1">
      <alignment horizontal="left"/>
    </xf>
    <xf numFmtId="0" fontId="15" fillId="0" borderId="25" xfId="0" applyFont="1" applyBorder="1" applyAlignment="1" applyProtection="1">
      <alignment horizontal="left"/>
    </xf>
    <xf numFmtId="164" fontId="26" fillId="2" borderId="68" xfId="2" applyNumberFormat="1" applyFont="1" applyFill="1" applyBorder="1" applyAlignment="1" applyProtection="1">
      <alignment horizontal="center" vertical="center"/>
    </xf>
    <xf numFmtId="0" fontId="0" fillId="0" borderId="67" xfId="0" applyBorder="1" applyAlignment="1">
      <alignment vertical="center"/>
    </xf>
    <xf numFmtId="164" fontId="25" fillId="2" borderId="68" xfId="2" applyNumberFormat="1" applyFont="1" applyFill="1" applyBorder="1" applyAlignment="1" applyProtection="1">
      <alignment horizontal="center" vertical="center"/>
    </xf>
    <xf numFmtId="164" fontId="19" fillId="2" borderId="68" xfId="2" applyNumberFormat="1" applyFont="1" applyFill="1" applyBorder="1" applyAlignment="1" applyProtection="1">
      <alignment horizontal="center" vertical="center"/>
    </xf>
    <xf numFmtId="0" fontId="1" fillId="0" borderId="46" xfId="2" applyBorder="1" applyAlignment="1" applyProtection="1"/>
    <xf numFmtId="0" fontId="0" fillId="0" borderId="25" xfId="0" applyBorder="1" applyAlignment="1" applyProtection="1"/>
    <xf numFmtId="0" fontId="0" fillId="0" borderId="47" xfId="0" applyBorder="1" applyAlignment="1" applyProtection="1"/>
    <xf numFmtId="0" fontId="1" fillId="0" borderId="63" xfId="2" applyBorder="1" applyAlignment="1" applyProtection="1"/>
    <xf numFmtId="0" fontId="0" fillId="0" borderId="64" xfId="0" applyBorder="1" applyAlignment="1" applyProtection="1"/>
    <xf numFmtId="0" fontId="0" fillId="0" borderId="65" xfId="0" applyBorder="1" applyAlignment="1" applyProtection="1"/>
    <xf numFmtId="0" fontId="1" fillId="0" borderId="0" xfId="2" applyBorder="1" applyAlignment="1" applyProtection="1"/>
    <xf numFmtId="0" fontId="0" fillId="0" borderId="0" xfId="0" applyBorder="1" applyAlignment="1" applyProtection="1"/>
    <xf numFmtId="0" fontId="14" fillId="0" borderId="46" xfId="2" applyFont="1" applyBorder="1" applyAlignment="1" applyProtection="1">
      <alignment horizontal="left"/>
    </xf>
    <xf numFmtId="0" fontId="27" fillId="0" borderId="47" xfId="2" applyFont="1" applyBorder="1" applyAlignment="1" applyProtection="1">
      <alignment horizontal="left"/>
    </xf>
    <xf numFmtId="0" fontId="14" fillId="0" borderId="37" xfId="2" applyFont="1" applyBorder="1" applyAlignment="1" applyProtection="1">
      <alignment horizontal="left"/>
    </xf>
    <xf numFmtId="0" fontId="27" fillId="0" borderId="38" xfId="2" applyFont="1" applyBorder="1" applyAlignment="1" applyProtection="1">
      <alignment horizontal="left"/>
    </xf>
    <xf numFmtId="0" fontId="27" fillId="0" borderId="25" xfId="2" applyFont="1" applyBorder="1" applyAlignment="1" applyProtection="1">
      <alignment horizontal="left"/>
    </xf>
    <xf numFmtId="0" fontId="2" fillId="0" borderId="0" xfId="2" applyFont="1" applyAlignment="1" applyProtection="1"/>
    <xf numFmtId="0" fontId="1" fillId="0" borderId="0" xfId="2" applyAlignment="1" applyProtection="1"/>
    <xf numFmtId="0" fontId="18" fillId="0" borderId="20" xfId="2" applyFont="1" applyBorder="1" applyAlignment="1" applyProtection="1">
      <alignment vertical="center"/>
    </xf>
    <xf numFmtId="0" fontId="1" fillId="0" borderId="20" xfId="2" applyBorder="1" applyAlignment="1" applyProtection="1">
      <alignment vertical="center"/>
    </xf>
    <xf numFmtId="0" fontId="1" fillId="0" borderId="21" xfId="2" applyBorder="1" applyAlignment="1" applyProtection="1">
      <alignment vertical="center"/>
    </xf>
    <xf numFmtId="0" fontId="11" fillId="0" borderId="19" xfId="2" applyFont="1" applyBorder="1" applyAlignment="1" applyProtection="1">
      <alignment horizontal="center" vertical="center"/>
    </xf>
    <xf numFmtId="0" fontId="2" fillId="0" borderId="0" xfId="2" applyFont="1" applyBorder="1" applyAlignment="1" applyProtection="1">
      <alignment vertical="center"/>
    </xf>
    <xf numFmtId="0" fontId="1" fillId="0" borderId="0" xfId="2" applyBorder="1" applyAlignment="1" applyProtection="1">
      <alignment vertical="center"/>
    </xf>
    <xf numFmtId="0" fontId="5" fillId="0" borderId="0" xfId="2" applyFont="1" applyBorder="1" applyAlignment="1" applyProtection="1">
      <alignment horizontal="center" vertical="center"/>
    </xf>
    <xf numFmtId="0" fontId="1" fillId="0" borderId="0" xfId="2" applyBorder="1" applyAlignment="1" applyProtection="1">
      <alignment horizontal="center" vertical="center"/>
    </xf>
    <xf numFmtId="0" fontId="42" fillId="0" borderId="0" xfId="2" applyFont="1" applyBorder="1" applyAlignment="1" applyProtection="1">
      <alignment horizontal="center" vertical="center"/>
    </xf>
    <xf numFmtId="0" fontId="43" fillId="0" borderId="0" xfId="2" applyFont="1" applyBorder="1" applyAlignment="1" applyProtection="1">
      <alignment horizontal="center" vertical="center"/>
    </xf>
    <xf numFmtId="0" fontId="9" fillId="0" borderId="18" xfId="2" applyFont="1" applyBorder="1" applyAlignment="1" applyProtection="1">
      <alignment horizontal="center" vertical="center"/>
    </xf>
    <xf numFmtId="0" fontId="11" fillId="0" borderId="16" xfId="2" applyFont="1" applyBorder="1" applyAlignment="1" applyProtection="1">
      <alignment vertical="center"/>
    </xf>
    <xf numFmtId="0" fontId="1" fillId="0" borderId="16" xfId="2" applyBorder="1" applyAlignment="1" applyProtection="1">
      <alignment vertical="center"/>
    </xf>
    <xf numFmtId="0" fontId="38" fillId="0" borderId="14" xfId="2" applyFont="1" applyFill="1" applyBorder="1" applyAlignment="1" applyProtection="1">
      <alignment horizontal="center" vertical="center"/>
    </xf>
    <xf numFmtId="0" fontId="37" fillId="0" borderId="14" xfId="2" applyFont="1" applyFill="1" applyBorder="1" applyAlignment="1" applyProtection="1">
      <alignment horizontal="center" vertical="center"/>
    </xf>
    <xf numFmtId="0" fontId="39" fillId="0" borderId="14" xfId="2" applyFont="1" applyFill="1" applyBorder="1" applyAlignment="1" applyProtection="1">
      <alignment horizontal="center" vertical="center"/>
    </xf>
    <xf numFmtId="0" fontId="39" fillId="0" borderId="0" xfId="2" applyFont="1" applyBorder="1" applyAlignment="1" applyProtection="1">
      <alignment horizontal="center" vertical="center"/>
    </xf>
    <xf numFmtId="0" fontId="1" fillId="0" borderId="0" xfId="2" applyAlignment="1" applyProtection="1">
      <alignment horizontal="center" vertical="center"/>
    </xf>
    <xf numFmtId="164" fontId="11" fillId="0" borderId="0" xfId="2" quotePrefix="1" applyNumberFormat="1" applyFont="1" applyBorder="1" applyAlignment="1" applyProtection="1">
      <alignment horizontal="center" vertical="center"/>
    </xf>
    <xf numFmtId="0" fontId="1" fillId="0" borderId="0" xfId="2" applyAlignment="1" applyProtection="1">
      <alignment vertical="center"/>
    </xf>
    <xf numFmtId="0" fontId="10" fillId="0" borderId="22" xfId="2" applyFont="1" applyBorder="1" applyAlignment="1" applyProtection="1">
      <alignment vertical="center"/>
    </xf>
    <xf numFmtId="0" fontId="1" fillId="0" borderId="23" xfId="2" applyBorder="1" applyAlignment="1" applyProtection="1">
      <alignment vertical="center"/>
    </xf>
    <xf numFmtId="0" fontId="41" fillId="0" borderId="0" xfId="2" applyFont="1" applyBorder="1" applyAlignment="1" applyProtection="1">
      <alignment horizontal="center" vertical="center" wrapText="1"/>
    </xf>
    <xf numFmtId="164" fontId="10" fillId="0" borderId="22" xfId="2" applyNumberFormat="1" applyFont="1" applyBorder="1" applyAlignment="1" applyProtection="1">
      <alignment vertical="center"/>
    </xf>
    <xf numFmtId="0" fontId="45" fillId="0" borderId="0" xfId="2" applyFont="1" applyBorder="1" applyAlignment="1" applyProtection="1">
      <alignment horizontal="center" vertical="center"/>
    </xf>
    <xf numFmtId="0" fontId="5" fillId="0" borderId="0" xfId="2" applyFont="1" applyAlignment="1" applyProtection="1">
      <alignment horizontal="center" vertical="center"/>
    </xf>
    <xf numFmtId="164" fontId="23" fillId="0" borderId="0" xfId="2" applyNumberFormat="1" applyFont="1" applyBorder="1" applyAlignment="1" applyProtection="1">
      <alignment horizontal="center" vertical="center"/>
    </xf>
    <xf numFmtId="0" fontId="46" fillId="0" borderId="0" xfId="2" applyFont="1" applyAlignment="1" applyProtection="1">
      <alignment horizontal="center" vertical="center"/>
    </xf>
    <xf numFmtId="0" fontId="1" fillId="0" borderId="16" xfId="2" applyBorder="1" applyAlignment="1" applyProtection="1">
      <alignment horizontal="center" vertical="center"/>
    </xf>
    <xf numFmtId="0" fontId="12" fillId="0" borderId="14" xfId="2" applyFont="1" applyBorder="1" applyAlignment="1" applyProtection="1">
      <alignment horizontal="right" vertical="center"/>
    </xf>
    <xf numFmtId="0" fontId="1" fillId="0" borderId="14" xfId="2" applyFont="1" applyBorder="1" applyAlignment="1" applyProtection="1">
      <alignment horizontal="right" vertical="center"/>
    </xf>
    <xf numFmtId="164" fontId="12" fillId="0" borderId="14" xfId="2" applyNumberFormat="1" applyFont="1" applyBorder="1" applyAlignment="1" applyProtection="1">
      <alignment horizontal="center" vertical="center"/>
    </xf>
    <xf numFmtId="0" fontId="1" fillId="0" borderId="14" xfId="2" applyBorder="1" applyAlignment="1" applyProtection="1">
      <alignment vertical="center"/>
    </xf>
    <xf numFmtId="0" fontId="19" fillId="0" borderId="14" xfId="2" quotePrefix="1" applyFont="1" applyBorder="1" applyAlignment="1" applyProtection="1">
      <alignment horizontal="center" vertical="center"/>
    </xf>
    <xf numFmtId="0" fontId="32" fillId="0" borderId="14" xfId="2" applyFont="1" applyBorder="1" applyAlignment="1" applyProtection="1">
      <alignment horizontal="center" vertical="center"/>
    </xf>
    <xf numFmtId="0" fontId="52" fillId="0" borderId="0" xfId="2" applyFont="1" applyFill="1" applyBorder="1" applyAlignment="1" applyProtection="1">
      <alignment vertical="center" wrapText="1"/>
    </xf>
    <xf numFmtId="0" fontId="0" fillId="0" borderId="0" xfId="0" applyAlignment="1" applyProtection="1">
      <alignment vertical="center" wrapText="1"/>
    </xf>
    <xf numFmtId="0" fontId="23" fillId="0" borderId="0" xfId="2" applyFont="1" applyFill="1" applyBorder="1" applyAlignment="1" applyProtection="1">
      <alignment vertical="center" wrapText="1"/>
    </xf>
    <xf numFmtId="2" fontId="40" fillId="0" borderId="0" xfId="2" applyNumberFormat="1" applyFont="1" applyBorder="1" applyAlignment="1" applyProtection="1">
      <alignment horizontal="left" vertical="center"/>
    </xf>
    <xf numFmtId="0" fontId="39" fillId="0" borderId="0" xfId="2" applyFont="1" applyBorder="1" applyAlignment="1" applyProtection="1">
      <alignment horizontal="left" vertical="center"/>
    </xf>
    <xf numFmtId="0" fontId="1" fillId="0" borderId="0" xfId="2" applyBorder="1" applyAlignment="1" applyProtection="1">
      <alignment horizontal="left" vertical="center"/>
    </xf>
    <xf numFmtId="0" fontId="53" fillId="0" borderId="0" xfId="2" applyFont="1" applyBorder="1" applyAlignment="1" applyProtection="1">
      <alignment vertical="center" wrapText="1"/>
    </xf>
    <xf numFmtId="0" fontId="31" fillId="0" borderId="0" xfId="2" applyFont="1" applyBorder="1" applyAlignment="1" applyProtection="1">
      <alignment vertical="center" wrapText="1"/>
    </xf>
    <xf numFmtId="0" fontId="18" fillId="0" borderId="16" xfId="2" applyFont="1" applyBorder="1" applyAlignment="1" applyProtection="1">
      <alignment vertical="center"/>
    </xf>
    <xf numFmtId="0" fontId="36" fillId="0" borderId="14" xfId="2" applyFont="1" applyBorder="1" applyAlignment="1" applyProtection="1">
      <alignment horizontal="center" vertical="center"/>
    </xf>
    <xf numFmtId="0" fontId="37" fillId="0" borderId="14" xfId="2" applyFont="1" applyBorder="1" applyAlignment="1" applyProtection="1">
      <alignment horizontal="center" vertical="center"/>
    </xf>
    <xf numFmtId="0" fontId="52" fillId="0" borderId="0" xfId="2" applyFont="1" applyBorder="1" applyAlignment="1" applyProtection="1">
      <alignment vertical="center"/>
    </xf>
    <xf numFmtId="0" fontId="41" fillId="0" borderId="0" xfId="2" applyFont="1" applyBorder="1" applyAlignment="1" applyProtection="1">
      <alignment vertical="center"/>
    </xf>
    <xf numFmtId="0" fontId="18" fillId="0" borderId="0" xfId="2" applyFont="1" applyBorder="1" applyAlignment="1" applyProtection="1">
      <alignment vertical="center"/>
    </xf>
    <xf numFmtId="0" fontId="5" fillId="0" borderId="3" xfId="2" applyFont="1" applyBorder="1" applyAlignment="1" applyProtection="1">
      <alignment vertical="center"/>
    </xf>
    <xf numFmtId="0" fontId="31" fillId="0" borderId="0" xfId="2" applyFont="1" applyBorder="1" applyAlignment="1" applyProtection="1">
      <alignment vertical="center"/>
    </xf>
    <xf numFmtId="0" fontId="5" fillId="0" borderId="0" xfId="2" applyFont="1" applyAlignment="1" applyProtection="1">
      <alignment vertical="center"/>
    </xf>
    <xf numFmtId="0" fontId="1" fillId="0" borderId="0" xfId="2" applyAlignment="1" applyProtection="1">
      <alignment horizontal="left" vertical="center"/>
    </xf>
    <xf numFmtId="0" fontId="24" fillId="0" borderId="0" xfId="2" applyFont="1" applyBorder="1" applyAlignment="1" applyProtection="1">
      <alignment horizontal="left" vertical="center"/>
    </xf>
    <xf numFmtId="0" fontId="51" fillId="0" borderId="0" xfId="2" applyFont="1" applyAlignment="1" applyProtection="1">
      <alignment vertical="center"/>
    </xf>
    <xf numFmtId="0" fontId="1" fillId="0" borderId="3" xfId="2" applyBorder="1" applyAlignment="1" applyProtection="1">
      <alignment vertical="center"/>
    </xf>
    <xf numFmtId="0" fontId="50" fillId="0" borderId="0" xfId="2" applyFont="1" applyBorder="1" applyAlignment="1" applyProtection="1">
      <alignment horizontal="left" vertical="center"/>
    </xf>
    <xf numFmtId="0" fontId="51" fillId="0" borderId="0" xfId="2" applyFont="1" applyAlignment="1" applyProtection="1">
      <alignment horizontal="left" vertical="center"/>
    </xf>
    <xf numFmtId="0" fontId="51" fillId="0" borderId="0" xfId="2" applyFont="1" applyBorder="1" applyAlignment="1" applyProtection="1">
      <alignment vertical="center"/>
    </xf>
    <xf numFmtId="0" fontId="41" fillId="0" borderId="0" xfId="2" applyFont="1" applyBorder="1" applyAlignment="1" applyProtection="1">
      <alignment horizontal="right" vertical="center"/>
    </xf>
    <xf numFmtId="0" fontId="39" fillId="0" borderId="0" xfId="2" applyFont="1" applyBorder="1" applyAlignment="1" applyProtection="1">
      <alignment horizontal="right" vertical="center"/>
    </xf>
    <xf numFmtId="0" fontId="11" fillId="0" borderId="0" xfId="2" applyFont="1" applyFill="1" applyBorder="1" applyAlignment="1" applyProtection="1">
      <alignment horizontal="center" vertical="center"/>
    </xf>
    <xf numFmtId="0" fontId="41" fillId="0" borderId="0" xfId="2" applyFont="1" applyBorder="1" applyAlignment="1" applyProtection="1">
      <alignment horizontal="left" vertical="center"/>
    </xf>
    <xf numFmtId="0" fontId="39" fillId="0" borderId="0" xfId="2" applyFont="1" applyBorder="1" applyAlignment="1" applyProtection="1">
      <alignment vertical="center"/>
    </xf>
    <xf numFmtId="167" fontId="18" fillId="0" borderId="0" xfId="2" applyNumberFormat="1" applyFont="1" applyBorder="1" applyAlignment="1" applyProtection="1">
      <alignment vertical="center"/>
    </xf>
    <xf numFmtId="0" fontId="23" fillId="0" borderId="0" xfId="2" applyFont="1" applyFill="1" applyBorder="1" applyAlignment="1" applyProtection="1">
      <alignment vertical="center"/>
    </xf>
    <xf numFmtId="167" fontId="23" fillId="0" borderId="0" xfId="2" applyNumberFormat="1" applyFont="1" applyBorder="1" applyAlignment="1" applyProtection="1">
      <alignment horizontal="center" vertical="center"/>
    </xf>
    <xf numFmtId="167" fontId="31" fillId="0" borderId="0" xfId="2" applyNumberFormat="1" applyFont="1" applyBorder="1" applyAlignment="1" applyProtection="1">
      <alignment vertical="center"/>
    </xf>
    <xf numFmtId="0" fontId="1" fillId="0" borderId="24" xfId="2" applyBorder="1" applyAlignment="1" applyProtection="1">
      <alignment vertical="center"/>
    </xf>
    <xf numFmtId="0" fontId="52" fillId="0" borderId="0" xfId="2" applyFont="1" applyFill="1" applyBorder="1" applyAlignment="1" applyProtection="1">
      <alignment vertical="center"/>
    </xf>
    <xf numFmtId="167" fontId="53" fillId="0" borderId="0" xfId="2" applyNumberFormat="1" applyFont="1" applyBorder="1" applyAlignment="1" applyProtection="1">
      <alignment vertical="center"/>
    </xf>
    <xf numFmtId="0" fontId="41" fillId="0" borderId="0" xfId="2" applyFont="1" applyBorder="1" applyAlignment="1" applyProtection="1">
      <alignment horizontal="center" vertical="center"/>
    </xf>
    <xf numFmtId="0" fontId="50" fillId="2" borderId="0" xfId="2" applyFont="1" applyFill="1" applyBorder="1" applyAlignment="1" applyProtection="1">
      <alignment horizontal="left" vertical="center"/>
    </xf>
    <xf numFmtId="0" fontId="51" fillId="2" borderId="0" xfId="2" applyFont="1" applyFill="1" applyAlignment="1" applyProtection="1">
      <alignment vertical="center"/>
    </xf>
    <xf numFmtId="0" fontId="52" fillId="2" borderId="0" xfId="2" applyFont="1" applyFill="1" applyBorder="1" applyAlignment="1" applyProtection="1">
      <alignment horizontal="left" vertical="center"/>
    </xf>
    <xf numFmtId="0" fontId="51" fillId="2" borderId="0" xfId="2" applyFont="1" applyFill="1" applyBorder="1" applyAlignment="1" applyProtection="1">
      <alignment horizontal="left" vertical="center"/>
    </xf>
    <xf numFmtId="0" fontId="52" fillId="0" borderId="0" xfId="2" applyFont="1" applyFill="1" applyBorder="1" applyAlignment="1" applyProtection="1">
      <alignment horizontal="left" vertical="center"/>
    </xf>
    <xf numFmtId="0" fontId="51" fillId="0" borderId="0" xfId="2" applyFont="1" applyBorder="1" applyAlignment="1" applyProtection="1">
      <alignment horizontal="left" vertical="center"/>
    </xf>
    <xf numFmtId="0" fontId="22" fillId="2" borderId="0" xfId="2" applyFont="1" applyFill="1" applyBorder="1" applyAlignment="1" applyProtection="1">
      <alignment horizontal="left" vertical="center"/>
    </xf>
    <xf numFmtId="0" fontId="5" fillId="2" borderId="0" xfId="2" applyFont="1" applyFill="1" applyAlignment="1" applyProtection="1">
      <alignment vertical="center"/>
    </xf>
    <xf numFmtId="0" fontId="23" fillId="2" borderId="0" xfId="2" applyFont="1" applyFill="1" applyBorder="1" applyAlignment="1" applyProtection="1">
      <alignment horizontal="left" vertical="center"/>
    </xf>
    <xf numFmtId="0" fontId="5" fillId="2" borderId="0" xfId="2" applyFont="1" applyFill="1" applyBorder="1" applyAlignment="1" applyProtection="1">
      <alignment horizontal="left" vertical="center"/>
    </xf>
    <xf numFmtId="0" fontId="53" fillId="2" borderId="0" xfId="2" applyFont="1" applyFill="1" applyBorder="1" applyAlignment="1" applyProtection="1">
      <alignment horizontal="left" vertical="center"/>
    </xf>
    <xf numFmtId="0" fontId="53" fillId="0" borderId="0" xfId="2" applyFont="1" applyBorder="1" applyAlignment="1" applyProtection="1">
      <alignment horizontal="left" vertical="center"/>
    </xf>
    <xf numFmtId="0" fontId="54" fillId="0" borderId="14" xfId="2" applyFont="1" applyBorder="1" applyAlignment="1" applyProtection="1">
      <alignment horizontal="center"/>
    </xf>
    <xf numFmtId="0" fontId="9" fillId="0" borderId="0" xfId="2" applyFont="1" applyBorder="1" applyAlignment="1" applyProtection="1">
      <alignment horizontal="right" vertical="center"/>
    </xf>
    <xf numFmtId="0" fontId="9" fillId="0" borderId="0" xfId="2" applyFont="1" applyAlignment="1" applyProtection="1">
      <alignment vertical="center"/>
    </xf>
    <xf numFmtId="0" fontId="50" fillId="0" borderId="0" xfId="2" applyFont="1" applyAlignment="1" applyProtection="1">
      <alignment horizontal="left" vertical="center"/>
    </xf>
    <xf numFmtId="0" fontId="1" fillId="0" borderId="16" xfId="2" applyBorder="1" applyAlignment="1" applyProtection="1">
      <alignment vertical="top"/>
    </xf>
    <xf numFmtId="0" fontId="9" fillId="0" borderId="16" xfId="2" applyFont="1" applyBorder="1" applyAlignment="1" applyProtection="1">
      <alignment horizontal="right" vertical="top"/>
    </xf>
    <xf numFmtId="14" fontId="50" fillId="0" borderId="0" xfId="2" applyNumberFormat="1" applyFont="1" applyBorder="1" applyAlignment="1" applyProtection="1">
      <alignment horizontal="left" vertical="top"/>
    </xf>
    <xf numFmtId="0" fontId="51" fillId="0" borderId="0" xfId="2" applyFont="1" applyBorder="1" applyAlignment="1" applyProtection="1">
      <alignment horizontal="left" vertical="top"/>
    </xf>
    <xf numFmtId="0" fontId="18" fillId="0" borderId="0" xfId="2" applyFont="1" applyBorder="1" applyAlignment="1" applyProtection="1">
      <alignment horizontal="left" vertical="top"/>
    </xf>
    <xf numFmtId="0" fontId="1" fillId="0" borderId="0" xfId="2" applyAlignment="1" applyProtection="1">
      <alignment vertical="top"/>
    </xf>
  </cellXfs>
  <cellStyles count="8">
    <cellStyle name="Currency" xfId="7" builtinId="4"/>
    <cellStyle name="Currency 2" xfId="1" xr:uid="{00000000-0005-0000-0000-000000000000}"/>
    <cellStyle name="Hyperlink" xfId="6" builtinId="8"/>
    <cellStyle name="Normal" xfId="0" builtinId="0"/>
    <cellStyle name="Normal 2" xfId="2" xr:uid="{00000000-0005-0000-0000-000002000000}"/>
    <cellStyle name="Normal 3" xfId="4" xr:uid="{00000000-0005-0000-0000-000003000000}"/>
    <cellStyle name="Percent" xfId="5" builtinId="5"/>
    <cellStyle name="Percent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571499</xdr:colOff>
      <xdr:row>121</xdr:row>
      <xdr:rowOff>61535</xdr:rowOff>
    </xdr:from>
    <xdr:to>
      <xdr:col>2</xdr:col>
      <xdr:colOff>669652</xdr:colOff>
      <xdr:row>121</xdr:row>
      <xdr:rowOff>163383</xdr:rowOff>
    </xdr:to>
    <xdr:pic>
      <xdr:nvPicPr>
        <xdr:cNvPr id="2" name="Picture 1">
          <a:extLst>
            <a:ext uri="{FF2B5EF4-FFF2-40B4-BE49-F238E27FC236}">
              <a16:creationId xmlns:a16="http://schemas.microsoft.com/office/drawing/2014/main" id="{21B3BDDC-8A60-44C2-B60E-14C39624C11B}"/>
            </a:ext>
          </a:extLst>
        </xdr:cNvPr>
        <xdr:cNvPicPr>
          <a:picLocks noChangeAspect="1"/>
        </xdr:cNvPicPr>
      </xdr:nvPicPr>
      <xdr:blipFill>
        <a:blip xmlns:r="http://schemas.openxmlformats.org/officeDocument/2006/relationships" r:embed="rId1"/>
        <a:stretch>
          <a:fillRect/>
        </a:stretch>
      </xdr:blipFill>
      <xdr:spPr>
        <a:xfrm>
          <a:off x="1174749" y="16450885"/>
          <a:ext cx="98153" cy="1050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sa.gov/travel/plan-book/per-diem-r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F24C4-7AD2-43A6-854A-D7DDD5A2DA3D}">
  <dimension ref="A1:J34"/>
  <sheetViews>
    <sheetView showGridLines="0" showRowColHeaders="0" showRuler="0" view="pageLayout" topLeftCell="A4" zoomScale="80" zoomScaleNormal="100" zoomScalePageLayoutView="80" workbookViewId="0">
      <selection activeCell="A25" sqref="A25:J25"/>
    </sheetView>
  </sheetViews>
  <sheetFormatPr defaultColWidth="9.109375" defaultRowHeight="14.4" x14ac:dyDescent="0.3"/>
  <cols>
    <col min="1" max="16384" width="9.109375" style="450"/>
  </cols>
  <sheetData>
    <row r="1" spans="1:10" ht="15.6" x14ac:dyDescent="0.3">
      <c r="A1" s="703" t="s">
        <v>0</v>
      </c>
      <c r="B1" s="703"/>
      <c r="C1" s="703"/>
      <c r="D1" s="703"/>
      <c r="E1" s="703"/>
      <c r="F1" s="703"/>
      <c r="G1" s="703"/>
      <c r="H1" s="703"/>
      <c r="I1" s="703"/>
      <c r="J1" s="703"/>
    </row>
    <row r="2" spans="1:10" x14ac:dyDescent="0.3">
      <c r="A2" s="701"/>
      <c r="B2" s="701"/>
      <c r="C2" s="701"/>
      <c r="D2" s="701"/>
      <c r="E2" s="701"/>
      <c r="F2" s="701"/>
      <c r="G2" s="701"/>
      <c r="H2" s="701"/>
      <c r="I2" s="701"/>
      <c r="J2" s="701"/>
    </row>
    <row r="3" spans="1:10" ht="112.5" customHeight="1" x14ac:dyDescent="0.3">
      <c r="A3" s="707" t="s">
        <v>1</v>
      </c>
      <c r="B3" s="707"/>
      <c r="C3" s="707"/>
      <c r="D3" s="707"/>
      <c r="E3" s="707"/>
      <c r="F3" s="707"/>
      <c r="G3" s="707"/>
      <c r="H3" s="707"/>
      <c r="I3" s="707"/>
      <c r="J3" s="707"/>
    </row>
    <row r="4" spans="1:10" x14ac:dyDescent="0.3">
      <c r="A4" s="701"/>
      <c r="B4" s="701"/>
      <c r="C4" s="701"/>
      <c r="D4" s="701"/>
      <c r="E4" s="701"/>
      <c r="F4" s="701"/>
      <c r="G4" s="701"/>
      <c r="H4" s="701"/>
      <c r="I4" s="701"/>
      <c r="J4" s="701"/>
    </row>
    <row r="5" spans="1:10" ht="15.6" x14ac:dyDescent="0.3">
      <c r="A5" s="703" t="s">
        <v>2</v>
      </c>
      <c r="B5" s="703"/>
      <c r="C5" s="703"/>
      <c r="D5" s="703"/>
      <c r="E5" s="703"/>
      <c r="F5" s="703"/>
      <c r="G5" s="703"/>
      <c r="H5" s="703"/>
      <c r="I5" s="703"/>
      <c r="J5" s="703"/>
    </row>
    <row r="6" spans="1:10" ht="15.6" x14ac:dyDescent="0.3">
      <c r="A6" s="708" t="s">
        <v>3</v>
      </c>
      <c r="B6" s="708"/>
      <c r="C6" s="708"/>
      <c r="D6" s="708"/>
      <c r="E6" s="708"/>
      <c r="F6" s="708"/>
      <c r="G6" s="708"/>
      <c r="H6" s="708"/>
      <c r="I6" s="708"/>
      <c r="J6" s="708"/>
    </row>
    <row r="7" spans="1:10" x14ac:dyDescent="0.3">
      <c r="A7" s="709"/>
      <c r="B7" s="709"/>
      <c r="C7" s="709"/>
      <c r="D7" s="709"/>
      <c r="E7" s="709"/>
      <c r="F7" s="709"/>
      <c r="G7" s="709"/>
      <c r="H7" s="709"/>
      <c r="I7" s="709"/>
      <c r="J7" s="709"/>
    </row>
    <row r="8" spans="1:10" s="452" customFormat="1" ht="25.5" customHeight="1" x14ac:dyDescent="0.3">
      <c r="A8" s="710" t="s">
        <v>4</v>
      </c>
      <c r="B8" s="710"/>
      <c r="C8" s="710"/>
      <c r="D8" s="710"/>
      <c r="E8" s="710"/>
      <c r="F8" s="710"/>
      <c r="G8" s="710"/>
      <c r="H8" s="710"/>
      <c r="I8" s="710"/>
      <c r="J8" s="710"/>
    </row>
    <row r="9" spans="1:10" s="452" customFormat="1" ht="13.8" x14ac:dyDescent="0.3">
      <c r="A9" s="702"/>
      <c r="B9" s="702"/>
      <c r="C9" s="702"/>
      <c r="D9" s="702"/>
      <c r="E9" s="702"/>
      <c r="F9" s="702"/>
      <c r="G9" s="702"/>
      <c r="H9" s="702"/>
      <c r="I9" s="702"/>
      <c r="J9" s="702"/>
    </row>
    <row r="10" spans="1:10" s="452" customFormat="1" ht="25.35" customHeight="1" x14ac:dyDescent="0.3">
      <c r="A10" s="710" t="s">
        <v>5</v>
      </c>
      <c r="B10" s="710"/>
      <c r="C10" s="710"/>
      <c r="D10" s="710"/>
      <c r="E10" s="710"/>
      <c r="F10" s="710"/>
      <c r="G10" s="710"/>
      <c r="H10" s="710"/>
      <c r="I10" s="710"/>
      <c r="J10" s="710"/>
    </row>
    <row r="11" spans="1:10" s="452" customFormat="1" ht="13.8" x14ac:dyDescent="0.3">
      <c r="A11" s="702"/>
      <c r="B11" s="702"/>
      <c r="C11" s="702"/>
      <c r="D11" s="702"/>
      <c r="E11" s="702"/>
      <c r="F11" s="702"/>
      <c r="G11" s="702"/>
      <c r="H11" s="702"/>
      <c r="I11" s="702"/>
      <c r="J11" s="702"/>
    </row>
    <row r="12" spans="1:10" s="452" customFormat="1" ht="51" customHeight="1" x14ac:dyDescent="0.3">
      <c r="A12" s="704" t="s">
        <v>6</v>
      </c>
      <c r="B12" s="704"/>
      <c r="C12" s="704"/>
      <c r="D12" s="704"/>
      <c r="E12" s="704"/>
      <c r="F12" s="704"/>
      <c r="G12" s="704"/>
      <c r="H12" s="704"/>
      <c r="I12" s="704"/>
      <c r="J12" s="704"/>
    </row>
    <row r="13" spans="1:10" s="452" customFormat="1" ht="13.8" x14ac:dyDescent="0.3">
      <c r="A13" s="705" t="s">
        <v>7</v>
      </c>
      <c r="B13" s="705"/>
      <c r="C13" s="705"/>
      <c r="D13" s="705"/>
      <c r="E13" s="706" t="s">
        <v>8</v>
      </c>
      <c r="F13" s="704"/>
      <c r="G13" s="704"/>
      <c r="H13" s="704"/>
      <c r="I13" s="704"/>
      <c r="J13" s="704"/>
    </row>
    <row r="14" spans="1:10" s="452" customFormat="1" ht="7.35" customHeight="1" x14ac:dyDescent="0.3">
      <c r="A14" s="702"/>
      <c r="B14" s="702"/>
      <c r="C14" s="702"/>
      <c r="D14" s="702"/>
      <c r="E14" s="702"/>
      <c r="F14" s="702"/>
      <c r="G14" s="702"/>
      <c r="H14" s="702"/>
      <c r="I14" s="702"/>
      <c r="J14" s="702"/>
    </row>
    <row r="15" spans="1:10" s="452" customFormat="1" ht="51" customHeight="1" x14ac:dyDescent="0.3">
      <c r="A15" s="710" t="s">
        <v>9</v>
      </c>
      <c r="B15" s="710"/>
      <c r="C15" s="710"/>
      <c r="D15" s="710"/>
      <c r="E15" s="710"/>
      <c r="F15" s="710"/>
      <c r="G15" s="710"/>
      <c r="H15" s="710"/>
      <c r="I15" s="710"/>
      <c r="J15" s="710"/>
    </row>
    <row r="16" spans="1:10" s="452" customFormat="1" ht="7.35" customHeight="1" x14ac:dyDescent="0.3">
      <c r="A16" s="702"/>
      <c r="B16" s="702"/>
      <c r="C16" s="702"/>
      <c r="D16" s="702"/>
      <c r="E16" s="702"/>
      <c r="F16" s="702"/>
      <c r="G16" s="702"/>
      <c r="H16" s="702"/>
      <c r="I16" s="702"/>
      <c r="J16" s="702"/>
    </row>
    <row r="17" spans="1:10" s="452" customFormat="1" ht="36.75" customHeight="1" x14ac:dyDescent="0.3">
      <c r="A17" s="710" t="s">
        <v>10</v>
      </c>
      <c r="B17" s="710"/>
      <c r="C17" s="710"/>
      <c r="D17" s="710"/>
      <c r="E17" s="710"/>
      <c r="F17" s="710"/>
      <c r="G17" s="710"/>
      <c r="H17" s="710"/>
      <c r="I17" s="710"/>
      <c r="J17" s="710"/>
    </row>
    <row r="18" spans="1:10" s="452" customFormat="1" ht="7.35" customHeight="1" x14ac:dyDescent="0.3">
      <c r="A18" s="702"/>
      <c r="B18" s="702"/>
      <c r="C18" s="702"/>
      <c r="D18" s="702"/>
      <c r="E18" s="702"/>
      <c r="F18" s="702"/>
      <c r="G18" s="702"/>
      <c r="H18" s="702"/>
      <c r="I18" s="702"/>
      <c r="J18" s="702"/>
    </row>
    <row r="19" spans="1:10" s="452" customFormat="1" ht="25.35" customHeight="1" x14ac:dyDescent="0.3">
      <c r="A19" s="710" t="s">
        <v>11</v>
      </c>
      <c r="B19" s="710"/>
      <c r="C19" s="710"/>
      <c r="D19" s="710"/>
      <c r="E19" s="710"/>
      <c r="F19" s="710"/>
      <c r="G19" s="710"/>
      <c r="H19" s="710"/>
      <c r="I19" s="710"/>
      <c r="J19" s="710"/>
    </row>
    <row r="20" spans="1:10" s="452" customFormat="1" ht="7.35" customHeight="1" x14ac:dyDescent="0.3">
      <c r="A20" s="702"/>
      <c r="B20" s="702"/>
      <c r="C20" s="702"/>
      <c r="D20" s="702"/>
      <c r="E20" s="702"/>
      <c r="F20" s="702"/>
      <c r="G20" s="702"/>
      <c r="H20" s="702"/>
      <c r="I20" s="702"/>
      <c r="J20" s="702"/>
    </row>
    <row r="21" spans="1:10" s="452" customFormat="1" ht="63.75" customHeight="1" x14ac:dyDescent="0.3">
      <c r="A21" s="704" t="s">
        <v>12</v>
      </c>
      <c r="B21" s="704"/>
      <c r="C21" s="704"/>
      <c r="D21" s="704"/>
      <c r="E21" s="704"/>
      <c r="F21" s="704"/>
      <c r="G21" s="704"/>
      <c r="H21" s="704"/>
      <c r="I21" s="704"/>
      <c r="J21" s="704"/>
    </row>
    <row r="22" spans="1:10" s="452" customFormat="1" ht="7.35" customHeight="1" x14ac:dyDescent="0.3">
      <c r="A22" s="702"/>
      <c r="B22" s="702"/>
      <c r="C22" s="702"/>
      <c r="D22" s="702"/>
      <c r="E22" s="702"/>
      <c r="F22" s="702"/>
      <c r="G22" s="702"/>
      <c r="H22" s="702"/>
      <c r="I22" s="702"/>
      <c r="J22" s="702"/>
    </row>
    <row r="23" spans="1:10" s="452" customFormat="1" ht="51" customHeight="1" x14ac:dyDescent="0.3">
      <c r="A23" s="710" t="s">
        <v>13</v>
      </c>
      <c r="B23" s="710"/>
      <c r="C23" s="710"/>
      <c r="D23" s="710"/>
      <c r="E23" s="710"/>
      <c r="F23" s="710"/>
      <c r="G23" s="710"/>
      <c r="H23" s="710"/>
      <c r="I23" s="710"/>
      <c r="J23" s="710"/>
    </row>
    <row r="24" spans="1:10" s="452" customFormat="1" ht="7.35" customHeight="1" x14ac:dyDescent="0.3">
      <c r="A24" s="702"/>
      <c r="B24" s="702"/>
      <c r="C24" s="702"/>
      <c r="D24" s="702"/>
      <c r="E24" s="702"/>
      <c r="F24" s="702"/>
      <c r="G24" s="702"/>
      <c r="H24" s="702"/>
      <c r="I24" s="702"/>
      <c r="J24" s="702"/>
    </row>
    <row r="25" spans="1:10" s="452" customFormat="1" ht="13.8" x14ac:dyDescent="0.3">
      <c r="A25" s="711" t="s">
        <v>14</v>
      </c>
      <c r="B25" s="711"/>
      <c r="C25" s="711"/>
      <c r="D25" s="711"/>
      <c r="E25" s="711"/>
      <c r="F25" s="711"/>
      <c r="G25" s="711"/>
      <c r="H25" s="711"/>
      <c r="I25" s="711"/>
      <c r="J25" s="711"/>
    </row>
    <row r="26" spans="1:10" s="452" customFormat="1" ht="7.35" customHeight="1" x14ac:dyDescent="0.3">
      <c r="A26" s="702"/>
      <c r="B26" s="702"/>
      <c r="C26" s="702"/>
      <c r="D26" s="702"/>
      <c r="E26" s="702"/>
      <c r="F26" s="702"/>
      <c r="G26" s="702"/>
      <c r="H26" s="702"/>
      <c r="I26" s="702"/>
      <c r="J26" s="702"/>
    </row>
    <row r="27" spans="1:10" s="452" customFormat="1" ht="24.6" customHeight="1" x14ac:dyDescent="0.3">
      <c r="A27" s="711" t="s">
        <v>15</v>
      </c>
      <c r="B27" s="711"/>
      <c r="C27" s="711"/>
      <c r="D27" s="711"/>
      <c r="E27" s="711"/>
      <c r="F27" s="711"/>
      <c r="G27" s="711"/>
      <c r="H27" s="711"/>
      <c r="I27" s="711"/>
      <c r="J27" s="711"/>
    </row>
    <row r="28" spans="1:10" s="452" customFormat="1" ht="7.35" customHeight="1" x14ac:dyDescent="0.3">
      <c r="A28" s="702"/>
      <c r="B28" s="702"/>
      <c r="C28" s="702"/>
      <c r="D28" s="702"/>
      <c r="E28" s="702"/>
      <c r="F28" s="702"/>
      <c r="G28" s="702"/>
      <c r="H28" s="702"/>
      <c r="I28" s="702"/>
      <c r="J28" s="702"/>
    </row>
    <row r="29" spans="1:10" s="452" customFormat="1" ht="24.6" customHeight="1" x14ac:dyDescent="0.3">
      <c r="A29" s="711" t="s">
        <v>299</v>
      </c>
      <c r="B29" s="711"/>
      <c r="C29" s="711"/>
      <c r="D29" s="711"/>
      <c r="E29" s="711"/>
      <c r="F29" s="711"/>
      <c r="G29" s="711"/>
      <c r="H29" s="711"/>
      <c r="I29" s="711"/>
      <c r="J29" s="711"/>
    </row>
    <row r="30" spans="1:10" ht="6.75" customHeight="1" x14ac:dyDescent="0.3">
      <c r="A30" s="701"/>
      <c r="B30" s="701"/>
      <c r="C30" s="701"/>
      <c r="D30" s="701"/>
      <c r="E30" s="701"/>
      <c r="F30" s="701"/>
      <c r="G30" s="701"/>
      <c r="H30" s="701"/>
      <c r="I30" s="701"/>
      <c r="J30" s="701"/>
    </row>
    <row r="31" spans="1:10" ht="30.15" customHeight="1" x14ac:dyDescent="0.3">
      <c r="A31" s="700"/>
      <c r="B31" s="700"/>
      <c r="C31" s="700"/>
      <c r="D31" s="700"/>
      <c r="E31" s="700"/>
      <c r="F31" s="700"/>
      <c r="G31" s="700"/>
      <c r="H31" s="700"/>
      <c r="I31" s="700"/>
      <c r="J31" s="700"/>
    </row>
    <row r="32" spans="1:10" ht="7.35" customHeight="1" x14ac:dyDescent="0.3">
      <c r="A32" s="701"/>
      <c r="B32" s="701"/>
      <c r="C32" s="701"/>
      <c r="D32" s="701"/>
      <c r="E32" s="701"/>
      <c r="F32" s="701"/>
      <c r="G32" s="701"/>
      <c r="H32" s="701"/>
      <c r="I32" s="701"/>
      <c r="J32" s="701"/>
    </row>
    <row r="34" spans="1:1" x14ac:dyDescent="0.3">
      <c r="A34" s="451"/>
    </row>
  </sheetData>
  <mergeCells count="33">
    <mergeCell ref="A8:J8"/>
    <mergeCell ref="A2:J2"/>
    <mergeCell ref="A25:J25"/>
    <mergeCell ref="A27:J27"/>
    <mergeCell ref="A29:J29"/>
    <mergeCell ref="A20:J20"/>
    <mergeCell ref="A22:J22"/>
    <mergeCell ref="A24:J24"/>
    <mergeCell ref="A21:J21"/>
    <mergeCell ref="A23:J23"/>
    <mergeCell ref="A17:J17"/>
    <mergeCell ref="A19:J19"/>
    <mergeCell ref="A1:J1"/>
    <mergeCell ref="A12:J12"/>
    <mergeCell ref="A14:J14"/>
    <mergeCell ref="A16:J16"/>
    <mergeCell ref="A18:J18"/>
    <mergeCell ref="A9:J9"/>
    <mergeCell ref="A13:D13"/>
    <mergeCell ref="E13:J13"/>
    <mergeCell ref="A4:J4"/>
    <mergeCell ref="A3:J3"/>
    <mergeCell ref="A5:J5"/>
    <mergeCell ref="A6:J6"/>
    <mergeCell ref="A7:J7"/>
    <mergeCell ref="A10:J10"/>
    <mergeCell ref="A11:J11"/>
    <mergeCell ref="A15:J15"/>
    <mergeCell ref="A31:J31"/>
    <mergeCell ref="A32:J32"/>
    <mergeCell ref="A26:J26"/>
    <mergeCell ref="A28:J28"/>
    <mergeCell ref="A30:J30"/>
  </mergeCells>
  <hyperlinks>
    <hyperlink ref="E13" r:id="rId1" xr:uid="{55EA845F-6511-4D07-949B-02067A6518DF}"/>
  </hyperlinks>
  <printOptions horizontalCentered="1" verticalCentered="1"/>
  <pageMargins left="0.5" right="0.5" top="0.5" bottom="0.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A36C7-A1A6-4106-952F-8B4A11E1B1B5}">
  <dimension ref="A1:U137"/>
  <sheetViews>
    <sheetView showGridLines="0" showRowColHeaders="0" showRuler="0" view="pageLayout" zoomScale="130" zoomScaleNormal="80" zoomScalePageLayoutView="130" workbookViewId="0">
      <selection activeCell="H2" sqref="H2:K2"/>
    </sheetView>
  </sheetViews>
  <sheetFormatPr defaultColWidth="9" defaultRowHeight="15.6" x14ac:dyDescent="0.3"/>
  <cols>
    <col min="1" max="1" width="2.5546875" style="613" customWidth="1"/>
    <col min="2" max="2" width="2.5546875" style="616" customWidth="1"/>
    <col min="3" max="3" width="15.88671875" style="512" customWidth="1"/>
    <col min="4" max="4" width="14" style="616" customWidth="1"/>
    <col min="5" max="11" width="1.44140625" style="616" customWidth="1"/>
    <col min="12" max="12" width="5.44140625" style="616" customWidth="1"/>
    <col min="13" max="13" width="2.44140625" style="616" customWidth="1"/>
    <col min="14" max="14" width="6.109375" style="616" customWidth="1"/>
    <col min="15" max="15" width="2.5546875" style="616" customWidth="1"/>
    <col min="16" max="16" width="3.33203125" style="616" customWidth="1"/>
    <col min="17" max="17" width="4.44140625" style="616" customWidth="1"/>
    <col min="18" max="18" width="3.5546875" style="616" customWidth="1"/>
    <col min="19" max="19" width="6.44140625" style="616" customWidth="1"/>
    <col min="20" max="20" width="9.109375" style="616" customWidth="1"/>
    <col min="21" max="21" width="9.109375" style="614" customWidth="1"/>
    <col min="22" max="16384" width="9" style="616"/>
  </cols>
  <sheetData>
    <row r="1" spans="1:21" s="618" customFormat="1" ht="17.399999999999999" x14ac:dyDescent="0.3">
      <c r="A1" s="785" t="s">
        <v>16</v>
      </c>
      <c r="B1" s="785"/>
      <c r="C1" s="785"/>
      <c r="D1" s="785"/>
      <c r="E1" s="785"/>
      <c r="F1" s="785"/>
      <c r="G1" s="785"/>
      <c r="H1" s="785"/>
      <c r="I1" s="785"/>
      <c r="J1" s="785"/>
      <c r="K1" s="785"/>
      <c r="L1" s="785"/>
      <c r="M1" s="785"/>
      <c r="N1" s="785"/>
      <c r="O1" s="785"/>
      <c r="P1" s="785"/>
      <c r="Q1" s="785"/>
      <c r="R1" s="785"/>
      <c r="S1" s="785"/>
      <c r="T1" s="785"/>
      <c r="U1" s="785"/>
    </row>
    <row r="2" spans="1:21" s="620" customFormat="1" ht="14.4" x14ac:dyDescent="0.25">
      <c r="A2" s="715"/>
      <c r="B2" s="715"/>
      <c r="C2" s="715"/>
      <c r="D2" s="715"/>
      <c r="E2" s="715"/>
      <c r="F2" s="715" t="s">
        <v>17</v>
      </c>
      <c r="G2" s="715"/>
      <c r="H2" s="716" t="s">
        <v>18</v>
      </c>
      <c r="I2" s="716"/>
      <c r="J2" s="716"/>
      <c r="K2" s="716"/>
      <c r="L2" s="619" t="s">
        <v>19</v>
      </c>
      <c r="M2" s="619"/>
      <c r="N2" s="619"/>
      <c r="O2" s="619"/>
      <c r="P2" s="619"/>
      <c r="Q2" s="619"/>
      <c r="R2" s="619"/>
      <c r="S2" s="619"/>
      <c r="T2" s="619"/>
      <c r="U2" s="619"/>
    </row>
    <row r="3" spans="1:21" s="552" customFormat="1" ht="12" customHeight="1" thickBot="1" x14ac:dyDescent="0.3">
      <c r="A3" s="718" t="s">
        <v>20</v>
      </c>
      <c r="B3" s="718"/>
      <c r="C3" s="718"/>
      <c r="D3" s="718"/>
      <c r="E3" s="718"/>
      <c r="F3" s="717" t="s">
        <v>21</v>
      </c>
      <c r="G3" s="717"/>
      <c r="H3" s="717"/>
      <c r="I3" s="717"/>
      <c r="J3" s="717"/>
      <c r="K3" s="717"/>
      <c r="L3" s="713" t="s">
        <v>22</v>
      </c>
      <c r="M3" s="713"/>
      <c r="N3" s="713"/>
      <c r="O3" s="714"/>
      <c r="P3" s="714"/>
      <c r="Q3" s="714"/>
      <c r="R3" s="714"/>
      <c r="S3" s="714"/>
      <c r="T3" s="714"/>
      <c r="U3" s="430" t="s">
        <v>23</v>
      </c>
    </row>
    <row r="4" spans="1:21" s="553" customFormat="1" ht="11.4" customHeight="1" x14ac:dyDescent="0.25">
      <c r="A4" s="757" t="s">
        <v>24</v>
      </c>
      <c r="B4" s="757"/>
      <c r="C4" s="757"/>
      <c r="D4" s="757"/>
      <c r="E4" s="757"/>
      <c r="F4" s="757"/>
      <c r="G4" s="757"/>
      <c r="H4" s="757"/>
      <c r="I4" s="757"/>
      <c r="J4" s="757"/>
      <c r="K4" s="757"/>
      <c r="L4" s="757"/>
      <c r="M4" s="757"/>
      <c r="N4" s="757"/>
      <c r="O4" s="757"/>
      <c r="P4" s="757"/>
      <c r="Q4" s="757"/>
      <c r="R4" s="757"/>
      <c r="S4" s="757"/>
      <c r="T4" s="757"/>
      <c r="U4" s="171"/>
    </row>
    <row r="5" spans="1:21" s="553" customFormat="1" ht="10.95" customHeight="1" x14ac:dyDescent="0.25">
      <c r="A5" s="662"/>
      <c r="B5" s="662"/>
      <c r="C5" s="811"/>
      <c r="D5" s="778"/>
      <c r="E5" s="778"/>
      <c r="F5" s="778"/>
      <c r="G5" s="778"/>
      <c r="H5" s="778"/>
      <c r="I5" s="778"/>
      <c r="J5" s="778"/>
      <c r="K5" s="812"/>
      <c r="L5" s="437" t="s">
        <v>25</v>
      </c>
      <c r="M5" s="33" t="s">
        <v>26</v>
      </c>
      <c r="N5" s="654" t="s">
        <v>27</v>
      </c>
      <c r="O5" s="739" t="s">
        <v>26</v>
      </c>
      <c r="P5" s="739"/>
      <c r="Q5" s="437" t="s">
        <v>28</v>
      </c>
      <c r="R5" s="663" t="s">
        <v>29</v>
      </c>
      <c r="S5" s="438" t="s">
        <v>30</v>
      </c>
      <c r="T5" s="33"/>
      <c r="U5" s="39"/>
    </row>
    <row r="6" spans="1:21" s="553" customFormat="1" ht="10.95" customHeight="1" x14ac:dyDescent="0.25">
      <c r="A6" s="441" t="e">
        <f t="shared" ref="A6:A12" si="0">T6/Q6</f>
        <v>#DIV/0!</v>
      </c>
      <c r="B6" s="179" t="s">
        <v>31</v>
      </c>
      <c r="C6" s="791" t="s">
        <v>32</v>
      </c>
      <c r="D6" s="792"/>
      <c r="E6" s="792"/>
      <c r="F6" s="792"/>
      <c r="G6" s="792"/>
      <c r="H6" s="792"/>
      <c r="I6" s="792"/>
      <c r="J6" s="792"/>
      <c r="K6" s="792"/>
      <c r="L6" s="180">
        <v>0</v>
      </c>
      <c r="M6" s="650"/>
      <c r="N6" s="181">
        <v>0</v>
      </c>
      <c r="O6" s="815"/>
      <c r="P6" s="815"/>
      <c r="Q6" s="180">
        <v>0</v>
      </c>
      <c r="R6" s="182"/>
      <c r="S6" s="432">
        <f t="shared" ref="S6:S12" si="1">(L6*Q6)/2080</f>
        <v>0</v>
      </c>
      <c r="T6" s="184">
        <f t="shared" ref="T6:T12" si="2">L6*N6*Q6</f>
        <v>0</v>
      </c>
      <c r="U6" s="38"/>
    </row>
    <row r="7" spans="1:21" s="553" customFormat="1" ht="10.95" customHeight="1" x14ac:dyDescent="0.25">
      <c r="A7" s="135" t="e">
        <f t="shared" si="0"/>
        <v>#DIV/0!</v>
      </c>
      <c r="B7" s="35" t="s">
        <v>33</v>
      </c>
      <c r="C7" s="784" t="s">
        <v>32</v>
      </c>
      <c r="D7" s="783"/>
      <c r="E7" s="783"/>
      <c r="F7" s="783"/>
      <c r="G7" s="783"/>
      <c r="H7" s="783"/>
      <c r="I7" s="783"/>
      <c r="J7" s="783"/>
      <c r="K7" s="783"/>
      <c r="L7" s="138">
        <v>0</v>
      </c>
      <c r="M7" s="651"/>
      <c r="N7" s="139">
        <v>0</v>
      </c>
      <c r="O7" s="797"/>
      <c r="P7" s="797"/>
      <c r="Q7" s="138">
        <v>0</v>
      </c>
      <c r="R7" s="36"/>
      <c r="S7" s="433">
        <f t="shared" si="1"/>
        <v>0</v>
      </c>
      <c r="T7" s="38">
        <f t="shared" si="2"/>
        <v>0</v>
      </c>
      <c r="U7" s="50"/>
    </row>
    <row r="8" spans="1:21" s="564" customFormat="1" ht="10.95" customHeight="1" x14ac:dyDescent="0.25">
      <c r="A8" s="135" t="e">
        <f t="shared" si="0"/>
        <v>#DIV/0!</v>
      </c>
      <c r="B8" s="185" t="s">
        <v>34</v>
      </c>
      <c r="C8" s="791" t="s">
        <v>32</v>
      </c>
      <c r="D8" s="792"/>
      <c r="E8" s="792"/>
      <c r="F8" s="792"/>
      <c r="G8" s="792"/>
      <c r="H8" s="792"/>
      <c r="I8" s="792"/>
      <c r="J8" s="792"/>
      <c r="K8" s="792"/>
      <c r="L8" s="180">
        <v>0</v>
      </c>
      <c r="M8" s="650"/>
      <c r="N8" s="181">
        <v>0</v>
      </c>
      <c r="O8" s="815"/>
      <c r="P8" s="815"/>
      <c r="Q8" s="180">
        <v>0</v>
      </c>
      <c r="R8" s="182"/>
      <c r="S8" s="432">
        <f t="shared" si="1"/>
        <v>0</v>
      </c>
      <c r="T8" s="184">
        <f t="shared" si="2"/>
        <v>0</v>
      </c>
      <c r="U8" s="41"/>
    </row>
    <row r="9" spans="1:21" s="564" customFormat="1" ht="10.95" customHeight="1" x14ac:dyDescent="0.25">
      <c r="A9" s="135" t="e">
        <f t="shared" si="0"/>
        <v>#DIV/0!</v>
      </c>
      <c r="B9" s="645" t="s">
        <v>35</v>
      </c>
      <c r="C9" s="784" t="s">
        <v>32</v>
      </c>
      <c r="D9" s="783"/>
      <c r="E9" s="783"/>
      <c r="F9" s="783"/>
      <c r="G9" s="783"/>
      <c r="H9" s="783"/>
      <c r="I9" s="783"/>
      <c r="J9" s="783"/>
      <c r="K9" s="783"/>
      <c r="L9" s="138">
        <v>0</v>
      </c>
      <c r="M9" s="651"/>
      <c r="N9" s="139">
        <v>0</v>
      </c>
      <c r="O9" s="797"/>
      <c r="P9" s="797"/>
      <c r="Q9" s="138">
        <v>0</v>
      </c>
      <c r="R9" s="36"/>
      <c r="S9" s="433">
        <f t="shared" si="1"/>
        <v>0</v>
      </c>
      <c r="T9" s="38">
        <f t="shared" si="2"/>
        <v>0</v>
      </c>
      <c r="U9" s="41"/>
    </row>
    <row r="10" spans="1:21" s="564" customFormat="1" ht="10.95" customHeight="1" x14ac:dyDescent="0.25">
      <c r="A10" s="135" t="e">
        <f t="shared" si="0"/>
        <v>#DIV/0!</v>
      </c>
      <c r="B10" s="190" t="s">
        <v>36</v>
      </c>
      <c r="C10" s="813" t="s">
        <v>32</v>
      </c>
      <c r="D10" s="814"/>
      <c r="E10" s="814"/>
      <c r="F10" s="814"/>
      <c r="G10" s="814"/>
      <c r="H10" s="814"/>
      <c r="I10" s="814"/>
      <c r="J10" s="814"/>
      <c r="K10" s="814"/>
      <c r="L10" s="191">
        <v>0</v>
      </c>
      <c r="M10" s="652"/>
      <c r="N10" s="192">
        <v>0</v>
      </c>
      <c r="O10" s="816"/>
      <c r="P10" s="816"/>
      <c r="Q10" s="191">
        <v>0</v>
      </c>
      <c r="R10" s="193"/>
      <c r="S10" s="434">
        <f t="shared" si="1"/>
        <v>0</v>
      </c>
      <c r="T10" s="187">
        <f t="shared" si="2"/>
        <v>0</v>
      </c>
      <c r="U10" s="41"/>
    </row>
    <row r="11" spans="1:21" s="564" customFormat="1" ht="10.95" customHeight="1" x14ac:dyDescent="0.25">
      <c r="A11" s="135" t="e">
        <f>S11/Q11</f>
        <v>#DIV/0!</v>
      </c>
      <c r="B11" s="653" t="s">
        <v>37</v>
      </c>
      <c r="C11" s="761" t="s">
        <v>32</v>
      </c>
      <c r="D11" s="820"/>
      <c r="E11" s="820"/>
      <c r="F11" s="820"/>
      <c r="G11" s="820"/>
      <c r="H11" s="820"/>
      <c r="I11" s="820"/>
      <c r="J11" s="820"/>
      <c r="K11" s="820"/>
      <c r="L11" s="42">
        <v>0</v>
      </c>
      <c r="M11" s="641"/>
      <c r="N11" s="43">
        <v>0</v>
      </c>
      <c r="O11" s="806"/>
      <c r="P11" s="806"/>
      <c r="Q11" s="42">
        <v>0</v>
      </c>
      <c r="R11" s="74"/>
      <c r="S11" s="455">
        <f>(L11*Q11)/2080</f>
        <v>0</v>
      </c>
      <c r="T11" s="40">
        <f>L11*N11*Q11</f>
        <v>0</v>
      </c>
      <c r="U11" s="41"/>
    </row>
    <row r="12" spans="1:21" s="564" customFormat="1" ht="10.95" customHeight="1" x14ac:dyDescent="0.25">
      <c r="A12" s="135" t="e">
        <f t="shared" si="0"/>
        <v>#DIV/0!</v>
      </c>
      <c r="B12" s="190" t="s">
        <v>38</v>
      </c>
      <c r="C12" s="813" t="s">
        <v>32</v>
      </c>
      <c r="D12" s="814"/>
      <c r="E12" s="814"/>
      <c r="F12" s="814"/>
      <c r="G12" s="814"/>
      <c r="H12" s="814"/>
      <c r="I12" s="814"/>
      <c r="J12" s="814"/>
      <c r="K12" s="814"/>
      <c r="L12" s="191">
        <v>0</v>
      </c>
      <c r="M12" s="652"/>
      <c r="N12" s="192">
        <v>0</v>
      </c>
      <c r="O12" s="816"/>
      <c r="P12" s="816"/>
      <c r="Q12" s="191">
        <v>0</v>
      </c>
      <c r="R12" s="193"/>
      <c r="S12" s="454">
        <f t="shared" si="1"/>
        <v>0</v>
      </c>
      <c r="T12" s="187">
        <f t="shared" si="2"/>
        <v>0</v>
      </c>
      <c r="U12" s="41"/>
    </row>
    <row r="13" spans="1:21" s="564" customFormat="1" ht="10.95" customHeight="1" thickBot="1" x14ac:dyDescent="0.3">
      <c r="A13" s="78"/>
      <c r="B13" s="78"/>
      <c r="C13" s="799"/>
      <c r="D13" s="799"/>
      <c r="E13" s="799"/>
      <c r="F13" s="799"/>
      <c r="G13" s="799"/>
      <c r="H13" s="799"/>
      <c r="I13" s="799"/>
      <c r="J13" s="799"/>
      <c r="K13" s="800"/>
      <c r="L13" s="642"/>
      <c r="M13" s="642"/>
      <c r="N13" s="642"/>
      <c r="O13" s="796"/>
      <c r="P13" s="796"/>
      <c r="Q13" s="621"/>
      <c r="R13" s="621"/>
      <c r="S13" s="435">
        <f>SUM(S5:S9)</f>
        <v>0</v>
      </c>
      <c r="T13" s="46" t="s">
        <v>30</v>
      </c>
      <c r="U13" s="46">
        <f>SUM(T5:T12)</f>
        <v>0</v>
      </c>
    </row>
    <row r="14" spans="1:21" s="477" customFormat="1" ht="11.4" customHeight="1" x14ac:dyDescent="0.25">
      <c r="A14" s="757" t="s">
        <v>39</v>
      </c>
      <c r="B14" s="757"/>
      <c r="C14" s="757"/>
      <c r="D14" s="757"/>
      <c r="E14" s="757"/>
      <c r="F14" s="757"/>
      <c r="G14" s="757"/>
      <c r="H14" s="757"/>
      <c r="I14" s="757"/>
      <c r="J14" s="757"/>
      <c r="K14" s="757"/>
      <c r="L14" s="757"/>
      <c r="M14" s="757"/>
      <c r="N14" s="757"/>
      <c r="O14" s="757"/>
      <c r="P14" s="757"/>
      <c r="Q14" s="757"/>
      <c r="R14" s="757"/>
      <c r="S14" s="757"/>
      <c r="T14" s="757"/>
      <c r="U14" s="169"/>
    </row>
    <row r="15" spans="1:21" s="553" customFormat="1" ht="10.95" customHeight="1" x14ac:dyDescent="0.25">
      <c r="A15" s="662"/>
      <c r="B15" s="662"/>
      <c r="C15" s="801" t="s">
        <v>40</v>
      </c>
      <c r="D15" s="801"/>
      <c r="E15" s="801"/>
      <c r="F15" s="801"/>
      <c r="G15" s="801"/>
      <c r="H15" s="801"/>
      <c r="I15" s="801"/>
      <c r="J15" s="801"/>
      <c r="K15" s="801"/>
      <c r="L15" s="622" t="s">
        <v>41</v>
      </c>
      <c r="M15" s="470" t="s">
        <v>26</v>
      </c>
      <c r="N15" s="623" t="s">
        <v>42</v>
      </c>
      <c r="O15" s="739" t="s">
        <v>26</v>
      </c>
      <c r="P15" s="739"/>
      <c r="Q15" s="437" t="s">
        <v>28</v>
      </c>
      <c r="R15" s="36" t="s">
        <v>29</v>
      </c>
      <c r="T15" s="624"/>
      <c r="U15" s="39"/>
    </row>
    <row r="16" spans="1:21" s="553" customFormat="1" ht="10.95" customHeight="1" x14ac:dyDescent="0.25">
      <c r="A16" s="443"/>
      <c r="B16" s="66" t="s">
        <v>43</v>
      </c>
      <c r="C16" s="824" t="s">
        <v>44</v>
      </c>
      <c r="D16" s="779"/>
      <c r="E16" s="650" t="s">
        <v>45</v>
      </c>
      <c r="F16" s="651" t="s">
        <v>46</v>
      </c>
      <c r="G16" s="650" t="s">
        <v>47</v>
      </c>
      <c r="H16" s="651" t="s">
        <v>48</v>
      </c>
      <c r="I16" s="650" t="s">
        <v>49</v>
      </c>
      <c r="J16" s="651" t="s">
        <v>50</v>
      </c>
      <c r="K16" s="650" t="s">
        <v>51</v>
      </c>
      <c r="L16" s="625"/>
      <c r="M16" s="626"/>
      <c r="N16" s="656"/>
      <c r="O16" s="788"/>
      <c r="P16" s="788"/>
      <c r="Q16" s="627"/>
      <c r="R16" s="627"/>
      <c r="T16" s="627"/>
      <c r="U16" s="39"/>
    </row>
    <row r="17" spans="1:21" s="553" customFormat="1" ht="10.95" customHeight="1" x14ac:dyDescent="0.25">
      <c r="A17" s="442"/>
      <c r="B17" s="66"/>
      <c r="C17" s="802" t="s">
        <v>52</v>
      </c>
      <c r="D17" s="803"/>
      <c r="E17" s="362"/>
      <c r="F17" s="363"/>
      <c r="G17" s="362"/>
      <c r="H17" s="363"/>
      <c r="I17" s="362"/>
      <c r="J17" s="363"/>
      <c r="K17" s="362"/>
      <c r="L17" s="471">
        <f>IF(E17="x",A6,0)+IF(F17="x",A7,0)+IF(G17="x", A8,0)+IF(H17="x",A9,0)+IF(I17="x",A10,0)+IF(K17="x",A12,0)</f>
        <v>0</v>
      </c>
      <c r="M17" s="628"/>
      <c r="N17" s="479">
        <v>0</v>
      </c>
      <c r="O17" s="797"/>
      <c r="P17" s="797"/>
      <c r="Q17" s="138">
        <v>0</v>
      </c>
      <c r="R17" s="36"/>
      <c r="T17" s="38">
        <f>L17*N17*Q17</f>
        <v>0</v>
      </c>
      <c r="U17" s="50"/>
    </row>
    <row r="18" spans="1:21" s="553" customFormat="1" ht="10.95" customHeight="1" x14ac:dyDescent="0.25">
      <c r="A18" s="443"/>
      <c r="B18" s="66" t="s">
        <v>53</v>
      </c>
      <c r="C18" s="824" t="s">
        <v>44</v>
      </c>
      <c r="D18" s="779"/>
      <c r="E18" s="650" t="s">
        <v>45</v>
      </c>
      <c r="F18" s="651" t="s">
        <v>46</v>
      </c>
      <c r="G18" s="650" t="s">
        <v>47</v>
      </c>
      <c r="H18" s="651" t="s">
        <v>48</v>
      </c>
      <c r="I18" s="650" t="s">
        <v>49</v>
      </c>
      <c r="J18" s="651" t="s">
        <v>50</v>
      </c>
      <c r="K18" s="650" t="s">
        <v>51</v>
      </c>
      <c r="L18" s="625"/>
      <c r="M18" s="629"/>
      <c r="N18" s="657"/>
      <c r="O18" s="789"/>
      <c r="P18" s="789"/>
      <c r="Q18" s="630"/>
      <c r="R18" s="630"/>
      <c r="T18" s="630"/>
      <c r="U18" s="50"/>
    </row>
    <row r="19" spans="1:21" s="553" customFormat="1" ht="10.95" customHeight="1" x14ac:dyDescent="0.25">
      <c r="A19" s="442"/>
      <c r="B19" s="66"/>
      <c r="C19" s="802" t="s">
        <v>52</v>
      </c>
      <c r="D19" s="803"/>
      <c r="E19" s="362"/>
      <c r="F19" s="363"/>
      <c r="G19" s="362"/>
      <c r="H19" s="363"/>
      <c r="I19" s="362"/>
      <c r="J19" s="363"/>
      <c r="K19" s="362"/>
      <c r="L19" s="471">
        <f>IF(E19="x",A6,0)+IF(F19="x",A7,0)+IF(G19="x", A8,0)+IF(H19="x",A9,0)+IF(I19="x",A10,0)+IF(K19="x",A12,0)</f>
        <v>0</v>
      </c>
      <c r="M19" s="628"/>
      <c r="N19" s="479">
        <v>0</v>
      </c>
      <c r="O19" s="797"/>
      <c r="P19" s="797"/>
      <c r="Q19" s="138">
        <v>0</v>
      </c>
      <c r="R19" s="36"/>
      <c r="T19" s="38">
        <f>L19*N19*Q19</f>
        <v>0</v>
      </c>
      <c r="U19" s="50"/>
    </row>
    <row r="20" spans="1:21" s="553" customFormat="1" ht="10.95" customHeight="1" x14ac:dyDescent="0.25">
      <c r="A20" s="642"/>
      <c r="B20" s="66" t="s">
        <v>54</v>
      </c>
      <c r="C20" s="824" t="s">
        <v>44</v>
      </c>
      <c r="D20" s="779"/>
      <c r="E20" s="650" t="s">
        <v>45</v>
      </c>
      <c r="F20" s="651" t="s">
        <v>46</v>
      </c>
      <c r="G20" s="650" t="s">
        <v>47</v>
      </c>
      <c r="H20" s="651" t="s">
        <v>48</v>
      </c>
      <c r="I20" s="650" t="s">
        <v>49</v>
      </c>
      <c r="J20" s="651" t="s">
        <v>50</v>
      </c>
      <c r="K20" s="650" t="s">
        <v>51</v>
      </c>
      <c r="L20" s="625"/>
      <c r="M20" s="629"/>
      <c r="N20" s="657"/>
      <c r="O20" s="789"/>
      <c r="P20" s="789"/>
      <c r="Q20" s="630"/>
      <c r="R20" s="630"/>
      <c r="T20" s="630"/>
      <c r="U20" s="50"/>
    </row>
    <row r="21" spans="1:21" s="553" customFormat="1" ht="10.95" customHeight="1" x14ac:dyDescent="0.25">
      <c r="A21" s="442"/>
      <c r="B21" s="659"/>
      <c r="C21" s="802" t="s">
        <v>52</v>
      </c>
      <c r="D21" s="803"/>
      <c r="E21" s="362"/>
      <c r="F21" s="363"/>
      <c r="G21" s="362"/>
      <c r="H21" s="363"/>
      <c r="I21" s="362"/>
      <c r="J21" s="363"/>
      <c r="K21" s="362"/>
      <c r="L21" s="471">
        <f>IF(E21="x",A6,0)+IF(F21="x",A7,0)+IF(G21="x", A8,0)+IF(H21="x",A9,0)+IF(I21="x",A10,0)+IF(K21="x",A12,0)</f>
        <v>0</v>
      </c>
      <c r="M21" s="628"/>
      <c r="N21" s="479">
        <v>0</v>
      </c>
      <c r="O21" s="797"/>
      <c r="P21" s="797"/>
      <c r="Q21" s="138">
        <v>0</v>
      </c>
      <c r="R21" s="36"/>
      <c r="T21" s="38">
        <f>L21*N21*Q21</f>
        <v>0</v>
      </c>
      <c r="U21" s="50"/>
    </row>
    <row r="22" spans="1:21" s="553" customFormat="1" ht="10.95" customHeight="1" x14ac:dyDescent="0.25">
      <c r="A22" s="642"/>
      <c r="B22" s="67" t="s">
        <v>55</v>
      </c>
      <c r="C22" s="808" t="s">
        <v>56</v>
      </c>
      <c r="D22" s="770"/>
      <c r="E22" s="650" t="s">
        <v>45</v>
      </c>
      <c r="F22" s="651" t="s">
        <v>46</v>
      </c>
      <c r="G22" s="650" t="s">
        <v>47</v>
      </c>
      <c r="H22" s="651" t="s">
        <v>48</v>
      </c>
      <c r="I22" s="650" t="s">
        <v>49</v>
      </c>
      <c r="J22" s="651" t="s">
        <v>50</v>
      </c>
      <c r="K22" s="650" t="s">
        <v>51</v>
      </c>
      <c r="L22" s="625"/>
      <c r="M22" s="629"/>
      <c r="N22" s="658"/>
      <c r="O22" s="790"/>
      <c r="P22" s="790"/>
      <c r="Q22" s="631"/>
      <c r="R22" s="631"/>
      <c r="T22" s="631"/>
      <c r="U22" s="50"/>
    </row>
    <row r="23" spans="1:21" s="553" customFormat="1" ht="10.95" customHeight="1" x14ac:dyDescent="0.25">
      <c r="A23" s="442"/>
      <c r="B23" s="660"/>
      <c r="C23" s="804" t="s">
        <v>52</v>
      </c>
      <c r="D23" s="805"/>
      <c r="E23" s="362"/>
      <c r="F23" s="363"/>
      <c r="G23" s="362"/>
      <c r="H23" s="363"/>
      <c r="I23" s="362"/>
      <c r="J23" s="363"/>
      <c r="K23" s="362"/>
      <c r="L23" s="471">
        <f>IF(E23="x",A6,0)+IF(F23="x",A7,0)+IF(G23="x", A8,0)+IF(H23="x",A9,0)+IF(I23="x",A10,0)+IF(K23="x",A12,0)</f>
        <v>0</v>
      </c>
      <c r="M23" s="628"/>
      <c r="N23" s="480">
        <v>0</v>
      </c>
      <c r="O23" s="806"/>
      <c r="P23" s="806"/>
      <c r="Q23" s="42">
        <v>0</v>
      </c>
      <c r="R23" s="74"/>
      <c r="T23" s="40">
        <f>L23*N23*Q23</f>
        <v>0</v>
      </c>
      <c r="U23" s="50"/>
    </row>
    <row r="24" spans="1:21" s="553" customFormat="1" ht="10.95" customHeight="1" thickBot="1" x14ac:dyDescent="0.3">
      <c r="A24" s="39"/>
      <c r="B24" s="643"/>
      <c r="C24" s="794"/>
      <c r="D24" s="794"/>
      <c r="E24" s="809"/>
      <c r="F24" s="810"/>
      <c r="G24" s="810"/>
      <c r="H24" s="810"/>
      <c r="I24" s="810"/>
      <c r="J24" s="810"/>
      <c r="K24" s="810"/>
      <c r="L24" s="643"/>
      <c r="M24" s="647"/>
      <c r="N24" s="695"/>
      <c r="O24" s="787"/>
      <c r="P24" s="787"/>
      <c r="Q24" s="52"/>
      <c r="R24" s="52"/>
      <c r="S24" s="53"/>
      <c r="T24" s="54"/>
      <c r="U24" s="79">
        <f>SUM(T15:T23)</f>
        <v>0</v>
      </c>
    </row>
    <row r="25" spans="1:21" s="477" customFormat="1" ht="11.4" customHeight="1" x14ac:dyDescent="0.25">
      <c r="A25" s="757" t="s">
        <v>57</v>
      </c>
      <c r="B25" s="757"/>
      <c r="C25" s="757"/>
      <c r="D25" s="757"/>
      <c r="E25" s="757"/>
      <c r="F25" s="757"/>
      <c r="G25" s="757"/>
      <c r="H25" s="757"/>
      <c r="I25" s="757"/>
      <c r="J25" s="757"/>
      <c r="K25" s="757"/>
      <c r="L25" s="757"/>
      <c r="M25" s="757"/>
      <c r="N25" s="757"/>
      <c r="O25" s="757"/>
      <c r="P25" s="757"/>
      <c r="Q25" s="757"/>
      <c r="R25" s="757"/>
      <c r="S25" s="757"/>
      <c r="T25" s="757"/>
      <c r="U25" s="170"/>
    </row>
    <row r="26" spans="1:21" s="553" customFormat="1" ht="10.95" customHeight="1" x14ac:dyDescent="0.25">
      <c r="A26" s="39"/>
      <c r="B26" s="39"/>
      <c r="C26" s="801" t="s">
        <v>58</v>
      </c>
      <c r="D26" s="801"/>
      <c r="E26" s="801"/>
      <c r="F26" s="801"/>
      <c r="G26" s="801"/>
      <c r="H26" s="801"/>
      <c r="I26" s="801"/>
      <c r="J26" s="801"/>
      <c r="K26" s="801"/>
      <c r="L26" s="762" t="s">
        <v>59</v>
      </c>
      <c r="M26" s="763" t="s">
        <v>26</v>
      </c>
      <c r="N26" s="762" t="s">
        <v>60</v>
      </c>
      <c r="O26" s="795" t="s">
        <v>26</v>
      </c>
      <c r="P26" s="762" t="s">
        <v>61</v>
      </c>
      <c r="Q26" s="762"/>
      <c r="R26" s="795" t="s">
        <v>29</v>
      </c>
      <c r="S26" s="795"/>
      <c r="T26" s="807" t="s">
        <v>62</v>
      </c>
      <c r="U26" s="786"/>
    </row>
    <row r="27" spans="1:21" s="553" customFormat="1" ht="10.95" customHeight="1" x14ac:dyDescent="0.25">
      <c r="A27" s="642"/>
      <c r="B27" s="66" t="s">
        <v>43</v>
      </c>
      <c r="C27" s="784" t="s">
        <v>63</v>
      </c>
      <c r="D27" s="784"/>
      <c r="E27" s="650" t="s">
        <v>45</v>
      </c>
      <c r="F27" s="651" t="s">
        <v>46</v>
      </c>
      <c r="G27" s="650" t="s">
        <v>47</v>
      </c>
      <c r="H27" s="651" t="s">
        <v>48</v>
      </c>
      <c r="I27" s="650" t="s">
        <v>49</v>
      </c>
      <c r="J27" s="651" t="s">
        <v>50</v>
      </c>
      <c r="K27" s="650" t="s">
        <v>51</v>
      </c>
      <c r="L27" s="762"/>
      <c r="M27" s="763"/>
      <c r="N27" s="762"/>
      <c r="O27" s="795"/>
      <c r="P27" s="762"/>
      <c r="Q27" s="762"/>
      <c r="R27" s="795"/>
      <c r="S27" s="795"/>
      <c r="T27" s="807"/>
      <c r="U27" s="786"/>
    </row>
    <row r="28" spans="1:21" s="553" customFormat="1" ht="10.95" customHeight="1" x14ac:dyDescent="0.25">
      <c r="A28" s="642"/>
      <c r="B28" s="39"/>
      <c r="C28" s="782" t="s">
        <v>64</v>
      </c>
      <c r="D28" s="798"/>
      <c r="E28" s="362"/>
      <c r="F28" s="363"/>
      <c r="G28" s="362"/>
      <c r="H28" s="363"/>
      <c r="I28" s="362"/>
      <c r="J28" s="363"/>
      <c r="K28" s="362"/>
      <c r="L28" s="632"/>
      <c r="M28" s="632"/>
      <c r="N28" s="632"/>
      <c r="O28" s="633"/>
      <c r="P28" s="795"/>
      <c r="Q28" s="795"/>
      <c r="R28" s="634"/>
      <c r="S28" s="635"/>
      <c r="T28" s="634"/>
      <c r="U28" s="436"/>
    </row>
    <row r="29" spans="1:21" s="553" customFormat="1" ht="10.95" customHeight="1" x14ac:dyDescent="0.25">
      <c r="A29" s="642"/>
      <c r="B29" s="39"/>
      <c r="C29" s="780" t="s">
        <v>65</v>
      </c>
      <c r="D29" s="780"/>
      <c r="E29" s="780"/>
      <c r="F29" s="780"/>
      <c r="G29" s="780"/>
      <c r="H29" s="780"/>
      <c r="I29" s="780"/>
      <c r="J29" s="780"/>
      <c r="K29" s="780"/>
      <c r="L29" s="655">
        <v>0</v>
      </c>
      <c r="M29" s="562"/>
      <c r="N29" s="636" t="s">
        <v>66</v>
      </c>
      <c r="O29" s="651"/>
      <c r="P29" s="776">
        <v>0</v>
      </c>
      <c r="Q29" s="776"/>
      <c r="R29" s="57"/>
      <c r="S29" s="38">
        <f>L29*P29</f>
        <v>0</v>
      </c>
      <c r="T29" s="38"/>
      <c r="U29" s="50"/>
    </row>
    <row r="30" spans="1:21" s="553" customFormat="1" ht="10.95" customHeight="1" x14ac:dyDescent="0.25">
      <c r="A30" s="642"/>
      <c r="B30" s="39"/>
      <c r="C30" s="777" t="s">
        <v>67</v>
      </c>
      <c r="D30" s="778"/>
      <c r="E30" s="779"/>
      <c r="F30" s="779"/>
      <c r="G30" s="779"/>
      <c r="H30" s="779"/>
      <c r="I30" s="779"/>
      <c r="J30" s="779"/>
      <c r="K30" s="779"/>
      <c r="L30" s="655">
        <v>0</v>
      </c>
      <c r="M30" s="562"/>
      <c r="N30" s="138">
        <v>0</v>
      </c>
      <c r="O30" s="651"/>
      <c r="P30" s="776">
        <v>0</v>
      </c>
      <c r="Q30" s="776"/>
      <c r="R30" s="57"/>
      <c r="S30" s="38">
        <f t="shared" ref="S30:S35" si="3">L30*P30*N30</f>
        <v>0</v>
      </c>
      <c r="T30" s="38"/>
      <c r="U30" s="50"/>
    </row>
    <row r="31" spans="1:21" s="553" customFormat="1" ht="10.95" customHeight="1" x14ac:dyDescent="0.25">
      <c r="A31" s="642"/>
      <c r="B31" s="39"/>
      <c r="C31" s="777" t="s">
        <v>68</v>
      </c>
      <c r="D31" s="778"/>
      <c r="E31" s="779"/>
      <c r="F31" s="779"/>
      <c r="G31" s="779"/>
      <c r="H31" s="779"/>
      <c r="I31" s="779"/>
      <c r="J31" s="779"/>
      <c r="K31" s="779"/>
      <c r="L31" s="655">
        <v>0</v>
      </c>
      <c r="M31" s="562"/>
      <c r="N31" s="138">
        <v>0</v>
      </c>
      <c r="O31" s="651"/>
      <c r="P31" s="776">
        <v>0</v>
      </c>
      <c r="Q31" s="776"/>
      <c r="R31" s="57"/>
      <c r="S31" s="38">
        <f t="shared" si="3"/>
        <v>0</v>
      </c>
      <c r="T31" s="38"/>
      <c r="U31" s="50"/>
    </row>
    <row r="32" spans="1:21" s="553" customFormat="1" ht="10.95" customHeight="1" x14ac:dyDescent="0.25">
      <c r="A32" s="642"/>
      <c r="B32" s="39"/>
      <c r="C32" s="780" t="s">
        <v>69</v>
      </c>
      <c r="D32" s="780"/>
      <c r="E32" s="780"/>
      <c r="F32" s="780"/>
      <c r="G32" s="780"/>
      <c r="H32" s="780"/>
      <c r="I32" s="780"/>
      <c r="J32" s="780"/>
      <c r="K32" s="780"/>
      <c r="L32" s="655">
        <v>0</v>
      </c>
      <c r="M32" s="562"/>
      <c r="N32" s="138">
        <v>0</v>
      </c>
      <c r="O32" s="651"/>
      <c r="P32" s="776">
        <v>0</v>
      </c>
      <c r="Q32" s="776"/>
      <c r="R32" s="57"/>
      <c r="S32" s="38">
        <f t="shared" si="3"/>
        <v>0</v>
      </c>
      <c r="T32" s="38"/>
      <c r="U32" s="50"/>
    </row>
    <row r="33" spans="1:21" s="553" customFormat="1" ht="10.95" customHeight="1" x14ac:dyDescent="0.25">
      <c r="A33" s="642"/>
      <c r="B33" s="39"/>
      <c r="C33" s="780" t="s">
        <v>70</v>
      </c>
      <c r="D33" s="780"/>
      <c r="E33" s="780"/>
      <c r="F33" s="780"/>
      <c r="G33" s="780"/>
      <c r="H33" s="780"/>
      <c r="I33" s="780"/>
      <c r="J33" s="780"/>
      <c r="K33" s="780"/>
      <c r="L33" s="655">
        <v>0</v>
      </c>
      <c r="M33" s="562"/>
      <c r="N33" s="138">
        <v>0</v>
      </c>
      <c r="O33" s="651"/>
      <c r="P33" s="776">
        <v>0</v>
      </c>
      <c r="Q33" s="776"/>
      <c r="R33" s="57"/>
      <c r="S33" s="38">
        <f t="shared" si="3"/>
        <v>0</v>
      </c>
      <c r="T33" s="38"/>
      <c r="U33" s="50"/>
    </row>
    <row r="34" spans="1:21" s="553" customFormat="1" ht="10.95" customHeight="1" x14ac:dyDescent="0.25">
      <c r="A34" s="642"/>
      <c r="B34" s="39"/>
      <c r="C34" s="780" t="s">
        <v>71</v>
      </c>
      <c r="D34" s="780"/>
      <c r="E34" s="780"/>
      <c r="F34" s="780"/>
      <c r="G34" s="780"/>
      <c r="H34" s="780"/>
      <c r="I34" s="780"/>
      <c r="J34" s="780"/>
      <c r="K34" s="780"/>
      <c r="L34" s="655">
        <v>0</v>
      </c>
      <c r="M34" s="562"/>
      <c r="N34" s="636" t="s">
        <v>66</v>
      </c>
      <c r="O34" s="651"/>
      <c r="P34" s="776">
        <v>0</v>
      </c>
      <c r="Q34" s="776"/>
      <c r="R34" s="57"/>
      <c r="S34" s="38">
        <f>L34*P34</f>
        <v>0</v>
      </c>
      <c r="T34" s="38"/>
      <c r="U34" s="50"/>
    </row>
    <row r="35" spans="1:21" s="553" customFormat="1" ht="10.95" customHeight="1" x14ac:dyDescent="0.25">
      <c r="A35" s="642"/>
      <c r="B35" s="39"/>
      <c r="C35" s="777" t="s">
        <v>72</v>
      </c>
      <c r="D35" s="778"/>
      <c r="E35" s="779"/>
      <c r="F35" s="779"/>
      <c r="G35" s="779"/>
      <c r="H35" s="779"/>
      <c r="I35" s="779"/>
      <c r="J35" s="779"/>
      <c r="K35" s="779"/>
      <c r="L35" s="444">
        <v>0</v>
      </c>
      <c r="M35" s="562"/>
      <c r="N35" s="138">
        <v>0</v>
      </c>
      <c r="O35" s="651"/>
      <c r="P35" s="781">
        <v>0</v>
      </c>
      <c r="Q35" s="781"/>
      <c r="R35" s="57"/>
      <c r="S35" s="31">
        <f t="shared" si="3"/>
        <v>0</v>
      </c>
      <c r="T35" s="38">
        <f>SUM(S29:S35)</f>
        <v>0</v>
      </c>
      <c r="U35" s="50"/>
    </row>
    <row r="36" spans="1:21" s="553" customFormat="1" ht="10.95" customHeight="1" x14ac:dyDescent="0.25">
      <c r="A36" s="642"/>
      <c r="B36" s="66" t="s">
        <v>53</v>
      </c>
      <c r="C36" s="784" t="s">
        <v>63</v>
      </c>
      <c r="D36" s="784"/>
      <c r="E36" s="650" t="s">
        <v>45</v>
      </c>
      <c r="F36" s="651" t="s">
        <v>46</v>
      </c>
      <c r="G36" s="650" t="s">
        <v>47</v>
      </c>
      <c r="H36" s="651" t="s">
        <v>48</v>
      </c>
      <c r="I36" s="650" t="s">
        <v>49</v>
      </c>
      <c r="J36" s="651" t="s">
        <v>50</v>
      </c>
      <c r="K36" s="650" t="s">
        <v>51</v>
      </c>
      <c r="L36" s="793"/>
      <c r="M36" s="779"/>
      <c r="N36" s="779"/>
      <c r="O36" s="779"/>
      <c r="P36" s="779"/>
      <c r="Q36" s="779"/>
      <c r="R36" s="779"/>
      <c r="S36" s="779"/>
      <c r="T36" s="779"/>
      <c r="U36" s="50"/>
    </row>
    <row r="37" spans="1:21" s="553" customFormat="1" ht="10.95" customHeight="1" x14ac:dyDescent="0.25">
      <c r="A37" s="642"/>
      <c r="B37" s="39"/>
      <c r="C37" s="782" t="s">
        <v>64</v>
      </c>
      <c r="D37" s="783"/>
      <c r="E37" s="362"/>
      <c r="F37" s="363"/>
      <c r="G37" s="362"/>
      <c r="H37" s="363"/>
      <c r="I37" s="362"/>
      <c r="J37" s="363"/>
      <c r="K37" s="362"/>
      <c r="L37" s="793"/>
      <c r="M37" s="779"/>
      <c r="N37" s="779"/>
      <c r="O37" s="779"/>
      <c r="P37" s="779"/>
      <c r="Q37" s="779"/>
      <c r="R37" s="779"/>
      <c r="S37" s="779"/>
      <c r="T37" s="779"/>
      <c r="U37" s="50"/>
    </row>
    <row r="38" spans="1:21" s="553" customFormat="1" ht="10.95" customHeight="1" x14ac:dyDescent="0.25">
      <c r="A38" s="642"/>
      <c r="B38" s="39"/>
      <c r="C38" s="780" t="s">
        <v>65</v>
      </c>
      <c r="D38" s="780"/>
      <c r="E38" s="780"/>
      <c r="F38" s="780"/>
      <c r="G38" s="780"/>
      <c r="H38" s="780"/>
      <c r="I38" s="780"/>
      <c r="J38" s="780"/>
      <c r="K38" s="780"/>
      <c r="L38" s="655">
        <v>0</v>
      </c>
      <c r="M38" s="562"/>
      <c r="N38" s="636" t="s">
        <v>66</v>
      </c>
      <c r="O38" s="651"/>
      <c r="P38" s="776">
        <v>0</v>
      </c>
      <c r="Q38" s="776"/>
      <c r="R38" s="57"/>
      <c r="S38" s="38">
        <f>L38*P38</f>
        <v>0</v>
      </c>
      <c r="T38" s="38"/>
      <c r="U38" s="50"/>
    </row>
    <row r="39" spans="1:21" s="553" customFormat="1" ht="10.95" customHeight="1" x14ac:dyDescent="0.25">
      <c r="A39" s="642"/>
      <c r="B39" s="39"/>
      <c r="C39" s="777" t="s">
        <v>67</v>
      </c>
      <c r="D39" s="778"/>
      <c r="E39" s="779"/>
      <c r="F39" s="779"/>
      <c r="G39" s="779"/>
      <c r="H39" s="779"/>
      <c r="I39" s="779"/>
      <c r="J39" s="779"/>
      <c r="K39" s="779"/>
      <c r="L39" s="655">
        <v>0</v>
      </c>
      <c r="M39" s="562"/>
      <c r="N39" s="138">
        <v>0</v>
      </c>
      <c r="O39" s="651"/>
      <c r="P39" s="776">
        <v>0</v>
      </c>
      <c r="Q39" s="776"/>
      <c r="R39" s="57"/>
      <c r="S39" s="38">
        <f t="shared" ref="S39:S44" si="4">L39*P39*N39</f>
        <v>0</v>
      </c>
      <c r="T39" s="38"/>
      <c r="U39" s="50"/>
    </row>
    <row r="40" spans="1:21" s="553" customFormat="1" ht="10.95" customHeight="1" x14ac:dyDescent="0.25">
      <c r="A40" s="642"/>
      <c r="B40" s="39"/>
      <c r="C40" s="777" t="s">
        <v>68</v>
      </c>
      <c r="D40" s="778"/>
      <c r="E40" s="779"/>
      <c r="F40" s="779"/>
      <c r="G40" s="779"/>
      <c r="H40" s="779"/>
      <c r="I40" s="779"/>
      <c r="J40" s="779"/>
      <c r="K40" s="779"/>
      <c r="L40" s="655">
        <v>0</v>
      </c>
      <c r="M40" s="562"/>
      <c r="N40" s="138">
        <v>0</v>
      </c>
      <c r="O40" s="651"/>
      <c r="P40" s="776">
        <v>0</v>
      </c>
      <c r="Q40" s="776"/>
      <c r="R40" s="57"/>
      <c r="S40" s="38">
        <f t="shared" si="4"/>
        <v>0</v>
      </c>
      <c r="T40" s="38"/>
      <c r="U40" s="50"/>
    </row>
    <row r="41" spans="1:21" s="553" customFormat="1" ht="10.95" customHeight="1" x14ac:dyDescent="0.25">
      <c r="A41" s="642"/>
      <c r="B41" s="39"/>
      <c r="C41" s="780" t="s">
        <v>69</v>
      </c>
      <c r="D41" s="780"/>
      <c r="E41" s="780"/>
      <c r="F41" s="780"/>
      <c r="G41" s="780"/>
      <c r="H41" s="780"/>
      <c r="I41" s="780"/>
      <c r="J41" s="780"/>
      <c r="K41" s="780"/>
      <c r="L41" s="655">
        <v>0</v>
      </c>
      <c r="M41" s="562"/>
      <c r="N41" s="138">
        <v>0</v>
      </c>
      <c r="O41" s="651"/>
      <c r="P41" s="776">
        <v>0</v>
      </c>
      <c r="Q41" s="776"/>
      <c r="R41" s="57"/>
      <c r="S41" s="38">
        <f t="shared" si="4"/>
        <v>0</v>
      </c>
      <c r="T41" s="38"/>
      <c r="U41" s="50"/>
    </row>
    <row r="42" spans="1:21" s="553" customFormat="1" ht="10.95" customHeight="1" x14ac:dyDescent="0.25">
      <c r="A42" s="642"/>
      <c r="B42" s="39"/>
      <c r="C42" s="780" t="s">
        <v>70</v>
      </c>
      <c r="D42" s="780"/>
      <c r="E42" s="780"/>
      <c r="F42" s="780"/>
      <c r="G42" s="780"/>
      <c r="H42" s="780"/>
      <c r="I42" s="780"/>
      <c r="J42" s="780"/>
      <c r="K42" s="780"/>
      <c r="L42" s="655">
        <v>0</v>
      </c>
      <c r="M42" s="562"/>
      <c r="N42" s="138">
        <v>0</v>
      </c>
      <c r="O42" s="651"/>
      <c r="P42" s="776">
        <v>0</v>
      </c>
      <c r="Q42" s="776"/>
      <c r="R42" s="57"/>
      <c r="S42" s="38">
        <f t="shared" si="4"/>
        <v>0</v>
      </c>
      <c r="T42" s="38"/>
      <c r="U42" s="50"/>
    </row>
    <row r="43" spans="1:21" s="553" customFormat="1" ht="10.95" customHeight="1" x14ac:dyDescent="0.25">
      <c r="A43" s="642"/>
      <c r="B43" s="39"/>
      <c r="C43" s="780" t="s">
        <v>71</v>
      </c>
      <c r="D43" s="780"/>
      <c r="E43" s="780"/>
      <c r="F43" s="780"/>
      <c r="G43" s="780"/>
      <c r="H43" s="780"/>
      <c r="I43" s="780"/>
      <c r="J43" s="780"/>
      <c r="K43" s="780"/>
      <c r="L43" s="655">
        <v>0</v>
      </c>
      <c r="M43" s="562"/>
      <c r="N43" s="637" t="s">
        <v>66</v>
      </c>
      <c r="O43" s="651"/>
      <c r="P43" s="776">
        <v>0</v>
      </c>
      <c r="Q43" s="776"/>
      <c r="R43" s="57"/>
      <c r="S43" s="38">
        <f>L43*P43</f>
        <v>0</v>
      </c>
      <c r="T43" s="38"/>
      <c r="U43" s="50"/>
    </row>
    <row r="44" spans="1:21" s="553" customFormat="1" ht="10.95" customHeight="1" x14ac:dyDescent="0.25">
      <c r="A44" s="642"/>
      <c r="B44" s="39"/>
      <c r="C44" s="777" t="s">
        <v>72</v>
      </c>
      <c r="D44" s="778"/>
      <c r="E44" s="779"/>
      <c r="F44" s="779"/>
      <c r="G44" s="779"/>
      <c r="H44" s="779"/>
      <c r="I44" s="779"/>
      <c r="J44" s="779"/>
      <c r="K44" s="779"/>
      <c r="L44" s="444">
        <v>0</v>
      </c>
      <c r="M44" s="562"/>
      <c r="N44" s="138">
        <v>0</v>
      </c>
      <c r="O44" s="651"/>
      <c r="P44" s="781">
        <v>0</v>
      </c>
      <c r="Q44" s="781"/>
      <c r="R44" s="57"/>
      <c r="S44" s="31">
        <f t="shared" si="4"/>
        <v>0</v>
      </c>
      <c r="T44" s="38">
        <f>SUM(S38:S44)</f>
        <v>0</v>
      </c>
      <c r="U44" s="50"/>
    </row>
    <row r="45" spans="1:21" s="553" customFormat="1" ht="10.95" customHeight="1" x14ac:dyDescent="0.25">
      <c r="A45" s="642"/>
      <c r="B45" s="66" t="s">
        <v>54</v>
      </c>
      <c r="C45" s="784" t="s">
        <v>63</v>
      </c>
      <c r="D45" s="784"/>
      <c r="E45" s="650" t="s">
        <v>45</v>
      </c>
      <c r="F45" s="651" t="s">
        <v>46</v>
      </c>
      <c r="G45" s="650" t="s">
        <v>47</v>
      </c>
      <c r="H45" s="651" t="s">
        <v>48</v>
      </c>
      <c r="I45" s="650" t="s">
        <v>49</v>
      </c>
      <c r="J45" s="651" t="s">
        <v>50</v>
      </c>
      <c r="K45" s="650" t="s">
        <v>51</v>
      </c>
      <c r="L45" s="793"/>
      <c r="M45" s="779"/>
      <c r="N45" s="779"/>
      <c r="O45" s="779"/>
      <c r="P45" s="779"/>
      <c r="Q45" s="779"/>
      <c r="R45" s="779"/>
      <c r="S45" s="779"/>
      <c r="T45" s="779"/>
      <c r="U45" s="50"/>
    </row>
    <row r="46" spans="1:21" s="553" customFormat="1" ht="10.95" customHeight="1" x14ac:dyDescent="0.25">
      <c r="A46" s="39"/>
      <c r="B46" s="39"/>
      <c r="C46" s="782" t="s">
        <v>64</v>
      </c>
      <c r="D46" s="783"/>
      <c r="E46" s="362"/>
      <c r="F46" s="363"/>
      <c r="G46" s="362"/>
      <c r="H46" s="363"/>
      <c r="I46" s="362"/>
      <c r="J46" s="363"/>
      <c r="K46" s="362"/>
      <c r="L46" s="793"/>
      <c r="M46" s="779"/>
      <c r="N46" s="779"/>
      <c r="O46" s="779"/>
      <c r="P46" s="779"/>
      <c r="Q46" s="779"/>
      <c r="R46" s="779"/>
      <c r="S46" s="779"/>
      <c r="T46" s="779"/>
      <c r="U46" s="50"/>
    </row>
    <row r="47" spans="1:21" s="553" customFormat="1" ht="10.95" customHeight="1" x14ac:dyDescent="0.25">
      <c r="A47" s="39"/>
      <c r="B47" s="39"/>
      <c r="C47" s="780" t="s">
        <v>65</v>
      </c>
      <c r="D47" s="780"/>
      <c r="E47" s="780"/>
      <c r="F47" s="780"/>
      <c r="G47" s="780"/>
      <c r="H47" s="780"/>
      <c r="I47" s="780"/>
      <c r="J47" s="780"/>
      <c r="K47" s="780"/>
      <c r="L47" s="655">
        <v>0</v>
      </c>
      <c r="M47" s="562"/>
      <c r="N47" s="636" t="s">
        <v>66</v>
      </c>
      <c r="O47" s="651"/>
      <c r="P47" s="776">
        <v>0</v>
      </c>
      <c r="Q47" s="776"/>
      <c r="R47" s="57"/>
      <c r="S47" s="38">
        <f>L47*P47</f>
        <v>0</v>
      </c>
      <c r="T47" s="38"/>
      <c r="U47" s="50"/>
    </row>
    <row r="48" spans="1:21" s="553" customFormat="1" ht="10.95" customHeight="1" x14ac:dyDescent="0.25">
      <c r="A48" s="39"/>
      <c r="B48" s="39"/>
      <c r="C48" s="777" t="s">
        <v>67</v>
      </c>
      <c r="D48" s="778"/>
      <c r="E48" s="779"/>
      <c r="F48" s="779"/>
      <c r="G48" s="779"/>
      <c r="H48" s="779"/>
      <c r="I48" s="779"/>
      <c r="J48" s="779"/>
      <c r="K48" s="779"/>
      <c r="L48" s="655">
        <v>0</v>
      </c>
      <c r="M48" s="562"/>
      <c r="N48" s="138">
        <v>0</v>
      </c>
      <c r="O48" s="651"/>
      <c r="P48" s="776">
        <v>0</v>
      </c>
      <c r="Q48" s="776"/>
      <c r="R48" s="57"/>
      <c r="S48" s="38">
        <f t="shared" ref="S48:S53" si="5">L48*P48*N48</f>
        <v>0</v>
      </c>
      <c r="T48" s="38"/>
      <c r="U48" s="50"/>
    </row>
    <row r="49" spans="1:21" s="553" customFormat="1" ht="10.95" customHeight="1" x14ac:dyDescent="0.25">
      <c r="A49" s="39"/>
      <c r="B49" s="39"/>
      <c r="C49" s="777" t="s">
        <v>68</v>
      </c>
      <c r="D49" s="778"/>
      <c r="E49" s="779"/>
      <c r="F49" s="779"/>
      <c r="G49" s="779"/>
      <c r="H49" s="779"/>
      <c r="I49" s="779"/>
      <c r="J49" s="779"/>
      <c r="K49" s="779"/>
      <c r="L49" s="655">
        <v>0</v>
      </c>
      <c r="M49" s="562"/>
      <c r="N49" s="138">
        <v>0</v>
      </c>
      <c r="O49" s="651"/>
      <c r="P49" s="776">
        <v>0</v>
      </c>
      <c r="Q49" s="776"/>
      <c r="R49" s="57"/>
      <c r="S49" s="38">
        <f t="shared" si="5"/>
        <v>0</v>
      </c>
      <c r="T49" s="38"/>
      <c r="U49" s="50"/>
    </row>
    <row r="50" spans="1:21" s="553" customFormat="1" ht="10.95" customHeight="1" x14ac:dyDescent="0.25">
      <c r="A50" s="39"/>
      <c r="B50" s="39"/>
      <c r="C50" s="780" t="s">
        <v>69</v>
      </c>
      <c r="D50" s="780"/>
      <c r="E50" s="780"/>
      <c r="F50" s="780"/>
      <c r="G50" s="780"/>
      <c r="H50" s="780"/>
      <c r="I50" s="780"/>
      <c r="J50" s="780"/>
      <c r="K50" s="780"/>
      <c r="L50" s="655">
        <v>0</v>
      </c>
      <c r="M50" s="562"/>
      <c r="N50" s="138">
        <v>0</v>
      </c>
      <c r="O50" s="651"/>
      <c r="P50" s="776">
        <v>0</v>
      </c>
      <c r="Q50" s="776"/>
      <c r="R50" s="57"/>
      <c r="S50" s="38">
        <f t="shared" si="5"/>
        <v>0</v>
      </c>
      <c r="T50" s="38"/>
      <c r="U50" s="50"/>
    </row>
    <row r="51" spans="1:21" s="553" customFormat="1" ht="10.95" customHeight="1" x14ac:dyDescent="0.25">
      <c r="A51" s="39"/>
      <c r="B51" s="39"/>
      <c r="C51" s="780" t="s">
        <v>70</v>
      </c>
      <c r="D51" s="780"/>
      <c r="E51" s="780"/>
      <c r="F51" s="780"/>
      <c r="G51" s="780"/>
      <c r="H51" s="780"/>
      <c r="I51" s="780"/>
      <c r="J51" s="780"/>
      <c r="K51" s="780"/>
      <c r="L51" s="655">
        <v>0</v>
      </c>
      <c r="M51" s="562"/>
      <c r="N51" s="138">
        <v>0</v>
      </c>
      <c r="O51" s="651"/>
      <c r="P51" s="776">
        <v>0</v>
      </c>
      <c r="Q51" s="776"/>
      <c r="R51" s="57"/>
      <c r="S51" s="38">
        <f t="shared" si="5"/>
        <v>0</v>
      </c>
      <c r="T51" s="38"/>
      <c r="U51" s="50"/>
    </row>
    <row r="52" spans="1:21" s="553" customFormat="1" ht="10.95" customHeight="1" x14ac:dyDescent="0.25">
      <c r="A52" s="39"/>
      <c r="B52" s="39"/>
      <c r="C52" s="780" t="s">
        <v>71</v>
      </c>
      <c r="D52" s="780"/>
      <c r="E52" s="780"/>
      <c r="F52" s="780"/>
      <c r="G52" s="780"/>
      <c r="H52" s="780"/>
      <c r="I52" s="780"/>
      <c r="J52" s="780"/>
      <c r="K52" s="780"/>
      <c r="L52" s="655">
        <v>0</v>
      </c>
      <c r="M52" s="562"/>
      <c r="N52" s="637" t="s">
        <v>66</v>
      </c>
      <c r="O52" s="651"/>
      <c r="P52" s="776">
        <v>0</v>
      </c>
      <c r="Q52" s="776"/>
      <c r="R52" s="57"/>
      <c r="S52" s="38">
        <f>L52*P52</f>
        <v>0</v>
      </c>
      <c r="T52" s="38"/>
      <c r="U52" s="50"/>
    </row>
    <row r="53" spans="1:21" s="553" customFormat="1" ht="10.95" customHeight="1" x14ac:dyDescent="0.25">
      <c r="A53" s="39"/>
      <c r="B53" s="39"/>
      <c r="C53" s="777" t="s">
        <v>72</v>
      </c>
      <c r="D53" s="778"/>
      <c r="E53" s="779"/>
      <c r="F53" s="779"/>
      <c r="G53" s="779"/>
      <c r="H53" s="779"/>
      <c r="I53" s="779"/>
      <c r="J53" s="779"/>
      <c r="K53" s="779"/>
      <c r="L53" s="444">
        <v>0</v>
      </c>
      <c r="M53" s="562"/>
      <c r="N53" s="138">
        <v>0</v>
      </c>
      <c r="O53" s="651"/>
      <c r="P53" s="781">
        <v>0</v>
      </c>
      <c r="Q53" s="781"/>
      <c r="R53" s="57"/>
      <c r="S53" s="31">
        <f t="shared" si="5"/>
        <v>0</v>
      </c>
      <c r="T53" s="38">
        <f>SUM(S47:S53)</f>
        <v>0</v>
      </c>
      <c r="U53" s="50"/>
    </row>
    <row r="54" spans="1:21" s="553" customFormat="1" ht="10.95" customHeight="1" x14ac:dyDescent="0.25">
      <c r="A54" s="39"/>
      <c r="B54" s="66" t="s">
        <v>55</v>
      </c>
      <c r="C54" s="784" t="s">
        <v>63</v>
      </c>
      <c r="D54" s="784"/>
      <c r="E54" s="650" t="s">
        <v>45</v>
      </c>
      <c r="F54" s="651" t="s">
        <v>46</v>
      </c>
      <c r="G54" s="650" t="s">
        <v>47</v>
      </c>
      <c r="H54" s="651" t="s">
        <v>48</v>
      </c>
      <c r="I54" s="650" t="s">
        <v>49</v>
      </c>
      <c r="J54" s="651" t="s">
        <v>50</v>
      </c>
      <c r="K54" s="650" t="s">
        <v>51</v>
      </c>
      <c r="L54" s="793"/>
      <c r="M54" s="779"/>
      <c r="N54" s="779"/>
      <c r="O54" s="779"/>
      <c r="P54" s="779"/>
      <c r="Q54" s="779"/>
      <c r="R54" s="779"/>
      <c r="S54" s="779"/>
      <c r="T54" s="779"/>
      <c r="U54" s="50"/>
    </row>
    <row r="55" spans="1:21" s="553" customFormat="1" ht="10.95" customHeight="1" x14ac:dyDescent="0.25">
      <c r="A55" s="39"/>
      <c r="B55" s="642"/>
      <c r="C55" s="782" t="s">
        <v>64</v>
      </c>
      <c r="D55" s="783"/>
      <c r="E55" s="362"/>
      <c r="F55" s="363"/>
      <c r="G55" s="362"/>
      <c r="H55" s="363"/>
      <c r="I55" s="362"/>
      <c r="J55" s="363"/>
      <c r="K55" s="362"/>
      <c r="L55" s="793"/>
      <c r="M55" s="779"/>
      <c r="N55" s="779"/>
      <c r="O55" s="779"/>
      <c r="P55" s="779"/>
      <c r="Q55" s="779"/>
      <c r="R55" s="779"/>
      <c r="S55" s="779"/>
      <c r="T55" s="779"/>
      <c r="U55" s="50"/>
    </row>
    <row r="56" spans="1:21" s="553" customFormat="1" ht="10.95" customHeight="1" x14ac:dyDescent="0.25">
      <c r="A56" s="39"/>
      <c r="B56" s="642"/>
      <c r="C56" s="780" t="s">
        <v>65</v>
      </c>
      <c r="D56" s="780"/>
      <c r="E56" s="780"/>
      <c r="F56" s="780"/>
      <c r="G56" s="780"/>
      <c r="H56" s="780"/>
      <c r="I56" s="780"/>
      <c r="J56" s="780"/>
      <c r="K56" s="780"/>
      <c r="L56" s="655">
        <v>0</v>
      </c>
      <c r="M56" s="562"/>
      <c r="N56" s="636" t="s">
        <v>66</v>
      </c>
      <c r="O56" s="651"/>
      <c r="P56" s="776">
        <v>0</v>
      </c>
      <c r="Q56" s="776"/>
      <c r="R56" s="57"/>
      <c r="S56" s="38">
        <f>L56*P56</f>
        <v>0</v>
      </c>
      <c r="T56" s="38"/>
      <c r="U56" s="50"/>
    </row>
    <row r="57" spans="1:21" s="553" customFormat="1" ht="10.95" customHeight="1" x14ac:dyDescent="0.25">
      <c r="A57" s="39"/>
      <c r="B57" s="642"/>
      <c r="C57" s="777" t="s">
        <v>67</v>
      </c>
      <c r="D57" s="778"/>
      <c r="E57" s="779"/>
      <c r="F57" s="779"/>
      <c r="G57" s="779"/>
      <c r="H57" s="779"/>
      <c r="I57" s="779"/>
      <c r="J57" s="779"/>
      <c r="K57" s="779"/>
      <c r="L57" s="655">
        <v>0</v>
      </c>
      <c r="M57" s="562"/>
      <c r="N57" s="138">
        <v>0</v>
      </c>
      <c r="O57" s="651"/>
      <c r="P57" s="776">
        <v>0</v>
      </c>
      <c r="Q57" s="776"/>
      <c r="R57" s="57"/>
      <c r="S57" s="38">
        <f t="shared" ref="S57:S62" si="6">L57*P57*N57</f>
        <v>0</v>
      </c>
      <c r="T57" s="38"/>
      <c r="U57" s="50"/>
    </row>
    <row r="58" spans="1:21" s="553" customFormat="1" ht="10.95" customHeight="1" x14ac:dyDescent="0.25">
      <c r="A58" s="39"/>
      <c r="B58" s="642"/>
      <c r="C58" s="777" t="s">
        <v>68</v>
      </c>
      <c r="D58" s="778"/>
      <c r="E58" s="779"/>
      <c r="F58" s="779"/>
      <c r="G58" s="779"/>
      <c r="H58" s="779"/>
      <c r="I58" s="779"/>
      <c r="J58" s="779"/>
      <c r="K58" s="779"/>
      <c r="L58" s="655">
        <v>0</v>
      </c>
      <c r="M58" s="562"/>
      <c r="N58" s="138">
        <v>0</v>
      </c>
      <c r="O58" s="651"/>
      <c r="P58" s="776">
        <v>0</v>
      </c>
      <c r="Q58" s="776"/>
      <c r="R58" s="57"/>
      <c r="S58" s="38">
        <f t="shared" si="6"/>
        <v>0</v>
      </c>
      <c r="T58" s="38"/>
      <c r="U58" s="50"/>
    </row>
    <row r="59" spans="1:21" s="553" customFormat="1" ht="10.95" customHeight="1" x14ac:dyDescent="0.25">
      <c r="A59" s="39"/>
      <c r="B59" s="642"/>
      <c r="C59" s="780" t="s">
        <v>69</v>
      </c>
      <c r="D59" s="780"/>
      <c r="E59" s="780"/>
      <c r="F59" s="780"/>
      <c r="G59" s="780"/>
      <c r="H59" s="780"/>
      <c r="I59" s="780"/>
      <c r="J59" s="780"/>
      <c r="K59" s="780"/>
      <c r="L59" s="655">
        <v>0</v>
      </c>
      <c r="M59" s="562"/>
      <c r="N59" s="138">
        <v>0</v>
      </c>
      <c r="O59" s="651"/>
      <c r="P59" s="776">
        <v>0</v>
      </c>
      <c r="Q59" s="776"/>
      <c r="R59" s="57"/>
      <c r="S59" s="38">
        <f t="shared" si="6"/>
        <v>0</v>
      </c>
      <c r="T59" s="38"/>
      <c r="U59" s="50"/>
    </row>
    <row r="60" spans="1:21" s="553" customFormat="1" ht="10.95" customHeight="1" x14ac:dyDescent="0.25">
      <c r="A60" s="39"/>
      <c r="B60" s="642"/>
      <c r="C60" s="780" t="s">
        <v>70</v>
      </c>
      <c r="D60" s="780"/>
      <c r="E60" s="780"/>
      <c r="F60" s="780"/>
      <c r="G60" s="780"/>
      <c r="H60" s="780"/>
      <c r="I60" s="780"/>
      <c r="J60" s="780"/>
      <c r="K60" s="780"/>
      <c r="L60" s="655">
        <v>0</v>
      </c>
      <c r="M60" s="562"/>
      <c r="N60" s="138">
        <v>0</v>
      </c>
      <c r="O60" s="651"/>
      <c r="P60" s="776">
        <v>0</v>
      </c>
      <c r="Q60" s="776"/>
      <c r="R60" s="57"/>
      <c r="S60" s="38">
        <f t="shared" si="6"/>
        <v>0</v>
      </c>
      <c r="T60" s="38"/>
      <c r="U60" s="50"/>
    </row>
    <row r="61" spans="1:21" s="553" customFormat="1" ht="10.95" customHeight="1" x14ac:dyDescent="0.25">
      <c r="A61" s="39"/>
      <c r="B61" s="642"/>
      <c r="C61" s="780" t="s">
        <v>71</v>
      </c>
      <c r="D61" s="780"/>
      <c r="E61" s="780"/>
      <c r="F61" s="780"/>
      <c r="G61" s="780"/>
      <c r="H61" s="780"/>
      <c r="I61" s="780"/>
      <c r="J61" s="780"/>
      <c r="K61" s="780"/>
      <c r="L61" s="655">
        <v>0</v>
      </c>
      <c r="M61" s="562"/>
      <c r="N61" s="637" t="s">
        <v>66</v>
      </c>
      <c r="O61" s="651"/>
      <c r="P61" s="776">
        <v>0</v>
      </c>
      <c r="Q61" s="776"/>
      <c r="R61" s="57"/>
      <c r="S61" s="38">
        <f>L61*P61</f>
        <v>0</v>
      </c>
      <c r="T61" s="38"/>
      <c r="U61" s="50"/>
    </row>
    <row r="62" spans="1:21" s="553" customFormat="1" ht="10.95" customHeight="1" x14ac:dyDescent="0.25">
      <c r="A62" s="39"/>
      <c r="B62" s="642"/>
      <c r="C62" s="777" t="s">
        <v>72</v>
      </c>
      <c r="D62" s="778"/>
      <c r="E62" s="779"/>
      <c r="F62" s="779"/>
      <c r="G62" s="779"/>
      <c r="H62" s="779"/>
      <c r="I62" s="779"/>
      <c r="J62" s="779"/>
      <c r="K62" s="779"/>
      <c r="L62" s="444">
        <v>0</v>
      </c>
      <c r="M62" s="562"/>
      <c r="N62" s="138">
        <v>0</v>
      </c>
      <c r="O62" s="651"/>
      <c r="P62" s="781">
        <v>0</v>
      </c>
      <c r="Q62" s="781"/>
      <c r="R62" s="57"/>
      <c r="S62" s="31">
        <f t="shared" si="6"/>
        <v>0</v>
      </c>
      <c r="T62" s="38">
        <f>SUM(S56:S62)</f>
        <v>0</v>
      </c>
      <c r="U62" s="50"/>
    </row>
    <row r="63" spans="1:21" s="553" customFormat="1" ht="10.95" customHeight="1" x14ac:dyDescent="0.25">
      <c r="A63" s="39"/>
      <c r="B63" s="67" t="s">
        <v>73</v>
      </c>
      <c r="C63" s="761" t="s">
        <v>63</v>
      </c>
      <c r="D63" s="761"/>
      <c r="E63" s="652" t="s">
        <v>45</v>
      </c>
      <c r="F63" s="641" t="s">
        <v>46</v>
      </c>
      <c r="G63" s="652" t="s">
        <v>47</v>
      </c>
      <c r="H63" s="641" t="s">
        <v>48</v>
      </c>
      <c r="I63" s="652" t="s">
        <v>49</v>
      </c>
      <c r="J63" s="641" t="s">
        <v>50</v>
      </c>
      <c r="K63" s="652" t="s">
        <v>51</v>
      </c>
      <c r="L63" s="793"/>
      <c r="M63" s="779"/>
      <c r="N63" s="779"/>
      <c r="O63" s="779"/>
      <c r="P63" s="779"/>
      <c r="Q63" s="779"/>
      <c r="R63" s="779"/>
      <c r="S63" s="779"/>
      <c r="T63" s="779"/>
      <c r="U63" s="50"/>
    </row>
    <row r="64" spans="1:21" s="553" customFormat="1" ht="10.95" customHeight="1" x14ac:dyDescent="0.25">
      <c r="A64" s="39"/>
      <c r="B64" s="643"/>
      <c r="C64" s="822" t="s">
        <v>64</v>
      </c>
      <c r="D64" s="823"/>
      <c r="E64" s="429"/>
      <c r="F64" s="428"/>
      <c r="G64" s="429"/>
      <c r="H64" s="428"/>
      <c r="I64" s="429"/>
      <c r="J64" s="428"/>
      <c r="K64" s="429"/>
      <c r="L64" s="793"/>
      <c r="M64" s="779"/>
      <c r="N64" s="779"/>
      <c r="O64" s="779"/>
      <c r="P64" s="779"/>
      <c r="Q64" s="779"/>
      <c r="R64" s="779"/>
      <c r="S64" s="779"/>
      <c r="T64" s="779"/>
      <c r="U64" s="50"/>
    </row>
    <row r="65" spans="1:21" s="553" customFormat="1" ht="10.95" customHeight="1" x14ac:dyDescent="0.25">
      <c r="A65" s="39"/>
      <c r="B65" s="643"/>
      <c r="C65" s="765" t="s">
        <v>65</v>
      </c>
      <c r="D65" s="765"/>
      <c r="E65" s="765"/>
      <c r="F65" s="765"/>
      <c r="G65" s="765"/>
      <c r="H65" s="765"/>
      <c r="I65" s="765"/>
      <c r="J65" s="765"/>
      <c r="K65" s="765"/>
      <c r="L65" s="661">
        <v>0</v>
      </c>
      <c r="M65" s="582"/>
      <c r="N65" s="584" t="s">
        <v>66</v>
      </c>
      <c r="O65" s="641"/>
      <c r="P65" s="766">
        <v>0</v>
      </c>
      <c r="Q65" s="766"/>
      <c r="R65" s="58"/>
      <c r="S65" s="40">
        <f>L65*P65</f>
        <v>0</v>
      </c>
      <c r="T65" s="40"/>
      <c r="U65" s="50"/>
    </row>
    <row r="66" spans="1:21" s="553" customFormat="1" ht="10.95" customHeight="1" x14ac:dyDescent="0.25">
      <c r="A66" s="39"/>
      <c r="B66" s="643"/>
      <c r="C66" s="768" t="s">
        <v>67</v>
      </c>
      <c r="D66" s="769"/>
      <c r="E66" s="770"/>
      <c r="F66" s="770"/>
      <c r="G66" s="770"/>
      <c r="H66" s="770"/>
      <c r="I66" s="770"/>
      <c r="J66" s="770"/>
      <c r="K66" s="770"/>
      <c r="L66" s="661">
        <v>0</v>
      </c>
      <c r="M66" s="582"/>
      <c r="N66" s="42">
        <v>0</v>
      </c>
      <c r="O66" s="641"/>
      <c r="P66" s="766">
        <v>0</v>
      </c>
      <c r="Q66" s="766"/>
      <c r="R66" s="58"/>
      <c r="S66" s="40">
        <f t="shared" ref="S66:S71" si="7">L66*P66*N66</f>
        <v>0</v>
      </c>
      <c r="T66" s="40"/>
      <c r="U66" s="50"/>
    </row>
    <row r="67" spans="1:21" s="553" customFormat="1" ht="10.95" customHeight="1" x14ac:dyDescent="0.25">
      <c r="A67" s="39"/>
      <c r="B67" s="643"/>
      <c r="C67" s="768" t="s">
        <v>68</v>
      </c>
      <c r="D67" s="769"/>
      <c r="E67" s="770"/>
      <c r="F67" s="770"/>
      <c r="G67" s="770"/>
      <c r="H67" s="770"/>
      <c r="I67" s="770"/>
      <c r="J67" s="770"/>
      <c r="K67" s="770"/>
      <c r="L67" s="661">
        <v>0</v>
      </c>
      <c r="M67" s="582"/>
      <c r="N67" s="42">
        <v>0</v>
      </c>
      <c r="O67" s="641"/>
      <c r="P67" s="766">
        <v>0</v>
      </c>
      <c r="Q67" s="766"/>
      <c r="R67" s="58"/>
      <c r="S67" s="40">
        <f t="shared" si="7"/>
        <v>0</v>
      </c>
      <c r="T67" s="40"/>
      <c r="U67" s="50"/>
    </row>
    <row r="68" spans="1:21" s="553" customFormat="1" ht="10.95" customHeight="1" x14ac:dyDescent="0.25">
      <c r="A68" s="39"/>
      <c r="B68" s="643"/>
      <c r="C68" s="765" t="s">
        <v>69</v>
      </c>
      <c r="D68" s="765"/>
      <c r="E68" s="765"/>
      <c r="F68" s="765"/>
      <c r="G68" s="765"/>
      <c r="H68" s="765"/>
      <c r="I68" s="765"/>
      <c r="J68" s="765"/>
      <c r="K68" s="765"/>
      <c r="L68" s="661">
        <v>0</v>
      </c>
      <c r="M68" s="582"/>
      <c r="N68" s="42">
        <v>0</v>
      </c>
      <c r="O68" s="641"/>
      <c r="P68" s="766">
        <v>0</v>
      </c>
      <c r="Q68" s="766"/>
      <c r="R68" s="58"/>
      <c r="S68" s="40">
        <f t="shared" si="7"/>
        <v>0</v>
      </c>
      <c r="T68" s="40"/>
      <c r="U68" s="50"/>
    </row>
    <row r="69" spans="1:21" s="553" customFormat="1" ht="10.95" customHeight="1" x14ac:dyDescent="0.25">
      <c r="A69" s="39"/>
      <c r="B69" s="643"/>
      <c r="C69" s="765" t="s">
        <v>70</v>
      </c>
      <c r="D69" s="765"/>
      <c r="E69" s="765"/>
      <c r="F69" s="765"/>
      <c r="G69" s="765"/>
      <c r="H69" s="765"/>
      <c r="I69" s="765"/>
      <c r="J69" s="765"/>
      <c r="K69" s="765"/>
      <c r="L69" s="661">
        <v>0</v>
      </c>
      <c r="M69" s="582"/>
      <c r="N69" s="42">
        <v>0</v>
      </c>
      <c r="O69" s="641"/>
      <c r="P69" s="766">
        <v>0</v>
      </c>
      <c r="Q69" s="766"/>
      <c r="R69" s="58"/>
      <c r="S69" s="40">
        <f t="shared" si="7"/>
        <v>0</v>
      </c>
      <c r="T69" s="40"/>
      <c r="U69" s="50"/>
    </row>
    <row r="70" spans="1:21" s="553" customFormat="1" ht="10.95" customHeight="1" x14ac:dyDescent="0.25">
      <c r="A70" s="39"/>
      <c r="B70" s="643"/>
      <c r="C70" s="765" t="s">
        <v>71</v>
      </c>
      <c r="D70" s="765"/>
      <c r="E70" s="765"/>
      <c r="F70" s="765"/>
      <c r="G70" s="765"/>
      <c r="H70" s="765"/>
      <c r="I70" s="765"/>
      <c r="J70" s="765"/>
      <c r="K70" s="765"/>
      <c r="L70" s="661">
        <v>0</v>
      </c>
      <c r="M70" s="582"/>
      <c r="N70" s="569" t="s">
        <v>66</v>
      </c>
      <c r="O70" s="641"/>
      <c r="P70" s="766">
        <v>0</v>
      </c>
      <c r="Q70" s="766"/>
      <c r="R70" s="58"/>
      <c r="S70" s="40">
        <f>L70*P70</f>
        <v>0</v>
      </c>
      <c r="T70" s="40"/>
      <c r="U70" s="50"/>
    </row>
    <row r="71" spans="1:21" s="553" customFormat="1" ht="10.95" customHeight="1" x14ac:dyDescent="0.25">
      <c r="A71" s="39"/>
      <c r="B71" s="643"/>
      <c r="C71" s="768" t="s">
        <v>72</v>
      </c>
      <c r="D71" s="769"/>
      <c r="E71" s="770"/>
      <c r="F71" s="770"/>
      <c r="G71" s="770"/>
      <c r="H71" s="770"/>
      <c r="I71" s="770"/>
      <c r="J71" s="770"/>
      <c r="K71" s="770"/>
      <c r="L71" s="445">
        <v>0</v>
      </c>
      <c r="M71" s="582"/>
      <c r="N71" s="42">
        <v>0</v>
      </c>
      <c r="O71" s="641"/>
      <c r="P71" s="767">
        <v>0</v>
      </c>
      <c r="Q71" s="767"/>
      <c r="R71" s="58"/>
      <c r="S71" s="32">
        <f t="shared" si="7"/>
        <v>0</v>
      </c>
      <c r="T71" s="40">
        <f>SUM(S65:S71)</f>
        <v>0</v>
      </c>
      <c r="U71" s="50"/>
    </row>
    <row r="72" spans="1:21" s="553" customFormat="1" ht="10.95" customHeight="1" x14ac:dyDescent="0.25">
      <c r="A72" s="39"/>
      <c r="B72" s="67" t="s">
        <v>74</v>
      </c>
      <c r="C72" s="761" t="s">
        <v>63</v>
      </c>
      <c r="D72" s="761"/>
      <c r="E72" s="652" t="s">
        <v>45</v>
      </c>
      <c r="F72" s="641" t="s">
        <v>46</v>
      </c>
      <c r="G72" s="652" t="s">
        <v>47</v>
      </c>
      <c r="H72" s="641" t="s">
        <v>48</v>
      </c>
      <c r="I72" s="652" t="s">
        <v>49</v>
      </c>
      <c r="J72" s="641" t="s">
        <v>50</v>
      </c>
      <c r="K72" s="652" t="s">
        <v>51</v>
      </c>
      <c r="L72" s="793"/>
      <c r="M72" s="779"/>
      <c r="N72" s="779"/>
      <c r="O72" s="779"/>
      <c r="P72" s="779"/>
      <c r="Q72" s="779"/>
      <c r="R72" s="779"/>
      <c r="S72" s="779"/>
      <c r="T72" s="779"/>
      <c r="U72" s="50"/>
    </row>
    <row r="73" spans="1:21" s="553" customFormat="1" ht="10.95" customHeight="1" x14ac:dyDescent="0.25">
      <c r="A73" s="39"/>
      <c r="B73" s="643"/>
      <c r="C73" s="822" t="s">
        <v>64</v>
      </c>
      <c r="D73" s="823"/>
      <c r="E73" s="429"/>
      <c r="F73" s="428"/>
      <c r="G73" s="429"/>
      <c r="H73" s="428"/>
      <c r="I73" s="429"/>
      <c r="J73" s="428"/>
      <c r="K73" s="429"/>
      <c r="L73" s="793"/>
      <c r="M73" s="779"/>
      <c r="N73" s="779"/>
      <c r="O73" s="779"/>
      <c r="P73" s="779"/>
      <c r="Q73" s="779"/>
      <c r="R73" s="779"/>
      <c r="S73" s="779"/>
      <c r="T73" s="779"/>
      <c r="U73" s="50"/>
    </row>
    <row r="74" spans="1:21" s="553" customFormat="1" ht="10.95" customHeight="1" x14ac:dyDescent="0.25">
      <c r="A74" s="39"/>
      <c r="B74" s="643"/>
      <c r="C74" s="765" t="s">
        <v>65</v>
      </c>
      <c r="D74" s="765"/>
      <c r="E74" s="765"/>
      <c r="F74" s="765"/>
      <c r="G74" s="765"/>
      <c r="H74" s="765"/>
      <c r="I74" s="765"/>
      <c r="J74" s="765"/>
      <c r="K74" s="765"/>
      <c r="L74" s="661">
        <v>0</v>
      </c>
      <c r="M74" s="582"/>
      <c r="N74" s="584" t="s">
        <v>66</v>
      </c>
      <c r="O74" s="641"/>
      <c r="P74" s="766">
        <v>0</v>
      </c>
      <c r="Q74" s="766"/>
      <c r="R74" s="58"/>
      <c r="S74" s="40">
        <f>L74*P74</f>
        <v>0</v>
      </c>
      <c r="T74" s="40"/>
      <c r="U74" s="50"/>
    </row>
    <row r="75" spans="1:21" s="553" customFormat="1" ht="10.95" customHeight="1" x14ac:dyDescent="0.25">
      <c r="A75" s="39"/>
      <c r="B75" s="643"/>
      <c r="C75" s="768" t="s">
        <v>67</v>
      </c>
      <c r="D75" s="769"/>
      <c r="E75" s="770"/>
      <c r="F75" s="770"/>
      <c r="G75" s="770"/>
      <c r="H75" s="770"/>
      <c r="I75" s="770"/>
      <c r="J75" s="770"/>
      <c r="K75" s="770"/>
      <c r="L75" s="661">
        <v>0</v>
      </c>
      <c r="M75" s="582"/>
      <c r="N75" s="42">
        <v>0</v>
      </c>
      <c r="O75" s="641"/>
      <c r="P75" s="766">
        <v>0</v>
      </c>
      <c r="Q75" s="766"/>
      <c r="R75" s="58"/>
      <c r="S75" s="40">
        <f t="shared" ref="S75:S80" si="8">L75*P75*N75</f>
        <v>0</v>
      </c>
      <c r="T75" s="40"/>
      <c r="U75" s="50"/>
    </row>
    <row r="76" spans="1:21" s="553" customFormat="1" ht="10.95" customHeight="1" x14ac:dyDescent="0.25">
      <c r="A76" s="39"/>
      <c r="B76" s="643"/>
      <c r="C76" s="768" t="s">
        <v>68</v>
      </c>
      <c r="D76" s="769"/>
      <c r="E76" s="770"/>
      <c r="F76" s="770"/>
      <c r="G76" s="770"/>
      <c r="H76" s="770"/>
      <c r="I76" s="770"/>
      <c r="J76" s="770"/>
      <c r="K76" s="770"/>
      <c r="L76" s="661">
        <v>0</v>
      </c>
      <c r="M76" s="582"/>
      <c r="N76" s="42">
        <v>0</v>
      </c>
      <c r="O76" s="641"/>
      <c r="P76" s="766">
        <v>0</v>
      </c>
      <c r="Q76" s="766"/>
      <c r="R76" s="58"/>
      <c r="S76" s="40">
        <f t="shared" si="8"/>
        <v>0</v>
      </c>
      <c r="T76" s="40"/>
      <c r="U76" s="50"/>
    </row>
    <row r="77" spans="1:21" s="553" customFormat="1" ht="10.95" customHeight="1" x14ac:dyDescent="0.25">
      <c r="A77" s="39"/>
      <c r="B77" s="643"/>
      <c r="C77" s="765" t="s">
        <v>69</v>
      </c>
      <c r="D77" s="765"/>
      <c r="E77" s="765"/>
      <c r="F77" s="765"/>
      <c r="G77" s="765"/>
      <c r="H77" s="765"/>
      <c r="I77" s="765"/>
      <c r="J77" s="765"/>
      <c r="K77" s="765"/>
      <c r="L77" s="661">
        <v>0</v>
      </c>
      <c r="M77" s="582"/>
      <c r="N77" s="42">
        <v>0</v>
      </c>
      <c r="O77" s="641"/>
      <c r="P77" s="766">
        <v>0</v>
      </c>
      <c r="Q77" s="766"/>
      <c r="R77" s="58"/>
      <c r="S77" s="40">
        <f t="shared" si="8"/>
        <v>0</v>
      </c>
      <c r="T77" s="40"/>
      <c r="U77" s="50"/>
    </row>
    <row r="78" spans="1:21" s="553" customFormat="1" ht="10.95" customHeight="1" x14ac:dyDescent="0.25">
      <c r="A78" s="39"/>
      <c r="B78" s="643"/>
      <c r="C78" s="765" t="s">
        <v>70</v>
      </c>
      <c r="D78" s="765"/>
      <c r="E78" s="765"/>
      <c r="F78" s="765"/>
      <c r="G78" s="765"/>
      <c r="H78" s="765"/>
      <c r="I78" s="765"/>
      <c r="J78" s="765"/>
      <c r="K78" s="765"/>
      <c r="L78" s="661">
        <v>0</v>
      </c>
      <c r="M78" s="582"/>
      <c r="N78" s="42">
        <v>0</v>
      </c>
      <c r="O78" s="641"/>
      <c r="P78" s="766">
        <v>0</v>
      </c>
      <c r="Q78" s="766"/>
      <c r="R78" s="58"/>
      <c r="S78" s="40">
        <f t="shared" si="8"/>
        <v>0</v>
      </c>
      <c r="T78" s="40"/>
      <c r="U78" s="50"/>
    </row>
    <row r="79" spans="1:21" s="553" customFormat="1" ht="10.95" customHeight="1" x14ac:dyDescent="0.25">
      <c r="A79" s="39"/>
      <c r="B79" s="643"/>
      <c r="C79" s="765" t="s">
        <v>71</v>
      </c>
      <c r="D79" s="765"/>
      <c r="E79" s="765"/>
      <c r="F79" s="765"/>
      <c r="G79" s="765"/>
      <c r="H79" s="765"/>
      <c r="I79" s="765"/>
      <c r="J79" s="765"/>
      <c r="K79" s="765"/>
      <c r="L79" s="661">
        <v>0</v>
      </c>
      <c r="M79" s="582"/>
      <c r="N79" s="569" t="s">
        <v>66</v>
      </c>
      <c r="O79" s="641"/>
      <c r="P79" s="766">
        <v>0</v>
      </c>
      <c r="Q79" s="766"/>
      <c r="R79" s="58"/>
      <c r="S79" s="40">
        <f>L79*P79</f>
        <v>0</v>
      </c>
      <c r="T79" s="40"/>
      <c r="U79" s="50"/>
    </row>
    <row r="80" spans="1:21" s="553" customFormat="1" ht="10.95" customHeight="1" x14ac:dyDescent="0.25">
      <c r="A80" s="39"/>
      <c r="B80" s="643"/>
      <c r="C80" s="768" t="s">
        <v>72</v>
      </c>
      <c r="D80" s="769"/>
      <c r="E80" s="770"/>
      <c r="F80" s="770"/>
      <c r="G80" s="770"/>
      <c r="H80" s="770"/>
      <c r="I80" s="770"/>
      <c r="J80" s="770"/>
      <c r="K80" s="770"/>
      <c r="L80" s="445">
        <v>0</v>
      </c>
      <c r="M80" s="582"/>
      <c r="N80" s="42">
        <v>0</v>
      </c>
      <c r="O80" s="641"/>
      <c r="P80" s="767">
        <v>0</v>
      </c>
      <c r="Q80" s="767"/>
      <c r="R80" s="58"/>
      <c r="S80" s="32">
        <f t="shared" si="8"/>
        <v>0</v>
      </c>
      <c r="T80" s="40">
        <f>SUM(S74:S80)</f>
        <v>0</v>
      </c>
      <c r="U80" s="50"/>
    </row>
    <row r="81" spans="1:21" s="553" customFormat="1" ht="10.95" customHeight="1" thickBot="1" x14ac:dyDescent="0.3">
      <c r="A81" s="177"/>
      <c r="B81" s="177"/>
      <c r="C81" s="817"/>
      <c r="D81" s="818"/>
      <c r="E81" s="818"/>
      <c r="F81" s="818"/>
      <c r="G81" s="818"/>
      <c r="H81" s="818"/>
      <c r="I81" s="818"/>
      <c r="J81" s="818"/>
      <c r="K81" s="818"/>
      <c r="L81" s="819"/>
      <c r="M81" s="818"/>
      <c r="N81" s="818"/>
      <c r="O81" s="818"/>
      <c r="P81" s="818"/>
      <c r="Q81" s="818"/>
      <c r="R81" s="818"/>
      <c r="S81" s="818"/>
      <c r="T81" s="818"/>
      <c r="U81" s="178">
        <f>SUM(T26:T80)</f>
        <v>0</v>
      </c>
    </row>
    <row r="82" spans="1:21" s="477" customFormat="1" ht="11.4" customHeight="1" x14ac:dyDescent="0.25">
      <c r="A82" s="757" t="s">
        <v>75</v>
      </c>
      <c r="B82" s="757"/>
      <c r="C82" s="757"/>
      <c r="D82" s="757"/>
      <c r="E82" s="757"/>
      <c r="F82" s="757"/>
      <c r="G82" s="757"/>
      <c r="H82" s="757"/>
      <c r="I82" s="757"/>
      <c r="J82" s="757"/>
      <c r="K82" s="757"/>
      <c r="L82" s="757"/>
      <c r="M82" s="757"/>
      <c r="N82" s="757"/>
      <c r="O82" s="757"/>
      <c r="P82" s="757"/>
      <c r="Q82" s="757"/>
      <c r="R82" s="757"/>
      <c r="S82" s="757"/>
      <c r="T82" s="757"/>
      <c r="U82" s="170"/>
    </row>
    <row r="83" spans="1:21" s="553" customFormat="1" ht="10.95" customHeight="1" x14ac:dyDescent="0.25">
      <c r="A83" s="59"/>
      <c r="B83" s="59"/>
      <c r="C83" s="642"/>
      <c r="D83" s="739"/>
      <c r="E83" s="739"/>
      <c r="F83" s="739"/>
      <c r="G83" s="739"/>
      <c r="H83" s="739"/>
      <c r="I83" s="739"/>
      <c r="J83" s="739"/>
      <c r="K83" s="739"/>
      <c r="L83" s="733" t="s">
        <v>59</v>
      </c>
      <c r="M83" s="733"/>
      <c r="N83" s="739" t="s">
        <v>26</v>
      </c>
      <c r="O83" s="739"/>
      <c r="P83" s="733" t="s">
        <v>76</v>
      </c>
      <c r="Q83" s="733"/>
      <c r="R83" s="697" t="s">
        <v>29</v>
      </c>
      <c r="S83" s="647"/>
      <c r="T83" s="46"/>
      <c r="U83" s="50"/>
    </row>
    <row r="84" spans="1:21" s="588" customFormat="1" ht="10.95" customHeight="1" x14ac:dyDescent="0.25">
      <c r="A84" s="643"/>
      <c r="B84" s="66" t="s">
        <v>43</v>
      </c>
      <c r="C84" s="140" t="s">
        <v>77</v>
      </c>
      <c r="D84" s="775" t="s">
        <v>78</v>
      </c>
      <c r="E84" s="775"/>
      <c r="F84" s="775"/>
      <c r="G84" s="775"/>
      <c r="H84" s="775"/>
      <c r="I84" s="775"/>
      <c r="J84" s="775"/>
      <c r="K84" s="775"/>
      <c r="L84" s="755">
        <v>0</v>
      </c>
      <c r="M84" s="755"/>
      <c r="N84" s="754"/>
      <c r="O84" s="754"/>
      <c r="P84" s="734">
        <v>0</v>
      </c>
      <c r="Q84" s="734"/>
      <c r="R84" s="697"/>
      <c r="T84" s="60">
        <f>L84*P84</f>
        <v>0</v>
      </c>
      <c r="U84" s="40"/>
    </row>
    <row r="85" spans="1:21" s="588" customFormat="1" ht="10.95" customHeight="1" x14ac:dyDescent="0.25">
      <c r="A85" s="643"/>
      <c r="B85" s="67" t="s">
        <v>53</v>
      </c>
      <c r="C85" s="61" t="s">
        <v>79</v>
      </c>
      <c r="D85" s="764" t="s">
        <v>78</v>
      </c>
      <c r="E85" s="764"/>
      <c r="F85" s="764"/>
      <c r="G85" s="764"/>
      <c r="H85" s="764"/>
      <c r="I85" s="764"/>
      <c r="J85" s="764"/>
      <c r="K85" s="764"/>
      <c r="L85" s="753">
        <v>0</v>
      </c>
      <c r="M85" s="753"/>
      <c r="N85" s="754"/>
      <c r="O85" s="754"/>
      <c r="P85" s="735">
        <v>0</v>
      </c>
      <c r="Q85" s="735"/>
      <c r="R85" s="670"/>
      <c r="T85" s="62">
        <f>L85*P85</f>
        <v>0</v>
      </c>
      <c r="U85" s="40"/>
    </row>
    <row r="86" spans="1:21" s="553" customFormat="1" ht="10.95" customHeight="1" thickBot="1" x14ac:dyDescent="0.3">
      <c r="A86" s="39"/>
      <c r="B86" s="39"/>
      <c r="C86" s="642"/>
      <c r="D86" s="736"/>
      <c r="E86" s="736"/>
      <c r="F86" s="736"/>
      <c r="G86" s="736"/>
      <c r="H86" s="736"/>
      <c r="I86" s="736"/>
      <c r="J86" s="736"/>
      <c r="K86" s="736"/>
      <c r="L86" s="736"/>
      <c r="M86" s="736"/>
      <c r="N86" s="736"/>
      <c r="O86" s="736"/>
      <c r="P86" s="736"/>
      <c r="Q86" s="736"/>
      <c r="R86" s="63"/>
      <c r="S86" s="49"/>
      <c r="T86" s="64"/>
      <c r="U86" s="46">
        <f>SUM(T84:T85)</f>
        <v>0</v>
      </c>
    </row>
    <row r="87" spans="1:21" s="477" customFormat="1" ht="11.4" customHeight="1" x14ac:dyDescent="0.25">
      <c r="A87" s="757" t="s">
        <v>80</v>
      </c>
      <c r="B87" s="757"/>
      <c r="C87" s="757"/>
      <c r="D87" s="757"/>
      <c r="E87" s="757"/>
      <c r="F87" s="757"/>
      <c r="G87" s="757"/>
      <c r="H87" s="757"/>
      <c r="I87" s="757"/>
      <c r="J87" s="757"/>
      <c r="K87" s="757"/>
      <c r="L87" s="757"/>
      <c r="M87" s="757"/>
      <c r="N87" s="757"/>
      <c r="O87" s="757"/>
      <c r="P87" s="757"/>
      <c r="Q87" s="757"/>
      <c r="R87" s="757"/>
      <c r="S87" s="757"/>
      <c r="T87" s="757"/>
      <c r="U87" s="170"/>
    </row>
    <row r="88" spans="1:21" s="553" customFormat="1" ht="10.95" customHeight="1" x14ac:dyDescent="0.25">
      <c r="A88" s="65"/>
      <c r="B88" s="65"/>
      <c r="C88" s="646"/>
      <c r="D88" s="739"/>
      <c r="E88" s="739"/>
      <c r="F88" s="739"/>
      <c r="G88" s="739"/>
      <c r="H88" s="739"/>
      <c r="I88" s="739"/>
      <c r="J88" s="739"/>
      <c r="K88" s="739"/>
      <c r="L88" s="733" t="s">
        <v>59</v>
      </c>
      <c r="M88" s="733"/>
      <c r="N88" s="739" t="s">
        <v>26</v>
      </c>
      <c r="O88" s="739"/>
      <c r="P88" s="733" t="s">
        <v>76</v>
      </c>
      <c r="Q88" s="733"/>
      <c r="R88" s="36" t="s">
        <v>29</v>
      </c>
      <c r="S88" s="647"/>
      <c r="T88" s="46"/>
      <c r="U88" s="50"/>
    </row>
    <row r="89" spans="1:21" s="553" customFormat="1" ht="10.95" customHeight="1" x14ac:dyDescent="0.25">
      <c r="A89" s="39"/>
      <c r="B89" s="66" t="s">
        <v>43</v>
      </c>
      <c r="C89" s="140" t="s">
        <v>77</v>
      </c>
      <c r="D89" s="775" t="s">
        <v>78</v>
      </c>
      <c r="E89" s="775"/>
      <c r="F89" s="775"/>
      <c r="G89" s="775"/>
      <c r="H89" s="775"/>
      <c r="I89" s="775"/>
      <c r="J89" s="775"/>
      <c r="K89" s="775"/>
      <c r="L89" s="755">
        <v>0</v>
      </c>
      <c r="M89" s="755"/>
      <c r="N89" s="739"/>
      <c r="O89" s="739"/>
      <c r="P89" s="734">
        <v>0</v>
      </c>
      <c r="Q89" s="734"/>
      <c r="R89" s="36"/>
      <c r="T89" s="60">
        <f t="shared" ref="T89:T98" si="9">L89*P89</f>
        <v>0</v>
      </c>
      <c r="U89" s="50"/>
    </row>
    <row r="90" spans="1:21" s="553" customFormat="1" ht="10.95" customHeight="1" x14ac:dyDescent="0.25">
      <c r="A90" s="39"/>
      <c r="B90" s="66" t="s">
        <v>53</v>
      </c>
      <c r="C90" s="140" t="s">
        <v>77</v>
      </c>
      <c r="D90" s="775" t="s">
        <v>78</v>
      </c>
      <c r="E90" s="775"/>
      <c r="F90" s="775"/>
      <c r="G90" s="775"/>
      <c r="H90" s="775"/>
      <c r="I90" s="775"/>
      <c r="J90" s="775"/>
      <c r="K90" s="775"/>
      <c r="L90" s="755">
        <v>0</v>
      </c>
      <c r="M90" s="755"/>
      <c r="N90" s="739"/>
      <c r="O90" s="739"/>
      <c r="P90" s="734">
        <v>0</v>
      </c>
      <c r="Q90" s="734"/>
      <c r="R90" s="36"/>
      <c r="T90" s="60">
        <f t="shared" si="9"/>
        <v>0</v>
      </c>
      <c r="U90" s="50"/>
    </row>
    <row r="91" spans="1:21" s="553" customFormat="1" ht="10.95" customHeight="1" x14ac:dyDescent="0.25">
      <c r="A91" s="39"/>
      <c r="B91" s="66" t="s">
        <v>54</v>
      </c>
      <c r="C91" s="140" t="s">
        <v>77</v>
      </c>
      <c r="D91" s="775" t="s">
        <v>78</v>
      </c>
      <c r="E91" s="775"/>
      <c r="F91" s="775"/>
      <c r="G91" s="775"/>
      <c r="H91" s="775"/>
      <c r="I91" s="775"/>
      <c r="J91" s="775"/>
      <c r="K91" s="775"/>
      <c r="L91" s="755">
        <v>0</v>
      </c>
      <c r="M91" s="755"/>
      <c r="N91" s="739"/>
      <c r="O91" s="739"/>
      <c r="P91" s="734">
        <v>0</v>
      </c>
      <c r="Q91" s="734"/>
      <c r="R91" s="36"/>
      <c r="T91" s="60">
        <f t="shared" si="9"/>
        <v>0</v>
      </c>
      <c r="U91" s="50"/>
    </row>
    <row r="92" spans="1:21" s="564" customFormat="1" ht="10.95" customHeight="1" x14ac:dyDescent="0.25">
      <c r="A92" s="78"/>
      <c r="B92" s="66" t="s">
        <v>55</v>
      </c>
      <c r="C92" s="140" t="s">
        <v>77</v>
      </c>
      <c r="D92" s="775" t="s">
        <v>78</v>
      </c>
      <c r="E92" s="775"/>
      <c r="F92" s="775"/>
      <c r="G92" s="775"/>
      <c r="H92" s="775"/>
      <c r="I92" s="775"/>
      <c r="J92" s="775"/>
      <c r="K92" s="775"/>
      <c r="L92" s="755">
        <v>0</v>
      </c>
      <c r="M92" s="755"/>
      <c r="N92" s="739"/>
      <c r="O92" s="739"/>
      <c r="P92" s="734">
        <v>0</v>
      </c>
      <c r="Q92" s="734"/>
      <c r="R92" s="36"/>
      <c r="T92" s="60">
        <f t="shared" si="9"/>
        <v>0</v>
      </c>
      <c r="U92" s="41"/>
    </row>
    <row r="93" spans="1:21" s="564" customFormat="1" ht="10.95" customHeight="1" x14ac:dyDescent="0.25">
      <c r="A93" s="78"/>
      <c r="B93" s="66" t="s">
        <v>73</v>
      </c>
      <c r="C93" s="140" t="s">
        <v>77</v>
      </c>
      <c r="D93" s="775" t="s">
        <v>78</v>
      </c>
      <c r="E93" s="775"/>
      <c r="F93" s="775"/>
      <c r="G93" s="775"/>
      <c r="H93" s="775"/>
      <c r="I93" s="775"/>
      <c r="J93" s="775"/>
      <c r="K93" s="775"/>
      <c r="L93" s="755">
        <v>0</v>
      </c>
      <c r="M93" s="755"/>
      <c r="N93" s="739"/>
      <c r="O93" s="739"/>
      <c r="P93" s="734">
        <v>0</v>
      </c>
      <c r="Q93" s="734"/>
      <c r="R93" s="36"/>
      <c r="T93" s="60">
        <f t="shared" si="9"/>
        <v>0</v>
      </c>
      <c r="U93" s="41"/>
    </row>
    <row r="94" spans="1:21" s="564" customFormat="1" ht="10.95" customHeight="1" x14ac:dyDescent="0.25">
      <c r="A94" s="78"/>
      <c r="B94" s="66" t="s">
        <v>74</v>
      </c>
      <c r="C94" s="140" t="s">
        <v>77</v>
      </c>
      <c r="D94" s="775" t="s">
        <v>78</v>
      </c>
      <c r="E94" s="775"/>
      <c r="F94" s="775"/>
      <c r="G94" s="775"/>
      <c r="H94" s="775"/>
      <c r="I94" s="775"/>
      <c r="J94" s="775"/>
      <c r="K94" s="775"/>
      <c r="L94" s="755">
        <v>0</v>
      </c>
      <c r="M94" s="755"/>
      <c r="N94" s="739"/>
      <c r="O94" s="739"/>
      <c r="P94" s="734">
        <v>0</v>
      </c>
      <c r="Q94" s="734"/>
      <c r="R94" s="36"/>
      <c r="T94" s="60">
        <f t="shared" si="9"/>
        <v>0</v>
      </c>
      <c r="U94" s="41"/>
    </row>
    <row r="95" spans="1:21" s="564" customFormat="1" ht="10.95" customHeight="1" x14ac:dyDescent="0.25">
      <c r="A95" s="78"/>
      <c r="B95" s="66" t="s">
        <v>81</v>
      </c>
      <c r="C95" s="140" t="s">
        <v>77</v>
      </c>
      <c r="D95" s="775" t="s">
        <v>78</v>
      </c>
      <c r="E95" s="775"/>
      <c r="F95" s="775"/>
      <c r="G95" s="775"/>
      <c r="H95" s="775"/>
      <c r="I95" s="775"/>
      <c r="J95" s="775"/>
      <c r="K95" s="775"/>
      <c r="L95" s="755">
        <v>0</v>
      </c>
      <c r="M95" s="755"/>
      <c r="N95" s="739"/>
      <c r="O95" s="739"/>
      <c r="P95" s="734">
        <v>0</v>
      </c>
      <c r="Q95" s="734"/>
      <c r="R95" s="36"/>
      <c r="T95" s="60">
        <f t="shared" si="9"/>
        <v>0</v>
      </c>
      <c r="U95" s="41"/>
    </row>
    <row r="96" spans="1:21" s="564" customFormat="1" ht="10.95" customHeight="1" x14ac:dyDescent="0.25">
      <c r="A96" s="78"/>
      <c r="B96" s="66" t="s">
        <v>82</v>
      </c>
      <c r="C96" s="140" t="s">
        <v>77</v>
      </c>
      <c r="D96" s="775" t="s">
        <v>78</v>
      </c>
      <c r="E96" s="775"/>
      <c r="F96" s="775"/>
      <c r="G96" s="775"/>
      <c r="H96" s="775"/>
      <c r="I96" s="775"/>
      <c r="J96" s="775"/>
      <c r="K96" s="775"/>
      <c r="L96" s="755">
        <v>0</v>
      </c>
      <c r="M96" s="755"/>
      <c r="N96" s="739"/>
      <c r="O96" s="739"/>
      <c r="P96" s="734">
        <v>0</v>
      </c>
      <c r="Q96" s="734"/>
      <c r="R96" s="36"/>
      <c r="T96" s="60">
        <f t="shared" si="9"/>
        <v>0</v>
      </c>
      <c r="U96" s="41"/>
    </row>
    <row r="97" spans="1:21" s="564" customFormat="1" ht="10.95" customHeight="1" x14ac:dyDescent="0.25">
      <c r="A97" s="78"/>
      <c r="B97" s="67" t="s">
        <v>83</v>
      </c>
      <c r="C97" s="61" t="s">
        <v>79</v>
      </c>
      <c r="D97" s="764" t="s">
        <v>78</v>
      </c>
      <c r="E97" s="764"/>
      <c r="F97" s="764"/>
      <c r="G97" s="764"/>
      <c r="H97" s="764"/>
      <c r="I97" s="764"/>
      <c r="J97" s="764"/>
      <c r="K97" s="764"/>
      <c r="L97" s="753">
        <v>0</v>
      </c>
      <c r="M97" s="753"/>
      <c r="N97" s="756"/>
      <c r="O97" s="756"/>
      <c r="P97" s="737">
        <v>0</v>
      </c>
      <c r="Q97" s="737"/>
      <c r="R97" s="74"/>
      <c r="T97" s="62">
        <f t="shared" si="9"/>
        <v>0</v>
      </c>
      <c r="U97" s="41"/>
    </row>
    <row r="98" spans="1:21" s="564" customFormat="1" ht="10.95" customHeight="1" x14ac:dyDescent="0.25">
      <c r="A98" s="78"/>
      <c r="B98" s="67" t="s">
        <v>84</v>
      </c>
      <c r="C98" s="61" t="s">
        <v>79</v>
      </c>
      <c r="D98" s="764" t="s">
        <v>78</v>
      </c>
      <c r="E98" s="764"/>
      <c r="F98" s="764"/>
      <c r="G98" s="764"/>
      <c r="H98" s="764"/>
      <c r="I98" s="764"/>
      <c r="J98" s="764"/>
      <c r="K98" s="764"/>
      <c r="L98" s="753">
        <v>0</v>
      </c>
      <c r="M98" s="753"/>
      <c r="N98" s="756"/>
      <c r="O98" s="756"/>
      <c r="P98" s="737">
        <v>0</v>
      </c>
      <c r="Q98" s="737"/>
      <c r="R98" s="74"/>
      <c r="T98" s="62">
        <f t="shared" si="9"/>
        <v>0</v>
      </c>
      <c r="U98" s="41"/>
    </row>
    <row r="99" spans="1:21" s="553" customFormat="1" ht="10.95" customHeight="1" thickBot="1" x14ac:dyDescent="0.3">
      <c r="A99" s="39"/>
      <c r="B99" s="39"/>
      <c r="C99" s="646"/>
      <c r="D99" s="738"/>
      <c r="E99" s="738"/>
      <c r="F99" s="738"/>
      <c r="G99" s="738"/>
      <c r="H99" s="738"/>
      <c r="I99" s="738"/>
      <c r="J99" s="738"/>
      <c r="K99" s="738"/>
      <c r="L99" s="738"/>
      <c r="M99" s="738"/>
      <c r="N99" s="738"/>
      <c r="O99" s="738"/>
      <c r="P99" s="738"/>
      <c r="Q99" s="738"/>
      <c r="R99" s="664"/>
      <c r="S99" s="48"/>
      <c r="T99" s="50"/>
      <c r="U99" s="71">
        <f>SUM(T89:T98)</f>
        <v>0</v>
      </c>
    </row>
    <row r="100" spans="1:21" s="477" customFormat="1" ht="11.4" customHeight="1" x14ac:dyDescent="0.25">
      <c r="A100" s="757" t="s">
        <v>85</v>
      </c>
      <c r="B100" s="757"/>
      <c r="C100" s="757"/>
      <c r="D100" s="757"/>
      <c r="E100" s="757"/>
      <c r="F100" s="757"/>
      <c r="G100" s="757"/>
      <c r="H100" s="757"/>
      <c r="I100" s="757"/>
      <c r="J100" s="757"/>
      <c r="K100" s="757"/>
      <c r="L100" s="757"/>
      <c r="M100" s="757"/>
      <c r="N100" s="757"/>
      <c r="O100" s="757"/>
      <c r="P100" s="757"/>
      <c r="Q100" s="757"/>
      <c r="R100" s="757"/>
      <c r="S100" s="757"/>
      <c r="T100" s="757"/>
      <c r="U100" s="170"/>
    </row>
    <row r="101" spans="1:21" s="553" customFormat="1" ht="10.95" customHeight="1" x14ac:dyDescent="0.25">
      <c r="A101" s="59"/>
      <c r="B101" s="59"/>
      <c r="C101" s="646"/>
      <c r="D101" s="739"/>
      <c r="E101" s="739"/>
      <c r="F101" s="739"/>
      <c r="G101" s="739"/>
      <c r="H101" s="739"/>
      <c r="I101" s="739"/>
      <c r="J101" s="739"/>
      <c r="K101" s="739"/>
      <c r="L101" s="733" t="s">
        <v>59</v>
      </c>
      <c r="M101" s="733"/>
      <c r="N101" s="739" t="s">
        <v>26</v>
      </c>
      <c r="O101" s="739"/>
      <c r="P101" s="733" t="s">
        <v>76</v>
      </c>
      <c r="Q101" s="733"/>
      <c r="R101" s="36" t="s">
        <v>29</v>
      </c>
      <c r="S101" s="647"/>
      <c r="T101" s="46"/>
      <c r="U101" s="50"/>
    </row>
    <row r="102" spans="1:21" s="588" customFormat="1" ht="10.95" customHeight="1" x14ac:dyDescent="0.25">
      <c r="A102" s="643"/>
      <c r="B102" s="66" t="s">
        <v>43</v>
      </c>
      <c r="C102" s="141" t="s">
        <v>86</v>
      </c>
      <c r="D102" s="759" t="s">
        <v>87</v>
      </c>
      <c r="E102" s="759"/>
      <c r="F102" s="759"/>
      <c r="G102" s="759"/>
      <c r="H102" s="759"/>
      <c r="I102" s="759"/>
      <c r="J102" s="759"/>
      <c r="K102" s="759"/>
      <c r="L102" s="755">
        <v>0</v>
      </c>
      <c r="M102" s="755"/>
      <c r="N102" s="725"/>
      <c r="O102" s="725"/>
      <c r="P102" s="734">
        <v>0</v>
      </c>
      <c r="Q102" s="734"/>
      <c r="R102" s="36"/>
      <c r="T102" s="60">
        <f>L102*P102</f>
        <v>0</v>
      </c>
      <c r="U102" s="40"/>
    </row>
    <row r="103" spans="1:21" s="588" customFormat="1" ht="10.95" customHeight="1" x14ac:dyDescent="0.25">
      <c r="A103" s="643"/>
      <c r="B103" s="66" t="s">
        <v>53</v>
      </c>
      <c r="C103" s="141" t="s">
        <v>86</v>
      </c>
      <c r="D103" s="759" t="s">
        <v>87</v>
      </c>
      <c r="E103" s="759"/>
      <c r="F103" s="759"/>
      <c r="G103" s="759"/>
      <c r="H103" s="759"/>
      <c r="I103" s="759"/>
      <c r="J103" s="759"/>
      <c r="K103" s="759"/>
      <c r="L103" s="755">
        <v>0</v>
      </c>
      <c r="M103" s="755"/>
      <c r="N103" s="725"/>
      <c r="O103" s="725"/>
      <c r="P103" s="734">
        <v>0</v>
      </c>
      <c r="Q103" s="734"/>
      <c r="R103" s="36"/>
      <c r="T103" s="60">
        <f>L103*P103</f>
        <v>0</v>
      </c>
      <c r="U103" s="40"/>
    </row>
    <row r="104" spans="1:21" s="588" customFormat="1" ht="10.95" customHeight="1" x14ac:dyDescent="0.25">
      <c r="A104" s="643"/>
      <c r="B104" s="66" t="s">
        <v>54</v>
      </c>
      <c r="C104" s="141" t="s">
        <v>86</v>
      </c>
      <c r="D104" s="759" t="s">
        <v>87</v>
      </c>
      <c r="E104" s="759"/>
      <c r="F104" s="759"/>
      <c r="G104" s="759"/>
      <c r="H104" s="759"/>
      <c r="I104" s="759"/>
      <c r="J104" s="759"/>
      <c r="K104" s="759"/>
      <c r="L104" s="755">
        <v>0</v>
      </c>
      <c r="M104" s="755"/>
      <c r="N104" s="725"/>
      <c r="O104" s="725"/>
      <c r="P104" s="734">
        <v>0</v>
      </c>
      <c r="Q104" s="734"/>
      <c r="R104" s="36"/>
      <c r="T104" s="60">
        <f>L104*P104</f>
        <v>0</v>
      </c>
      <c r="U104" s="40"/>
    </row>
    <row r="105" spans="1:21" s="588" customFormat="1" ht="10.95" customHeight="1" x14ac:dyDescent="0.25">
      <c r="A105" s="643"/>
      <c r="B105" s="67" t="s">
        <v>55</v>
      </c>
      <c r="C105" s="70" t="s">
        <v>86</v>
      </c>
      <c r="D105" s="760" t="s">
        <v>87</v>
      </c>
      <c r="E105" s="760"/>
      <c r="F105" s="760"/>
      <c r="G105" s="760"/>
      <c r="H105" s="760"/>
      <c r="I105" s="760"/>
      <c r="J105" s="760"/>
      <c r="K105" s="760"/>
      <c r="L105" s="758">
        <v>0</v>
      </c>
      <c r="M105" s="758"/>
      <c r="N105" s="754"/>
      <c r="O105" s="754"/>
      <c r="P105" s="737">
        <v>0</v>
      </c>
      <c r="Q105" s="737"/>
      <c r="R105" s="74"/>
      <c r="T105" s="62">
        <f>L105*P105</f>
        <v>0</v>
      </c>
      <c r="U105" s="40"/>
    </row>
    <row r="106" spans="1:21" s="588" customFormat="1" ht="10.95" customHeight="1" x14ac:dyDescent="0.25">
      <c r="A106" s="643"/>
      <c r="B106" s="67" t="s">
        <v>73</v>
      </c>
      <c r="C106" s="70" t="s">
        <v>86</v>
      </c>
      <c r="D106" s="760" t="s">
        <v>87</v>
      </c>
      <c r="E106" s="760"/>
      <c r="F106" s="760"/>
      <c r="G106" s="760"/>
      <c r="H106" s="760"/>
      <c r="I106" s="760"/>
      <c r="J106" s="760"/>
      <c r="K106" s="760"/>
      <c r="L106" s="758">
        <v>0</v>
      </c>
      <c r="M106" s="758"/>
      <c r="N106" s="754"/>
      <c r="O106" s="754"/>
      <c r="P106" s="737">
        <v>0</v>
      </c>
      <c r="Q106" s="737"/>
      <c r="R106" s="74"/>
      <c r="T106" s="62">
        <f>L106*P106</f>
        <v>0</v>
      </c>
      <c r="U106" s="40"/>
    </row>
    <row r="107" spans="1:21" s="553" customFormat="1" ht="10.95" customHeight="1" thickBot="1" x14ac:dyDescent="0.3">
      <c r="A107" s="39"/>
      <c r="B107" s="39"/>
      <c r="C107" s="646"/>
      <c r="D107" s="736"/>
      <c r="E107" s="736"/>
      <c r="F107" s="736"/>
      <c r="G107" s="736"/>
      <c r="H107" s="736"/>
      <c r="I107" s="736"/>
      <c r="J107" s="736"/>
      <c r="K107" s="736"/>
      <c r="L107" s="738"/>
      <c r="M107" s="738"/>
      <c r="N107" s="736"/>
      <c r="O107" s="736"/>
      <c r="P107" s="736"/>
      <c r="Q107" s="736"/>
      <c r="R107" s="63"/>
      <c r="S107" s="49"/>
      <c r="T107" s="64"/>
      <c r="U107" s="46">
        <f>SUM(T102:T106)</f>
        <v>0</v>
      </c>
    </row>
    <row r="108" spans="1:21" s="477" customFormat="1" ht="11.4" customHeight="1" x14ac:dyDescent="0.25">
      <c r="A108" s="757" t="s">
        <v>88</v>
      </c>
      <c r="B108" s="757"/>
      <c r="C108" s="757"/>
      <c r="D108" s="757"/>
      <c r="E108" s="757"/>
      <c r="F108" s="757"/>
      <c r="G108" s="757"/>
      <c r="H108" s="757"/>
      <c r="I108" s="757"/>
      <c r="J108" s="757"/>
      <c r="K108" s="757"/>
      <c r="L108" s="757"/>
      <c r="M108" s="757"/>
      <c r="N108" s="757"/>
      <c r="O108" s="757"/>
      <c r="P108" s="757"/>
      <c r="Q108" s="757"/>
      <c r="R108" s="757"/>
      <c r="S108" s="757"/>
      <c r="T108" s="757"/>
      <c r="U108" s="170"/>
    </row>
    <row r="109" spans="1:21" s="553" customFormat="1" ht="10.95" customHeight="1" x14ac:dyDescent="0.25">
      <c r="A109" s="39"/>
      <c r="B109" s="39"/>
      <c r="C109" s="646"/>
      <c r="D109" s="739"/>
      <c r="E109" s="739"/>
      <c r="F109" s="739"/>
      <c r="G109" s="739"/>
      <c r="H109" s="739"/>
      <c r="I109" s="739"/>
      <c r="J109" s="739"/>
      <c r="K109" s="739"/>
      <c r="L109" s="733" t="s">
        <v>59</v>
      </c>
      <c r="M109" s="733"/>
      <c r="N109" s="739" t="s">
        <v>26</v>
      </c>
      <c r="O109" s="739"/>
      <c r="P109" s="733" t="s">
        <v>76</v>
      </c>
      <c r="Q109" s="733"/>
      <c r="R109" s="36" t="s">
        <v>29</v>
      </c>
      <c r="S109" s="647"/>
      <c r="T109" s="46"/>
      <c r="U109" s="71"/>
    </row>
    <row r="110" spans="1:21" s="553" customFormat="1" ht="10.95" customHeight="1" x14ac:dyDescent="0.25">
      <c r="A110" s="39"/>
      <c r="B110" s="66" t="s">
        <v>43</v>
      </c>
      <c r="C110" s="648" t="s">
        <v>89</v>
      </c>
      <c r="D110" s="759" t="s">
        <v>90</v>
      </c>
      <c r="E110" s="759"/>
      <c r="F110" s="759"/>
      <c r="G110" s="759"/>
      <c r="H110" s="759"/>
      <c r="I110" s="759"/>
      <c r="J110" s="759"/>
      <c r="K110" s="759"/>
      <c r="L110" s="755">
        <v>0</v>
      </c>
      <c r="M110" s="755"/>
      <c r="N110" s="739"/>
      <c r="O110" s="739"/>
      <c r="P110" s="734">
        <v>0</v>
      </c>
      <c r="Q110" s="734"/>
      <c r="R110" s="36"/>
      <c r="T110" s="60">
        <f t="shared" ref="T110:T119" si="10">L110*P110</f>
        <v>0</v>
      </c>
      <c r="U110" s="71"/>
    </row>
    <row r="111" spans="1:21" s="553" customFormat="1" ht="10.95" customHeight="1" x14ac:dyDescent="0.25">
      <c r="A111" s="39"/>
      <c r="B111" s="66" t="s">
        <v>53</v>
      </c>
      <c r="C111" s="648" t="s">
        <v>89</v>
      </c>
      <c r="D111" s="759" t="s">
        <v>90</v>
      </c>
      <c r="E111" s="759"/>
      <c r="F111" s="759"/>
      <c r="G111" s="759"/>
      <c r="H111" s="759"/>
      <c r="I111" s="759"/>
      <c r="J111" s="759"/>
      <c r="K111" s="759"/>
      <c r="L111" s="755">
        <v>0</v>
      </c>
      <c r="M111" s="755"/>
      <c r="N111" s="739"/>
      <c r="O111" s="739"/>
      <c r="P111" s="734">
        <v>0</v>
      </c>
      <c r="Q111" s="734"/>
      <c r="R111" s="36"/>
      <c r="T111" s="60">
        <f t="shared" si="10"/>
        <v>0</v>
      </c>
      <c r="U111" s="71"/>
    </row>
    <row r="112" spans="1:21" s="553" customFormat="1" ht="10.95" customHeight="1" x14ac:dyDescent="0.25">
      <c r="A112" s="39"/>
      <c r="B112" s="66" t="s">
        <v>54</v>
      </c>
      <c r="C112" s="648" t="s">
        <v>89</v>
      </c>
      <c r="D112" s="759" t="s">
        <v>90</v>
      </c>
      <c r="E112" s="759"/>
      <c r="F112" s="759"/>
      <c r="G112" s="759"/>
      <c r="H112" s="759"/>
      <c r="I112" s="759"/>
      <c r="J112" s="759"/>
      <c r="K112" s="759"/>
      <c r="L112" s="755">
        <v>0</v>
      </c>
      <c r="M112" s="755"/>
      <c r="N112" s="739"/>
      <c r="O112" s="739"/>
      <c r="P112" s="734">
        <v>0</v>
      </c>
      <c r="Q112" s="734"/>
      <c r="R112" s="36"/>
      <c r="T112" s="60">
        <f t="shared" si="10"/>
        <v>0</v>
      </c>
      <c r="U112" s="71"/>
    </row>
    <row r="113" spans="1:21" s="553" customFormat="1" ht="10.95" customHeight="1" x14ac:dyDescent="0.25">
      <c r="A113" s="59"/>
      <c r="B113" s="66" t="s">
        <v>55</v>
      </c>
      <c r="C113" s="648" t="s">
        <v>89</v>
      </c>
      <c r="D113" s="759" t="s">
        <v>90</v>
      </c>
      <c r="E113" s="759"/>
      <c r="F113" s="759"/>
      <c r="G113" s="759"/>
      <c r="H113" s="759"/>
      <c r="I113" s="759"/>
      <c r="J113" s="759"/>
      <c r="K113" s="759"/>
      <c r="L113" s="755">
        <v>0</v>
      </c>
      <c r="M113" s="755"/>
      <c r="N113" s="739"/>
      <c r="O113" s="739"/>
      <c r="P113" s="734">
        <v>0</v>
      </c>
      <c r="Q113" s="734"/>
      <c r="R113" s="36"/>
      <c r="T113" s="60">
        <f t="shared" si="10"/>
        <v>0</v>
      </c>
      <c r="U113" s="71"/>
    </row>
    <row r="114" spans="1:21" s="553" customFormat="1" ht="10.95" customHeight="1" x14ac:dyDescent="0.25">
      <c r="A114" s="59"/>
      <c r="B114" s="66" t="s">
        <v>73</v>
      </c>
      <c r="C114" s="648" t="s">
        <v>89</v>
      </c>
      <c r="D114" s="759" t="s">
        <v>90</v>
      </c>
      <c r="E114" s="759"/>
      <c r="F114" s="759"/>
      <c r="G114" s="759"/>
      <c r="H114" s="759"/>
      <c r="I114" s="759"/>
      <c r="J114" s="759"/>
      <c r="K114" s="759"/>
      <c r="L114" s="755">
        <v>0</v>
      </c>
      <c r="M114" s="755"/>
      <c r="N114" s="739"/>
      <c r="O114" s="739"/>
      <c r="P114" s="734">
        <v>0</v>
      </c>
      <c r="Q114" s="734"/>
      <c r="R114" s="36"/>
      <c r="T114" s="60">
        <f t="shared" si="10"/>
        <v>0</v>
      </c>
      <c r="U114" s="71"/>
    </row>
    <row r="115" spans="1:21" s="553" customFormat="1" ht="10.95" customHeight="1" x14ac:dyDescent="0.25">
      <c r="A115" s="59"/>
      <c r="B115" s="66" t="s">
        <v>74</v>
      </c>
      <c r="C115" s="648" t="s">
        <v>89</v>
      </c>
      <c r="D115" s="759" t="s">
        <v>90</v>
      </c>
      <c r="E115" s="759"/>
      <c r="F115" s="759"/>
      <c r="G115" s="759"/>
      <c r="H115" s="759"/>
      <c r="I115" s="759"/>
      <c r="J115" s="759"/>
      <c r="K115" s="759"/>
      <c r="L115" s="755">
        <v>0</v>
      </c>
      <c r="M115" s="755"/>
      <c r="N115" s="739"/>
      <c r="O115" s="739"/>
      <c r="P115" s="734">
        <v>0</v>
      </c>
      <c r="Q115" s="734"/>
      <c r="R115" s="36"/>
      <c r="T115" s="60">
        <f t="shared" si="10"/>
        <v>0</v>
      </c>
      <c r="U115" s="71"/>
    </row>
    <row r="116" spans="1:21" s="564" customFormat="1" ht="10.95" customHeight="1" x14ac:dyDescent="0.25">
      <c r="A116" s="78"/>
      <c r="B116" s="66" t="s">
        <v>81</v>
      </c>
      <c r="C116" s="648" t="s">
        <v>89</v>
      </c>
      <c r="D116" s="759" t="s">
        <v>90</v>
      </c>
      <c r="E116" s="759"/>
      <c r="F116" s="759"/>
      <c r="G116" s="759"/>
      <c r="H116" s="759"/>
      <c r="I116" s="759"/>
      <c r="J116" s="759"/>
      <c r="K116" s="759"/>
      <c r="L116" s="755">
        <v>0</v>
      </c>
      <c r="M116" s="755"/>
      <c r="N116" s="739"/>
      <c r="O116" s="739"/>
      <c r="P116" s="734">
        <v>0</v>
      </c>
      <c r="Q116" s="734"/>
      <c r="R116" s="36"/>
      <c r="T116" s="60">
        <f t="shared" si="10"/>
        <v>0</v>
      </c>
      <c r="U116" s="80"/>
    </row>
    <row r="117" spans="1:21" s="553" customFormat="1" ht="10.95" customHeight="1" x14ac:dyDescent="0.25">
      <c r="A117" s="59"/>
      <c r="B117" s="66" t="s">
        <v>82</v>
      </c>
      <c r="C117" s="648" t="s">
        <v>89</v>
      </c>
      <c r="D117" s="759" t="s">
        <v>90</v>
      </c>
      <c r="E117" s="759"/>
      <c r="F117" s="759"/>
      <c r="G117" s="759"/>
      <c r="H117" s="759"/>
      <c r="I117" s="759"/>
      <c r="J117" s="759"/>
      <c r="K117" s="759"/>
      <c r="L117" s="755">
        <v>0</v>
      </c>
      <c r="M117" s="755"/>
      <c r="N117" s="739"/>
      <c r="O117" s="739"/>
      <c r="P117" s="734">
        <v>0</v>
      </c>
      <c r="Q117" s="734"/>
      <c r="R117" s="36"/>
      <c r="T117" s="60">
        <f t="shared" si="10"/>
        <v>0</v>
      </c>
      <c r="U117" s="71"/>
    </row>
    <row r="118" spans="1:21" s="553" customFormat="1" ht="10.95" customHeight="1" x14ac:dyDescent="0.25">
      <c r="A118" s="59"/>
      <c r="B118" s="67" t="s">
        <v>83</v>
      </c>
      <c r="C118" s="640" t="s">
        <v>89</v>
      </c>
      <c r="D118" s="760" t="s">
        <v>90</v>
      </c>
      <c r="E118" s="760"/>
      <c r="F118" s="760"/>
      <c r="G118" s="760"/>
      <c r="H118" s="760"/>
      <c r="I118" s="760"/>
      <c r="J118" s="760"/>
      <c r="K118" s="760"/>
      <c r="L118" s="758">
        <v>0</v>
      </c>
      <c r="M118" s="758"/>
      <c r="N118" s="756"/>
      <c r="O118" s="756"/>
      <c r="P118" s="737">
        <v>0</v>
      </c>
      <c r="Q118" s="737"/>
      <c r="R118" s="68"/>
      <c r="T118" s="69">
        <f t="shared" si="10"/>
        <v>0</v>
      </c>
      <c r="U118" s="71"/>
    </row>
    <row r="119" spans="1:21" s="564" customFormat="1" ht="10.95" customHeight="1" x14ac:dyDescent="0.25">
      <c r="A119" s="78"/>
      <c r="B119" s="67" t="s">
        <v>84</v>
      </c>
      <c r="C119" s="640" t="s">
        <v>89</v>
      </c>
      <c r="D119" s="760" t="s">
        <v>90</v>
      </c>
      <c r="E119" s="760"/>
      <c r="F119" s="760"/>
      <c r="G119" s="760"/>
      <c r="H119" s="760"/>
      <c r="I119" s="760"/>
      <c r="J119" s="760"/>
      <c r="K119" s="760"/>
      <c r="L119" s="758">
        <v>0</v>
      </c>
      <c r="M119" s="758"/>
      <c r="N119" s="756"/>
      <c r="O119" s="756"/>
      <c r="P119" s="737">
        <v>0</v>
      </c>
      <c r="Q119" s="737"/>
      <c r="R119" s="68"/>
      <c r="T119" s="69">
        <f t="shared" si="10"/>
        <v>0</v>
      </c>
      <c r="U119" s="80"/>
    </row>
    <row r="120" spans="1:21" s="564" customFormat="1" ht="10.95" customHeight="1" x14ac:dyDescent="0.25">
      <c r="A120" s="78"/>
      <c r="B120" s="771" t="s">
        <v>91</v>
      </c>
      <c r="C120" s="771"/>
      <c r="D120" s="771"/>
      <c r="E120" s="771"/>
      <c r="F120" s="771"/>
      <c r="G120" s="771"/>
      <c r="H120" s="771"/>
      <c r="I120" s="771"/>
      <c r="J120" s="771"/>
      <c r="K120" s="771"/>
      <c r="L120" s="773"/>
      <c r="M120" s="773"/>
      <c r="N120" s="773"/>
      <c r="O120" s="773"/>
      <c r="P120" s="772"/>
      <c r="Q120" s="772"/>
      <c r="R120" s="691"/>
      <c r="S120" s="36"/>
      <c r="T120" s="60"/>
      <c r="U120" s="80"/>
    </row>
    <row r="121" spans="1:21" s="564" customFormat="1" ht="10.95" customHeight="1" x14ac:dyDescent="0.25">
      <c r="A121" s="78"/>
      <c r="B121" s="66" t="s">
        <v>43</v>
      </c>
      <c r="C121" s="771" t="str">
        <f>C27</f>
        <v>Training or Conference Title</v>
      </c>
      <c r="D121" s="771"/>
      <c r="E121" s="771"/>
      <c r="F121" s="771"/>
      <c r="G121" s="771"/>
      <c r="H121" s="771"/>
      <c r="I121" s="771"/>
      <c r="J121" s="771"/>
      <c r="K121" s="771"/>
      <c r="L121" s="755">
        <v>0</v>
      </c>
      <c r="M121" s="755"/>
      <c r="N121" s="732"/>
      <c r="O121" s="732"/>
      <c r="P121" s="734">
        <v>0</v>
      </c>
      <c r="Q121" s="734"/>
      <c r="R121" s="36"/>
      <c r="T121" s="60">
        <f t="shared" ref="T121:T126" si="11">L121*P121</f>
        <v>0</v>
      </c>
      <c r="U121" s="80"/>
    </row>
    <row r="122" spans="1:21" s="564" customFormat="1" ht="10.95" customHeight="1" x14ac:dyDescent="0.25">
      <c r="A122" s="78"/>
      <c r="B122" s="66" t="s">
        <v>53</v>
      </c>
      <c r="C122" s="771" t="str">
        <f>C36</f>
        <v>Training or Conference Title</v>
      </c>
      <c r="D122" s="771"/>
      <c r="E122" s="771"/>
      <c r="F122" s="771"/>
      <c r="G122" s="771"/>
      <c r="H122" s="771"/>
      <c r="I122" s="771"/>
      <c r="J122" s="771"/>
      <c r="K122" s="771"/>
      <c r="L122" s="755">
        <v>0</v>
      </c>
      <c r="M122" s="755"/>
      <c r="N122" s="732"/>
      <c r="O122" s="732"/>
      <c r="P122" s="734">
        <v>0</v>
      </c>
      <c r="Q122" s="734"/>
      <c r="R122" s="36"/>
      <c r="T122" s="60">
        <f t="shared" si="11"/>
        <v>0</v>
      </c>
      <c r="U122" s="80"/>
    </row>
    <row r="123" spans="1:21" s="564" customFormat="1" ht="10.95" customHeight="1" x14ac:dyDescent="0.25">
      <c r="A123" s="78"/>
      <c r="B123" s="66" t="s">
        <v>54</v>
      </c>
      <c r="C123" s="771" t="str">
        <f>C45</f>
        <v>Training or Conference Title</v>
      </c>
      <c r="D123" s="771"/>
      <c r="E123" s="771"/>
      <c r="F123" s="771"/>
      <c r="G123" s="771"/>
      <c r="H123" s="771"/>
      <c r="I123" s="771"/>
      <c r="J123" s="771"/>
      <c r="K123" s="771"/>
      <c r="L123" s="755">
        <v>0</v>
      </c>
      <c r="M123" s="755"/>
      <c r="N123" s="732"/>
      <c r="O123" s="732"/>
      <c r="P123" s="734">
        <v>0</v>
      </c>
      <c r="Q123" s="734"/>
      <c r="R123" s="36"/>
      <c r="T123" s="60">
        <f t="shared" si="11"/>
        <v>0</v>
      </c>
      <c r="U123" s="80"/>
    </row>
    <row r="124" spans="1:21" s="564" customFormat="1" ht="10.95" customHeight="1" x14ac:dyDescent="0.25">
      <c r="A124" s="78"/>
      <c r="B124" s="66" t="s">
        <v>55</v>
      </c>
      <c r="C124" s="771" t="str">
        <f>C54</f>
        <v>Training or Conference Title</v>
      </c>
      <c r="D124" s="771"/>
      <c r="E124" s="771"/>
      <c r="F124" s="771"/>
      <c r="G124" s="771"/>
      <c r="H124" s="771"/>
      <c r="I124" s="771"/>
      <c r="J124" s="771"/>
      <c r="K124" s="771"/>
      <c r="L124" s="755">
        <v>0</v>
      </c>
      <c r="M124" s="755"/>
      <c r="N124" s="732"/>
      <c r="O124" s="732"/>
      <c r="P124" s="734">
        <v>0</v>
      </c>
      <c r="Q124" s="734"/>
      <c r="R124" s="36"/>
      <c r="T124" s="60">
        <f t="shared" si="11"/>
        <v>0</v>
      </c>
      <c r="U124" s="80"/>
    </row>
    <row r="125" spans="1:21" s="564" customFormat="1" ht="10.95" customHeight="1" x14ac:dyDescent="0.25">
      <c r="A125" s="78"/>
      <c r="B125" s="67" t="s">
        <v>73</v>
      </c>
      <c r="C125" s="747" t="str">
        <f>C63</f>
        <v>Training or Conference Title</v>
      </c>
      <c r="D125" s="747"/>
      <c r="E125" s="747"/>
      <c r="F125" s="747"/>
      <c r="G125" s="747"/>
      <c r="H125" s="747"/>
      <c r="I125" s="747"/>
      <c r="J125" s="747"/>
      <c r="K125" s="747"/>
      <c r="L125" s="758">
        <v>0</v>
      </c>
      <c r="M125" s="758"/>
      <c r="N125" s="732"/>
      <c r="O125" s="732"/>
      <c r="P125" s="737">
        <v>0</v>
      </c>
      <c r="Q125" s="737"/>
      <c r="R125" s="68"/>
      <c r="T125" s="69">
        <f t="shared" si="11"/>
        <v>0</v>
      </c>
      <c r="U125" s="80"/>
    </row>
    <row r="126" spans="1:21" s="564" customFormat="1" ht="10.95" customHeight="1" x14ac:dyDescent="0.25">
      <c r="A126" s="78"/>
      <c r="B126" s="67" t="s">
        <v>74</v>
      </c>
      <c r="C126" s="747" t="str">
        <f>C72</f>
        <v>Training or Conference Title</v>
      </c>
      <c r="D126" s="747"/>
      <c r="E126" s="747"/>
      <c r="F126" s="747"/>
      <c r="G126" s="747"/>
      <c r="H126" s="747"/>
      <c r="I126" s="747"/>
      <c r="J126" s="747"/>
      <c r="K126" s="747"/>
      <c r="L126" s="758">
        <v>0</v>
      </c>
      <c r="M126" s="758"/>
      <c r="N126" s="732"/>
      <c r="O126" s="732"/>
      <c r="P126" s="737">
        <v>0</v>
      </c>
      <c r="Q126" s="737"/>
      <c r="R126" s="68"/>
      <c r="T126" s="69">
        <f t="shared" si="11"/>
        <v>0</v>
      </c>
      <c r="U126" s="80"/>
    </row>
    <row r="127" spans="1:21" s="553" customFormat="1" ht="10.95" customHeight="1" thickBot="1" x14ac:dyDescent="0.3">
      <c r="A127" s="39"/>
      <c r="B127" s="39"/>
      <c r="C127" s="774"/>
      <c r="D127" s="774"/>
      <c r="E127" s="774"/>
      <c r="F127" s="774"/>
      <c r="G127" s="774"/>
      <c r="H127" s="774"/>
      <c r="I127" s="774"/>
      <c r="J127" s="774"/>
      <c r="K127" s="774"/>
      <c r="L127" s="738"/>
      <c r="M127" s="738"/>
      <c r="N127" s="738"/>
      <c r="O127" s="738"/>
      <c r="P127" s="738"/>
      <c r="Q127" s="738"/>
      <c r="R127" s="63"/>
      <c r="S127" s="48"/>
      <c r="T127" s="71"/>
      <c r="U127" s="46">
        <f>SUM(T110:T126)</f>
        <v>0</v>
      </c>
    </row>
    <row r="128" spans="1:21" s="477" customFormat="1" ht="11.4" customHeight="1" x14ac:dyDescent="0.25">
      <c r="A128" s="740" t="s">
        <v>92</v>
      </c>
      <c r="B128" s="740"/>
      <c r="C128" s="740"/>
      <c r="D128" s="740"/>
      <c r="E128" s="740"/>
      <c r="F128" s="740"/>
      <c r="G128" s="740"/>
      <c r="H128" s="740"/>
      <c r="I128" s="740"/>
      <c r="J128" s="740"/>
      <c r="K128" s="740"/>
      <c r="L128" s="740"/>
      <c r="M128" s="740"/>
      <c r="N128" s="740"/>
      <c r="O128" s="740"/>
      <c r="P128" s="740"/>
      <c r="Q128" s="740"/>
      <c r="R128" s="740"/>
      <c r="S128" s="740"/>
      <c r="T128" s="740"/>
      <c r="U128" s="173"/>
    </row>
    <row r="129" spans="1:21" s="477" customFormat="1" ht="11.4" customHeight="1" x14ac:dyDescent="0.25">
      <c r="A129" s="465"/>
      <c r="B129" s="465"/>
      <c r="C129" s="748"/>
      <c r="D129" s="748"/>
      <c r="E129" s="722" t="s">
        <v>42</v>
      </c>
      <c r="F129" s="722"/>
      <c r="G129" s="722"/>
      <c r="H129" s="722"/>
      <c r="I129" s="722"/>
      <c r="J129" s="721" t="s">
        <v>26</v>
      </c>
      <c r="K129" s="721"/>
      <c r="L129" s="722" t="s">
        <v>93</v>
      </c>
      <c r="M129" s="722"/>
      <c r="N129" s="752" t="s">
        <v>66</v>
      </c>
      <c r="O129" s="752"/>
      <c r="P129" s="722" t="s">
        <v>94</v>
      </c>
      <c r="Q129" s="722"/>
      <c r="R129" s="663" t="s">
        <v>29</v>
      </c>
      <c r="S129" s="666" t="s">
        <v>95</v>
      </c>
      <c r="T129" s="642"/>
      <c r="U129" s="466"/>
    </row>
    <row r="130" spans="1:21" s="553" customFormat="1" ht="10.95" customHeight="1" x14ac:dyDescent="0.25">
      <c r="A130" s="72"/>
      <c r="B130" s="66" t="s">
        <v>43</v>
      </c>
      <c r="C130" s="746" t="s">
        <v>96</v>
      </c>
      <c r="D130" s="746"/>
      <c r="E130" s="723">
        <v>0</v>
      </c>
      <c r="F130" s="723"/>
      <c r="G130" s="723"/>
      <c r="H130" s="723"/>
      <c r="I130" s="723"/>
      <c r="J130" s="724"/>
      <c r="K130" s="724"/>
      <c r="L130" s="731">
        <f>SUM(U13:U127)</f>
        <v>0</v>
      </c>
      <c r="M130" s="731"/>
      <c r="N130" s="725"/>
      <c r="O130" s="725"/>
      <c r="P130" s="731">
        <f>U86+U107</f>
        <v>0</v>
      </c>
      <c r="Q130" s="731"/>
      <c r="R130" s="638"/>
      <c r="S130" s="468">
        <f>L130-P130</f>
        <v>0</v>
      </c>
      <c r="T130" s="73">
        <f>S130*E130</f>
        <v>0</v>
      </c>
      <c r="U130" s="50"/>
    </row>
    <row r="131" spans="1:21" s="553" customFormat="1" ht="10.95" customHeight="1" x14ac:dyDescent="0.25">
      <c r="A131" s="76"/>
      <c r="B131" s="664"/>
      <c r="C131" s="744" t="s">
        <v>97</v>
      </c>
      <c r="D131" s="744"/>
      <c r="E131" s="725"/>
      <c r="F131" s="725"/>
      <c r="G131" s="725"/>
      <c r="H131" s="725"/>
      <c r="I131" s="725"/>
      <c r="J131" s="725"/>
      <c r="K131" s="725"/>
      <c r="L131" s="752"/>
      <c r="M131" s="821"/>
      <c r="N131" s="721"/>
      <c r="O131" s="721"/>
      <c r="P131" s="721"/>
      <c r="Q131" s="721"/>
      <c r="R131" s="38"/>
      <c r="S131" s="36"/>
      <c r="U131" s="38"/>
    </row>
    <row r="132" spans="1:21" s="553" customFormat="1" ht="10.95" customHeight="1" x14ac:dyDescent="0.25">
      <c r="A132" s="72"/>
      <c r="B132" s="67" t="s">
        <v>53</v>
      </c>
      <c r="C132" s="747" t="s">
        <v>98</v>
      </c>
      <c r="D132" s="747"/>
      <c r="E132" s="726">
        <v>0</v>
      </c>
      <c r="F132" s="726"/>
      <c r="G132" s="726"/>
      <c r="H132" s="726"/>
      <c r="I132" s="726"/>
      <c r="J132" s="727"/>
      <c r="K132" s="727"/>
      <c r="L132" s="751"/>
      <c r="M132" s="751"/>
      <c r="N132" s="729"/>
      <c r="O132" s="729"/>
      <c r="P132" s="750">
        <f>U86+U107</f>
        <v>0</v>
      </c>
      <c r="Q132" s="750"/>
      <c r="R132" s="644"/>
      <c r="S132" s="74"/>
      <c r="T132" s="467">
        <f>P132*E132</f>
        <v>0</v>
      </c>
      <c r="U132" s="50"/>
    </row>
    <row r="133" spans="1:21" s="553" customFormat="1" ht="10.95" customHeight="1" x14ac:dyDescent="0.25">
      <c r="A133" s="76"/>
      <c r="B133" s="660"/>
      <c r="C133" s="745" t="s">
        <v>97</v>
      </c>
      <c r="D133" s="745"/>
      <c r="E133" s="728"/>
      <c r="F133" s="728"/>
      <c r="G133" s="728"/>
      <c r="H133" s="728"/>
      <c r="I133" s="728"/>
      <c r="J133" s="729"/>
      <c r="K133" s="729"/>
      <c r="L133" s="750"/>
      <c r="M133" s="743"/>
      <c r="N133" s="725"/>
      <c r="O133" s="725"/>
      <c r="P133" s="743"/>
      <c r="Q133" s="743"/>
      <c r="R133" s="644"/>
      <c r="S133" s="74"/>
      <c r="U133" s="38"/>
    </row>
    <row r="134" spans="1:21" s="553" customFormat="1" ht="10.95" customHeight="1" thickBot="1" x14ac:dyDescent="0.3">
      <c r="A134" s="446"/>
      <c r="B134" s="446"/>
      <c r="C134" s="749"/>
      <c r="D134" s="749"/>
      <c r="E134" s="730" t="s">
        <v>99</v>
      </c>
      <c r="F134" s="730"/>
      <c r="G134" s="730"/>
      <c r="H134" s="730"/>
      <c r="I134" s="730"/>
      <c r="J134" s="730"/>
      <c r="K134" s="730"/>
      <c r="L134" s="730"/>
      <c r="M134" s="730"/>
      <c r="N134" s="730"/>
      <c r="O134" s="730"/>
      <c r="P134" s="730"/>
      <c r="Q134" s="730"/>
      <c r="R134" s="447"/>
      <c r="S134" s="447"/>
      <c r="T134" s="448"/>
      <c r="U134" s="469">
        <f>SUM(T130:T133)</f>
        <v>0</v>
      </c>
    </row>
    <row r="135" spans="1:21" s="477" customFormat="1" ht="12.75" customHeight="1" x14ac:dyDescent="0.25">
      <c r="A135" s="742" t="s">
        <v>100</v>
      </c>
      <c r="B135" s="742"/>
      <c r="C135" s="742"/>
      <c r="D135" s="742"/>
      <c r="E135" s="742"/>
      <c r="F135" s="742"/>
      <c r="G135" s="742"/>
      <c r="H135" s="742"/>
      <c r="I135" s="742"/>
      <c r="J135" s="742"/>
      <c r="K135" s="742"/>
      <c r="L135" s="742"/>
      <c r="M135" s="742"/>
      <c r="N135" s="742"/>
      <c r="O135" s="742"/>
      <c r="P135" s="742"/>
      <c r="Q135" s="742"/>
      <c r="R135" s="741" t="s">
        <v>101</v>
      </c>
      <c r="S135" s="741"/>
      <c r="T135" s="741"/>
      <c r="U135" s="46">
        <f>SUM(U13:U134)</f>
        <v>0</v>
      </c>
    </row>
    <row r="136" spans="1:21" s="477" customFormat="1" ht="12.75" customHeight="1" x14ac:dyDescent="0.25">
      <c r="A136" s="59"/>
      <c r="B136" s="741"/>
      <c r="C136" s="741"/>
      <c r="D136" s="741"/>
      <c r="E136" s="741"/>
      <c r="F136" s="741"/>
      <c r="G136" s="741"/>
      <c r="H136" s="741"/>
      <c r="I136" s="741"/>
      <c r="J136" s="741"/>
      <c r="K136" s="741"/>
      <c r="L136" s="741"/>
      <c r="M136" s="741"/>
      <c r="N136" s="741"/>
      <c r="O136" s="741"/>
      <c r="P136" s="741"/>
      <c r="Q136" s="741"/>
      <c r="R136" s="719" t="s">
        <v>102</v>
      </c>
      <c r="S136" s="719"/>
      <c r="T136" s="431">
        <v>0</v>
      </c>
      <c r="U136" s="46">
        <f>U135*T136</f>
        <v>0</v>
      </c>
    </row>
    <row r="137" spans="1:21" s="477" customFormat="1" ht="12.75" customHeight="1" x14ac:dyDescent="0.25">
      <c r="A137" s="59"/>
      <c r="B137" s="712"/>
      <c r="C137" s="712"/>
      <c r="D137" s="712"/>
      <c r="E137" s="712"/>
      <c r="F137" s="712"/>
      <c r="G137" s="712"/>
      <c r="H137" s="712"/>
      <c r="I137" s="712"/>
      <c r="J137" s="712"/>
      <c r="K137" s="712"/>
      <c r="L137" s="712"/>
      <c r="M137" s="712"/>
      <c r="N137" s="712"/>
      <c r="O137" s="712"/>
      <c r="P137" s="712"/>
      <c r="Q137" s="712"/>
      <c r="R137" s="720" t="s">
        <v>103</v>
      </c>
      <c r="S137" s="720"/>
      <c r="T137" s="431">
        <v>0</v>
      </c>
      <c r="U137" s="46">
        <f>U135-U136</f>
        <v>0</v>
      </c>
    </row>
  </sheetData>
  <sheetProtection algorithmName="SHA-512" hashValue="3TA2gwF2rFKw73EqJopc57cK3tHp9T5X5VhKF3uOYEA4vrEX1afl26F1OJORS0ysL+F5+3GXjFQLcn/TbkFoFw==" saltValue="kwSKPk+4rM2Ogi2lAHJ9YQ==" spinCount="100000" sheet="1" insertRows="0" deleteRows="0"/>
  <mergeCells count="384">
    <mergeCell ref="C81:K81"/>
    <mergeCell ref="L81:T81"/>
    <mergeCell ref="L73:T73"/>
    <mergeCell ref="A4:T4"/>
    <mergeCell ref="C11:K11"/>
    <mergeCell ref="O11:P11"/>
    <mergeCell ref="L131:M131"/>
    <mergeCell ref="L133:M133"/>
    <mergeCell ref="C57:K57"/>
    <mergeCell ref="C61:K61"/>
    <mergeCell ref="C62:K62"/>
    <mergeCell ref="C64:D64"/>
    <mergeCell ref="C66:K66"/>
    <mergeCell ref="C70:K70"/>
    <mergeCell ref="C71:K71"/>
    <mergeCell ref="C73:D73"/>
    <mergeCell ref="C75:K75"/>
    <mergeCell ref="C79:K79"/>
    <mergeCell ref="C80:K80"/>
    <mergeCell ref="C12:K12"/>
    <mergeCell ref="C37:D37"/>
    <mergeCell ref="C16:D16"/>
    <mergeCell ref="C18:D18"/>
    <mergeCell ref="C20:D20"/>
    <mergeCell ref="E24:K24"/>
    <mergeCell ref="L36:T36"/>
    <mergeCell ref="P41:Q41"/>
    <mergeCell ref="C5:K5"/>
    <mergeCell ref="C6:K6"/>
    <mergeCell ref="C7:K7"/>
    <mergeCell ref="C10:K10"/>
    <mergeCell ref="C17:D17"/>
    <mergeCell ref="C19:D19"/>
    <mergeCell ref="O5:P5"/>
    <mergeCell ref="O6:P6"/>
    <mergeCell ref="O7:P7"/>
    <mergeCell ref="O8:P8"/>
    <mergeCell ref="O9:P9"/>
    <mergeCell ref="O10:P10"/>
    <mergeCell ref="O12:P12"/>
    <mergeCell ref="O17:P17"/>
    <mergeCell ref="O19:P19"/>
    <mergeCell ref="A14:T14"/>
    <mergeCell ref="L37:T37"/>
    <mergeCell ref="C39:K39"/>
    <mergeCell ref="P38:Q38"/>
    <mergeCell ref="P39:Q39"/>
    <mergeCell ref="C40:K40"/>
    <mergeCell ref="P40:Q40"/>
    <mergeCell ref="P29:Q29"/>
    <mergeCell ref="P30:Q30"/>
    <mergeCell ref="P31:Q31"/>
    <mergeCell ref="P32:Q32"/>
    <mergeCell ref="P33:Q33"/>
    <mergeCell ref="P34:Q34"/>
    <mergeCell ref="P35:Q35"/>
    <mergeCell ref="C36:D36"/>
    <mergeCell ref="P28:Q28"/>
    <mergeCell ref="O13:P13"/>
    <mergeCell ref="O21:P21"/>
    <mergeCell ref="C30:K30"/>
    <mergeCell ref="C31:K31"/>
    <mergeCell ref="C35:K35"/>
    <mergeCell ref="C28:D28"/>
    <mergeCell ref="C29:K29"/>
    <mergeCell ref="C32:K32"/>
    <mergeCell ref="C33:K33"/>
    <mergeCell ref="C34:K34"/>
    <mergeCell ref="C13:K13"/>
    <mergeCell ref="C15:K15"/>
    <mergeCell ref="C26:K26"/>
    <mergeCell ref="C21:D21"/>
    <mergeCell ref="C23:D23"/>
    <mergeCell ref="C27:D27"/>
    <mergeCell ref="A25:T25"/>
    <mergeCell ref="O23:P23"/>
    <mergeCell ref="O26:O27"/>
    <mergeCell ref="R26:R27"/>
    <mergeCell ref="T26:T27"/>
    <mergeCell ref="S26:S27"/>
    <mergeCell ref="C22:D22"/>
    <mergeCell ref="C8:K8"/>
    <mergeCell ref="C9:K9"/>
    <mergeCell ref="D94:K94"/>
    <mergeCell ref="D95:K95"/>
    <mergeCell ref="D96:K96"/>
    <mergeCell ref="N94:O94"/>
    <mergeCell ref="N95:O95"/>
    <mergeCell ref="N96:O96"/>
    <mergeCell ref="L88:M88"/>
    <mergeCell ref="L89:M89"/>
    <mergeCell ref="L90:M90"/>
    <mergeCell ref="C38:K38"/>
    <mergeCell ref="C41:K41"/>
    <mergeCell ref="L45:T45"/>
    <mergeCell ref="L46:T46"/>
    <mergeCell ref="L54:T54"/>
    <mergeCell ref="L55:T55"/>
    <mergeCell ref="L63:T63"/>
    <mergeCell ref="L64:T64"/>
    <mergeCell ref="L72:T72"/>
    <mergeCell ref="C43:K43"/>
    <mergeCell ref="C44:K44"/>
    <mergeCell ref="C46:D46"/>
    <mergeCell ref="C24:D24"/>
    <mergeCell ref="A1:U1"/>
    <mergeCell ref="B136:Q136"/>
    <mergeCell ref="L91:M91"/>
    <mergeCell ref="L92:M92"/>
    <mergeCell ref="L93:M93"/>
    <mergeCell ref="L94:M94"/>
    <mergeCell ref="L95:M95"/>
    <mergeCell ref="L96:M96"/>
    <mergeCell ref="D107:K107"/>
    <mergeCell ref="P101:Q101"/>
    <mergeCell ref="P102:Q102"/>
    <mergeCell ref="P103:Q103"/>
    <mergeCell ref="P104:Q104"/>
    <mergeCell ref="P105:Q105"/>
    <mergeCell ref="P106:Q106"/>
    <mergeCell ref="P26:Q27"/>
    <mergeCell ref="C51:K51"/>
    <mergeCell ref="U26:U27"/>
    <mergeCell ref="O15:P15"/>
    <mergeCell ref="O24:P24"/>
    <mergeCell ref="O16:P16"/>
    <mergeCell ref="O18:P18"/>
    <mergeCell ref="O20:P20"/>
    <mergeCell ref="O22:P22"/>
    <mergeCell ref="C42:K42"/>
    <mergeCell ref="P42:Q42"/>
    <mergeCell ref="P43:Q43"/>
    <mergeCell ref="P44:Q44"/>
    <mergeCell ref="C47:K47"/>
    <mergeCell ref="P47:Q47"/>
    <mergeCell ref="P48:Q48"/>
    <mergeCell ref="C49:K49"/>
    <mergeCell ref="P49:Q49"/>
    <mergeCell ref="C48:K48"/>
    <mergeCell ref="C45:D45"/>
    <mergeCell ref="C50:K50"/>
    <mergeCell ref="P50:Q50"/>
    <mergeCell ref="P51:Q51"/>
    <mergeCell ref="P52:Q52"/>
    <mergeCell ref="P53:Q53"/>
    <mergeCell ref="C56:K56"/>
    <mergeCell ref="P56:Q56"/>
    <mergeCell ref="C53:K53"/>
    <mergeCell ref="C55:D55"/>
    <mergeCell ref="C52:K52"/>
    <mergeCell ref="C54:D54"/>
    <mergeCell ref="P57:Q57"/>
    <mergeCell ref="C58:K58"/>
    <mergeCell ref="P58:Q58"/>
    <mergeCell ref="C59:K59"/>
    <mergeCell ref="P59:Q59"/>
    <mergeCell ref="C60:K60"/>
    <mergeCell ref="P60:Q60"/>
    <mergeCell ref="P61:Q61"/>
    <mergeCell ref="P62:Q62"/>
    <mergeCell ref="P77:Q77"/>
    <mergeCell ref="C65:K65"/>
    <mergeCell ref="P65:Q65"/>
    <mergeCell ref="P66:Q66"/>
    <mergeCell ref="C67:K67"/>
    <mergeCell ref="P67:Q67"/>
    <mergeCell ref="C68:K68"/>
    <mergeCell ref="P68:Q68"/>
    <mergeCell ref="C69:K69"/>
    <mergeCell ref="P69:Q69"/>
    <mergeCell ref="D101:K101"/>
    <mergeCell ref="D86:K86"/>
    <mergeCell ref="D99:K99"/>
    <mergeCell ref="D84:K84"/>
    <mergeCell ref="D85:K85"/>
    <mergeCell ref="D88:K88"/>
    <mergeCell ref="D89:K89"/>
    <mergeCell ref="D90:K90"/>
    <mergeCell ref="D91:K91"/>
    <mergeCell ref="D92:K92"/>
    <mergeCell ref="D93:K93"/>
    <mergeCell ref="A87:T87"/>
    <mergeCell ref="A100:T100"/>
    <mergeCell ref="L101:M101"/>
    <mergeCell ref="N101:O101"/>
    <mergeCell ref="N123:O123"/>
    <mergeCell ref="N124:O124"/>
    <mergeCell ref="D119:K119"/>
    <mergeCell ref="D109:K109"/>
    <mergeCell ref="P109:Q109"/>
    <mergeCell ref="P110:Q110"/>
    <mergeCell ref="P111:Q111"/>
    <mergeCell ref="P112:Q112"/>
    <mergeCell ref="P113:Q113"/>
    <mergeCell ref="P114:Q114"/>
    <mergeCell ref="P115:Q115"/>
    <mergeCell ref="P116:Q116"/>
    <mergeCell ref="P117:Q117"/>
    <mergeCell ref="P118:Q118"/>
    <mergeCell ref="P119:Q119"/>
    <mergeCell ref="D110:K110"/>
    <mergeCell ref="D111:K111"/>
    <mergeCell ref="D112:K112"/>
    <mergeCell ref="D113:K113"/>
    <mergeCell ref="D114:K114"/>
    <mergeCell ref="D115:K115"/>
    <mergeCell ref="D116:K116"/>
    <mergeCell ref="D117:K117"/>
    <mergeCell ref="D118:K118"/>
    <mergeCell ref="C121:K121"/>
    <mergeCell ref="C122:K122"/>
    <mergeCell ref="C123:K123"/>
    <mergeCell ref="C124:K124"/>
    <mergeCell ref="C125:K125"/>
    <mergeCell ref="C126:K126"/>
    <mergeCell ref="C127:K127"/>
    <mergeCell ref="P121:Q121"/>
    <mergeCell ref="P122:Q122"/>
    <mergeCell ref="P123:Q123"/>
    <mergeCell ref="P124:Q124"/>
    <mergeCell ref="P125:Q125"/>
    <mergeCell ref="P126:Q126"/>
    <mergeCell ref="P127:Q127"/>
    <mergeCell ref="L121:M121"/>
    <mergeCell ref="L122:M122"/>
    <mergeCell ref="L123:M123"/>
    <mergeCell ref="L124:M124"/>
    <mergeCell ref="L125:M125"/>
    <mergeCell ref="L126:M126"/>
    <mergeCell ref="L127:M127"/>
    <mergeCell ref="N127:O127"/>
    <mergeCell ref="N121:O121"/>
    <mergeCell ref="N122:O122"/>
    <mergeCell ref="B120:K120"/>
    <mergeCell ref="P120:Q120"/>
    <mergeCell ref="N116:O116"/>
    <mergeCell ref="N117:O117"/>
    <mergeCell ref="N118:O118"/>
    <mergeCell ref="N119:O119"/>
    <mergeCell ref="L109:M109"/>
    <mergeCell ref="L110:M110"/>
    <mergeCell ref="L111:M111"/>
    <mergeCell ref="L112:M112"/>
    <mergeCell ref="L113:M113"/>
    <mergeCell ref="L114:M114"/>
    <mergeCell ref="L115:M115"/>
    <mergeCell ref="L116:M116"/>
    <mergeCell ref="L117:M117"/>
    <mergeCell ref="L118:M118"/>
    <mergeCell ref="L119:M119"/>
    <mergeCell ref="L120:M120"/>
    <mergeCell ref="N120:O120"/>
    <mergeCell ref="N115:O115"/>
    <mergeCell ref="N114:O114"/>
    <mergeCell ref="C63:D63"/>
    <mergeCell ref="C72:D72"/>
    <mergeCell ref="N26:N27"/>
    <mergeCell ref="L26:L27"/>
    <mergeCell ref="M26:M27"/>
    <mergeCell ref="A82:T82"/>
    <mergeCell ref="N92:O92"/>
    <mergeCell ref="N93:O93"/>
    <mergeCell ref="N99:O99"/>
    <mergeCell ref="D97:K97"/>
    <mergeCell ref="D98:K98"/>
    <mergeCell ref="D83:K83"/>
    <mergeCell ref="C78:K78"/>
    <mergeCell ref="P78:Q78"/>
    <mergeCell ref="P79:Q79"/>
    <mergeCell ref="P80:Q80"/>
    <mergeCell ref="P70:Q70"/>
    <mergeCell ref="P71:Q71"/>
    <mergeCell ref="C74:K74"/>
    <mergeCell ref="P74:Q74"/>
    <mergeCell ref="P75:Q75"/>
    <mergeCell ref="C76:K76"/>
    <mergeCell ref="P76:Q76"/>
    <mergeCell ref="C77:K77"/>
    <mergeCell ref="A108:T108"/>
    <mergeCell ref="P107:Q107"/>
    <mergeCell ref="N109:O109"/>
    <mergeCell ref="N110:O110"/>
    <mergeCell ref="N111:O111"/>
    <mergeCell ref="N112:O112"/>
    <mergeCell ref="L102:M102"/>
    <mergeCell ref="L103:M103"/>
    <mergeCell ref="L104:M104"/>
    <mergeCell ref="L106:M106"/>
    <mergeCell ref="L105:M105"/>
    <mergeCell ref="L107:M107"/>
    <mergeCell ref="N107:O107"/>
    <mergeCell ref="N102:O102"/>
    <mergeCell ref="N103:O103"/>
    <mergeCell ref="N104:O104"/>
    <mergeCell ref="N105:O105"/>
    <mergeCell ref="N106:O106"/>
    <mergeCell ref="D102:K102"/>
    <mergeCell ref="D103:K103"/>
    <mergeCell ref="D104:K104"/>
    <mergeCell ref="D105:K105"/>
    <mergeCell ref="D106:K106"/>
    <mergeCell ref="L83:M83"/>
    <mergeCell ref="L97:M97"/>
    <mergeCell ref="L98:M98"/>
    <mergeCell ref="L99:M99"/>
    <mergeCell ref="N83:O83"/>
    <mergeCell ref="N84:O84"/>
    <mergeCell ref="N85:O85"/>
    <mergeCell ref="N86:O86"/>
    <mergeCell ref="L84:M84"/>
    <mergeCell ref="L85:M85"/>
    <mergeCell ref="L86:M86"/>
    <mergeCell ref="N97:O97"/>
    <mergeCell ref="N98:O98"/>
    <mergeCell ref="A128:T128"/>
    <mergeCell ref="R135:T135"/>
    <mergeCell ref="A135:Q135"/>
    <mergeCell ref="N132:O132"/>
    <mergeCell ref="L134:M134"/>
    <mergeCell ref="N134:O134"/>
    <mergeCell ref="P134:Q134"/>
    <mergeCell ref="P133:Q133"/>
    <mergeCell ref="P131:Q131"/>
    <mergeCell ref="C131:D131"/>
    <mergeCell ref="C133:D133"/>
    <mergeCell ref="C130:D130"/>
    <mergeCell ref="C132:D132"/>
    <mergeCell ref="C129:D129"/>
    <mergeCell ref="C134:D134"/>
    <mergeCell ref="P132:Q132"/>
    <mergeCell ref="L132:M132"/>
    <mergeCell ref="N131:O131"/>
    <mergeCell ref="N133:O133"/>
    <mergeCell ref="P129:Q129"/>
    <mergeCell ref="N129:O129"/>
    <mergeCell ref="N130:O130"/>
    <mergeCell ref="N125:O125"/>
    <mergeCell ref="L129:M129"/>
    <mergeCell ref="N126:O126"/>
    <mergeCell ref="P83:Q83"/>
    <mergeCell ref="P84:Q84"/>
    <mergeCell ref="P85:Q85"/>
    <mergeCell ref="P86:Q86"/>
    <mergeCell ref="P88:Q88"/>
    <mergeCell ref="P89:Q89"/>
    <mergeCell ref="P90:Q90"/>
    <mergeCell ref="P91:Q91"/>
    <mergeCell ref="P92:Q92"/>
    <mergeCell ref="P93:Q93"/>
    <mergeCell ref="P94:Q94"/>
    <mergeCell ref="P95:Q95"/>
    <mergeCell ref="P96:Q96"/>
    <mergeCell ref="P97:Q97"/>
    <mergeCell ref="P98:Q98"/>
    <mergeCell ref="P99:Q99"/>
    <mergeCell ref="N88:O88"/>
    <mergeCell ref="N89:O89"/>
    <mergeCell ref="N90:O90"/>
    <mergeCell ref="N91:O91"/>
    <mergeCell ref="N113:O113"/>
    <mergeCell ref="B137:Q137"/>
    <mergeCell ref="L3:N3"/>
    <mergeCell ref="O3:T3"/>
    <mergeCell ref="F2:G2"/>
    <mergeCell ref="H2:K2"/>
    <mergeCell ref="A2:E2"/>
    <mergeCell ref="F3:K3"/>
    <mergeCell ref="A3:E3"/>
    <mergeCell ref="R136:S136"/>
    <mergeCell ref="R137:S137"/>
    <mergeCell ref="J129:K129"/>
    <mergeCell ref="E129:I129"/>
    <mergeCell ref="E130:I130"/>
    <mergeCell ref="J130:K130"/>
    <mergeCell ref="J131:K131"/>
    <mergeCell ref="E131:I131"/>
    <mergeCell ref="E132:I132"/>
    <mergeCell ref="J132:K132"/>
    <mergeCell ref="E133:I133"/>
    <mergeCell ref="J133:K133"/>
    <mergeCell ref="E134:I134"/>
    <mergeCell ref="J134:K134"/>
    <mergeCell ref="P130:Q130"/>
    <mergeCell ref="L130:M130"/>
  </mergeCells>
  <printOptions horizontalCentered="1"/>
  <pageMargins left="0.5" right="0.5" top="0.4" bottom="0.4" header="0" footer="0"/>
  <pageSetup fitToWidth="0" fitToHeight="0" orientation="portrait" r:id="rId1"/>
  <headerFooter>
    <oddHeader xml:space="preserve">&amp;C </oddHeader>
    <oddFooter xml:space="preserve">&amp;C </oddFooter>
  </headerFooter>
  <ignoredErrors>
    <ignoredError sqref="B89 B90:B98 B110:B119 B102:B104 B105:B106 B84:B85 B130 B132 B22 B20 B18 B16 B72 B63 B54 B45 B36 B27 B121:B124 B125:B126" numberStoredAsText="1"/>
    <ignoredError sqref="A12 A6:A10" evalError="1"/>
    <ignoredError sqref="A11" evalError="1" formula="1"/>
    <ignoredError sqref="S34 S43 S52 S61 S70 S7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3FF3-2811-471B-BB12-961A4ACBFA00}">
  <dimension ref="A1:U137"/>
  <sheetViews>
    <sheetView showGridLines="0" showRowColHeaders="0" showRuler="0" view="pageLayout" topLeftCell="A28" zoomScale="130" zoomScaleNormal="80" zoomScalePageLayoutView="130" workbookViewId="0">
      <selection activeCell="M9" sqref="M9"/>
    </sheetView>
  </sheetViews>
  <sheetFormatPr defaultColWidth="9" defaultRowHeight="15.6" x14ac:dyDescent="0.3"/>
  <cols>
    <col min="1" max="1" width="2.5546875" style="613" customWidth="1"/>
    <col min="2" max="2" width="2.5546875" style="616" customWidth="1"/>
    <col min="3" max="3" width="15.88671875" style="512" customWidth="1"/>
    <col min="4" max="4" width="14" style="616" customWidth="1"/>
    <col min="5" max="11" width="1.44140625" style="616" customWidth="1"/>
    <col min="12" max="12" width="5.44140625" style="616" customWidth="1"/>
    <col min="13" max="13" width="2.44140625" style="616" customWidth="1"/>
    <col min="14" max="14" width="6.109375" style="616" customWidth="1"/>
    <col min="15" max="15" width="2.5546875" style="616" customWidth="1"/>
    <col min="16" max="16" width="3.33203125" style="616" customWidth="1"/>
    <col min="17" max="17" width="4.44140625" style="616" customWidth="1"/>
    <col min="18" max="18" width="3.5546875" style="616" customWidth="1"/>
    <col min="19" max="19" width="6.44140625" style="616" customWidth="1"/>
    <col min="20" max="20" width="9.109375" style="616" customWidth="1"/>
    <col min="21" max="21" width="9.109375" style="614" customWidth="1"/>
    <col min="22" max="16384" width="9" style="616"/>
  </cols>
  <sheetData>
    <row r="1" spans="1:21" s="618" customFormat="1" ht="17.399999999999999" x14ac:dyDescent="0.3">
      <c r="A1" s="785" t="s">
        <v>16</v>
      </c>
      <c r="B1" s="785"/>
      <c r="C1" s="785"/>
      <c r="D1" s="785"/>
      <c r="E1" s="785"/>
      <c r="F1" s="785"/>
      <c r="G1" s="785"/>
      <c r="H1" s="785"/>
      <c r="I1" s="785"/>
      <c r="J1" s="785"/>
      <c r="K1" s="785"/>
      <c r="L1" s="785"/>
      <c r="M1" s="785"/>
      <c r="N1" s="785"/>
      <c r="O1" s="785"/>
      <c r="P1" s="785"/>
      <c r="Q1" s="785"/>
      <c r="R1" s="785"/>
      <c r="S1" s="785"/>
      <c r="T1" s="785"/>
      <c r="U1" s="785"/>
    </row>
    <row r="2" spans="1:21" s="620" customFormat="1" ht="14.4" x14ac:dyDescent="0.25">
      <c r="A2" s="715"/>
      <c r="B2" s="715"/>
      <c r="C2" s="715"/>
      <c r="D2" s="715"/>
      <c r="E2" s="715"/>
      <c r="F2" s="715" t="s">
        <v>17</v>
      </c>
      <c r="G2" s="715"/>
      <c r="H2" s="716" t="s">
        <v>18</v>
      </c>
      <c r="I2" s="716"/>
      <c r="J2" s="716"/>
      <c r="K2" s="716"/>
      <c r="L2" s="619" t="s">
        <v>19</v>
      </c>
      <c r="M2" s="619"/>
      <c r="N2" s="619"/>
      <c r="O2" s="619"/>
      <c r="P2" s="619"/>
      <c r="Q2" s="619"/>
      <c r="R2" s="619"/>
      <c r="S2" s="619"/>
      <c r="T2" s="619"/>
      <c r="U2" s="619"/>
    </row>
    <row r="3" spans="1:21" s="552" customFormat="1" ht="12" customHeight="1" thickBot="1" x14ac:dyDescent="0.3">
      <c r="A3" s="718" t="s">
        <v>20</v>
      </c>
      <c r="B3" s="718"/>
      <c r="C3" s="718"/>
      <c r="D3" s="718"/>
      <c r="E3" s="718"/>
      <c r="F3" s="717" t="s">
        <v>21</v>
      </c>
      <c r="G3" s="717"/>
      <c r="H3" s="717"/>
      <c r="I3" s="717"/>
      <c r="J3" s="717"/>
      <c r="K3" s="717"/>
      <c r="L3" s="713" t="s">
        <v>22</v>
      </c>
      <c r="M3" s="713"/>
      <c r="N3" s="713"/>
      <c r="O3" s="714"/>
      <c r="P3" s="714"/>
      <c r="Q3" s="714"/>
      <c r="R3" s="714"/>
      <c r="S3" s="714"/>
      <c r="T3" s="714"/>
      <c r="U3" s="430" t="s">
        <v>23</v>
      </c>
    </row>
    <row r="4" spans="1:21" s="553" customFormat="1" ht="11.4" customHeight="1" x14ac:dyDescent="0.25">
      <c r="A4" s="757" t="s">
        <v>24</v>
      </c>
      <c r="B4" s="757"/>
      <c r="C4" s="757"/>
      <c r="D4" s="757"/>
      <c r="E4" s="757"/>
      <c r="F4" s="757"/>
      <c r="G4" s="757"/>
      <c r="H4" s="757"/>
      <c r="I4" s="757"/>
      <c r="J4" s="757"/>
      <c r="K4" s="757"/>
      <c r="L4" s="757"/>
      <c r="M4" s="757"/>
      <c r="N4" s="757"/>
      <c r="O4" s="757"/>
      <c r="P4" s="757"/>
      <c r="Q4" s="757"/>
      <c r="R4" s="757"/>
      <c r="S4" s="757"/>
      <c r="T4" s="757"/>
      <c r="U4" s="171"/>
    </row>
    <row r="5" spans="1:21" s="553" customFormat="1" ht="10.95" customHeight="1" x14ac:dyDescent="0.25">
      <c r="A5" s="662"/>
      <c r="B5" s="662"/>
      <c r="C5" s="811"/>
      <c r="D5" s="778"/>
      <c r="E5" s="778"/>
      <c r="F5" s="778"/>
      <c r="G5" s="778"/>
      <c r="H5" s="778"/>
      <c r="I5" s="778"/>
      <c r="J5" s="778"/>
      <c r="K5" s="812"/>
      <c r="L5" s="437" t="s">
        <v>25</v>
      </c>
      <c r="M5" s="33" t="s">
        <v>26</v>
      </c>
      <c r="N5" s="654" t="s">
        <v>27</v>
      </c>
      <c r="O5" s="739" t="s">
        <v>26</v>
      </c>
      <c r="P5" s="739"/>
      <c r="Q5" s="437" t="s">
        <v>28</v>
      </c>
      <c r="R5" s="663" t="s">
        <v>29</v>
      </c>
      <c r="S5" s="438" t="s">
        <v>30</v>
      </c>
      <c r="T5" s="33"/>
      <c r="U5" s="39"/>
    </row>
    <row r="6" spans="1:21" s="553" customFormat="1" ht="10.95" customHeight="1" x14ac:dyDescent="0.25">
      <c r="A6" s="441" t="e">
        <f t="shared" ref="A6:A12" si="0">T6/Q6</f>
        <v>#DIV/0!</v>
      </c>
      <c r="B6" s="179" t="s">
        <v>31</v>
      </c>
      <c r="C6" s="791" t="s">
        <v>32</v>
      </c>
      <c r="D6" s="792"/>
      <c r="E6" s="792"/>
      <c r="F6" s="792"/>
      <c r="G6" s="792"/>
      <c r="H6" s="792"/>
      <c r="I6" s="792"/>
      <c r="J6" s="792"/>
      <c r="K6" s="792"/>
      <c r="L6" s="180">
        <v>0</v>
      </c>
      <c r="M6" s="650"/>
      <c r="N6" s="181">
        <v>0</v>
      </c>
      <c r="O6" s="815"/>
      <c r="P6" s="815"/>
      <c r="Q6" s="180">
        <v>0</v>
      </c>
      <c r="R6" s="182"/>
      <c r="S6" s="432">
        <f t="shared" ref="S6:S12" si="1">(L6*Q6)/2080</f>
        <v>0</v>
      </c>
      <c r="T6" s="184">
        <f t="shared" ref="T6:T12" si="2">L6*N6*Q6</f>
        <v>0</v>
      </c>
      <c r="U6" s="38"/>
    </row>
    <row r="7" spans="1:21" s="553" customFormat="1" ht="10.95" customHeight="1" x14ac:dyDescent="0.25">
      <c r="A7" s="135" t="e">
        <f t="shared" si="0"/>
        <v>#DIV/0!</v>
      </c>
      <c r="B7" s="35" t="s">
        <v>33</v>
      </c>
      <c r="C7" s="784" t="s">
        <v>32</v>
      </c>
      <c r="D7" s="783"/>
      <c r="E7" s="783"/>
      <c r="F7" s="783"/>
      <c r="G7" s="783"/>
      <c r="H7" s="783"/>
      <c r="I7" s="783"/>
      <c r="J7" s="783"/>
      <c r="K7" s="783"/>
      <c r="L7" s="138">
        <v>0</v>
      </c>
      <c r="M7" s="651"/>
      <c r="N7" s="139">
        <v>0</v>
      </c>
      <c r="O7" s="797"/>
      <c r="P7" s="797"/>
      <c r="Q7" s="138">
        <v>0</v>
      </c>
      <c r="R7" s="36"/>
      <c r="S7" s="433">
        <f t="shared" si="1"/>
        <v>0</v>
      </c>
      <c r="T7" s="38">
        <f t="shared" si="2"/>
        <v>0</v>
      </c>
      <c r="U7" s="50"/>
    </row>
    <row r="8" spans="1:21" s="564" customFormat="1" ht="10.95" customHeight="1" x14ac:dyDescent="0.25">
      <c r="A8" s="135" t="e">
        <f t="shared" si="0"/>
        <v>#DIV/0!</v>
      </c>
      <c r="B8" s="185" t="s">
        <v>34</v>
      </c>
      <c r="C8" s="791" t="s">
        <v>32</v>
      </c>
      <c r="D8" s="792"/>
      <c r="E8" s="792"/>
      <c r="F8" s="792"/>
      <c r="G8" s="792"/>
      <c r="H8" s="792"/>
      <c r="I8" s="792"/>
      <c r="J8" s="792"/>
      <c r="K8" s="792"/>
      <c r="L8" s="180">
        <v>0</v>
      </c>
      <c r="M8" s="650"/>
      <c r="N8" s="181">
        <v>0</v>
      </c>
      <c r="O8" s="815"/>
      <c r="P8" s="815"/>
      <c r="Q8" s="180">
        <v>0</v>
      </c>
      <c r="R8" s="182"/>
      <c r="S8" s="432">
        <f t="shared" si="1"/>
        <v>0</v>
      </c>
      <c r="T8" s="184">
        <f t="shared" si="2"/>
        <v>0</v>
      </c>
      <c r="U8" s="41"/>
    </row>
    <row r="9" spans="1:21" s="564" customFormat="1" ht="10.95" customHeight="1" x14ac:dyDescent="0.25">
      <c r="A9" s="135" t="e">
        <f t="shared" si="0"/>
        <v>#DIV/0!</v>
      </c>
      <c r="B9" s="645" t="s">
        <v>35</v>
      </c>
      <c r="C9" s="784" t="s">
        <v>32</v>
      </c>
      <c r="D9" s="783"/>
      <c r="E9" s="783"/>
      <c r="F9" s="783"/>
      <c r="G9" s="783"/>
      <c r="H9" s="783"/>
      <c r="I9" s="783"/>
      <c r="J9" s="783"/>
      <c r="K9" s="783"/>
      <c r="L9" s="138">
        <v>0</v>
      </c>
      <c r="M9" s="651"/>
      <c r="N9" s="139">
        <v>0</v>
      </c>
      <c r="O9" s="797"/>
      <c r="P9" s="797"/>
      <c r="Q9" s="138">
        <v>0</v>
      </c>
      <c r="R9" s="36"/>
      <c r="S9" s="433">
        <f t="shared" si="1"/>
        <v>0</v>
      </c>
      <c r="T9" s="38">
        <f t="shared" si="2"/>
        <v>0</v>
      </c>
      <c r="U9" s="41"/>
    </row>
    <row r="10" spans="1:21" s="564" customFormat="1" ht="10.95" customHeight="1" x14ac:dyDescent="0.25">
      <c r="A10" s="135" t="e">
        <f t="shared" si="0"/>
        <v>#DIV/0!</v>
      </c>
      <c r="B10" s="190" t="s">
        <v>36</v>
      </c>
      <c r="C10" s="813" t="s">
        <v>32</v>
      </c>
      <c r="D10" s="814"/>
      <c r="E10" s="814"/>
      <c r="F10" s="814"/>
      <c r="G10" s="814"/>
      <c r="H10" s="814"/>
      <c r="I10" s="814"/>
      <c r="J10" s="814"/>
      <c r="K10" s="814"/>
      <c r="L10" s="191">
        <v>0</v>
      </c>
      <c r="M10" s="652"/>
      <c r="N10" s="192">
        <v>0</v>
      </c>
      <c r="O10" s="816"/>
      <c r="P10" s="816"/>
      <c r="Q10" s="191">
        <v>0</v>
      </c>
      <c r="R10" s="193"/>
      <c r="S10" s="434">
        <f t="shared" si="1"/>
        <v>0</v>
      </c>
      <c r="T10" s="187">
        <f t="shared" si="2"/>
        <v>0</v>
      </c>
      <c r="U10" s="41"/>
    </row>
    <row r="11" spans="1:21" s="564" customFormat="1" ht="10.95" customHeight="1" x14ac:dyDescent="0.25">
      <c r="A11" s="135" t="e">
        <f>S11/Q11</f>
        <v>#DIV/0!</v>
      </c>
      <c r="B11" s="653" t="s">
        <v>37</v>
      </c>
      <c r="C11" s="761" t="s">
        <v>32</v>
      </c>
      <c r="D11" s="820"/>
      <c r="E11" s="820"/>
      <c r="F11" s="820"/>
      <c r="G11" s="820"/>
      <c r="H11" s="820"/>
      <c r="I11" s="820"/>
      <c r="J11" s="820"/>
      <c r="K11" s="820"/>
      <c r="L11" s="42">
        <v>0</v>
      </c>
      <c r="M11" s="641"/>
      <c r="N11" s="43">
        <v>0</v>
      </c>
      <c r="O11" s="806"/>
      <c r="P11" s="806"/>
      <c r="Q11" s="42">
        <v>0</v>
      </c>
      <c r="R11" s="74"/>
      <c r="S11" s="455">
        <f t="shared" si="1"/>
        <v>0</v>
      </c>
      <c r="T11" s="40">
        <f t="shared" si="2"/>
        <v>0</v>
      </c>
      <c r="U11" s="41"/>
    </row>
    <row r="12" spans="1:21" s="564" customFormat="1" ht="10.95" customHeight="1" x14ac:dyDescent="0.25">
      <c r="A12" s="135" t="e">
        <f t="shared" si="0"/>
        <v>#DIV/0!</v>
      </c>
      <c r="B12" s="190" t="s">
        <v>38</v>
      </c>
      <c r="C12" s="813" t="s">
        <v>32</v>
      </c>
      <c r="D12" s="814"/>
      <c r="E12" s="814"/>
      <c r="F12" s="814"/>
      <c r="G12" s="814"/>
      <c r="H12" s="814"/>
      <c r="I12" s="814"/>
      <c r="J12" s="814"/>
      <c r="K12" s="814"/>
      <c r="L12" s="191">
        <v>0</v>
      </c>
      <c r="M12" s="652"/>
      <c r="N12" s="192">
        <v>0</v>
      </c>
      <c r="O12" s="816"/>
      <c r="P12" s="816"/>
      <c r="Q12" s="191">
        <v>0</v>
      </c>
      <c r="R12" s="193"/>
      <c r="S12" s="454">
        <f t="shared" si="1"/>
        <v>0</v>
      </c>
      <c r="T12" s="187">
        <f t="shared" si="2"/>
        <v>0</v>
      </c>
      <c r="U12" s="41"/>
    </row>
    <row r="13" spans="1:21" s="564" customFormat="1" ht="10.95" customHeight="1" thickBot="1" x14ac:dyDescent="0.3">
      <c r="A13" s="78"/>
      <c r="B13" s="78"/>
      <c r="C13" s="799"/>
      <c r="D13" s="799"/>
      <c r="E13" s="799"/>
      <c r="F13" s="799"/>
      <c r="G13" s="799"/>
      <c r="H13" s="799"/>
      <c r="I13" s="799"/>
      <c r="J13" s="799"/>
      <c r="K13" s="800"/>
      <c r="L13" s="642"/>
      <c r="M13" s="642"/>
      <c r="N13" s="642"/>
      <c r="O13" s="796"/>
      <c r="P13" s="796"/>
      <c r="Q13" s="621"/>
      <c r="R13" s="621"/>
      <c r="S13" s="435">
        <f>SUM(S5:S9)</f>
        <v>0</v>
      </c>
      <c r="T13" s="46" t="s">
        <v>30</v>
      </c>
      <c r="U13" s="46">
        <f>SUM(T5:T12)</f>
        <v>0</v>
      </c>
    </row>
    <row r="14" spans="1:21" s="477" customFormat="1" ht="11.4" customHeight="1" x14ac:dyDescent="0.25">
      <c r="A14" s="757" t="s">
        <v>39</v>
      </c>
      <c r="B14" s="757"/>
      <c r="C14" s="757"/>
      <c r="D14" s="757"/>
      <c r="E14" s="757"/>
      <c r="F14" s="757"/>
      <c r="G14" s="757"/>
      <c r="H14" s="757"/>
      <c r="I14" s="757"/>
      <c r="J14" s="757"/>
      <c r="K14" s="757"/>
      <c r="L14" s="757"/>
      <c r="M14" s="757"/>
      <c r="N14" s="757"/>
      <c r="O14" s="757"/>
      <c r="P14" s="757"/>
      <c r="Q14" s="757"/>
      <c r="R14" s="757"/>
      <c r="S14" s="757"/>
      <c r="T14" s="757"/>
      <c r="U14" s="169"/>
    </row>
    <row r="15" spans="1:21" s="553" customFormat="1" ht="10.95" customHeight="1" x14ac:dyDescent="0.25">
      <c r="A15" s="662"/>
      <c r="B15" s="662"/>
      <c r="C15" s="801" t="s">
        <v>40</v>
      </c>
      <c r="D15" s="801"/>
      <c r="E15" s="801"/>
      <c r="F15" s="801"/>
      <c r="G15" s="801"/>
      <c r="H15" s="801"/>
      <c r="I15" s="801"/>
      <c r="J15" s="801"/>
      <c r="K15" s="801"/>
      <c r="L15" s="622" t="s">
        <v>41</v>
      </c>
      <c r="M15" s="470" t="s">
        <v>26</v>
      </c>
      <c r="N15" s="623" t="s">
        <v>42</v>
      </c>
      <c r="O15" s="739" t="s">
        <v>26</v>
      </c>
      <c r="P15" s="739"/>
      <c r="Q15" s="437" t="s">
        <v>28</v>
      </c>
      <c r="R15" s="36" t="s">
        <v>29</v>
      </c>
      <c r="T15" s="624"/>
      <c r="U15" s="39"/>
    </row>
    <row r="16" spans="1:21" s="553" customFormat="1" ht="10.95" customHeight="1" x14ac:dyDescent="0.25">
      <c r="A16" s="443"/>
      <c r="B16" s="66" t="s">
        <v>43</v>
      </c>
      <c r="C16" s="824" t="s">
        <v>44</v>
      </c>
      <c r="D16" s="779"/>
      <c r="E16" s="650" t="s">
        <v>45</v>
      </c>
      <c r="F16" s="651" t="s">
        <v>46</v>
      </c>
      <c r="G16" s="650" t="s">
        <v>47</v>
      </c>
      <c r="H16" s="651" t="s">
        <v>48</v>
      </c>
      <c r="I16" s="650" t="s">
        <v>49</v>
      </c>
      <c r="J16" s="651" t="s">
        <v>50</v>
      </c>
      <c r="K16" s="650" t="s">
        <v>51</v>
      </c>
      <c r="L16" s="625"/>
      <c r="M16" s="626"/>
      <c r="N16" s="656"/>
      <c r="O16" s="788"/>
      <c r="P16" s="788"/>
      <c r="Q16" s="627"/>
      <c r="R16" s="627"/>
      <c r="T16" s="627"/>
      <c r="U16" s="39"/>
    </row>
    <row r="17" spans="1:21" s="553" customFormat="1" ht="10.95" customHeight="1" x14ac:dyDescent="0.25">
      <c r="A17" s="442"/>
      <c r="B17" s="66"/>
      <c r="C17" s="802" t="s">
        <v>52</v>
      </c>
      <c r="D17" s="803"/>
      <c r="E17" s="362"/>
      <c r="F17" s="363"/>
      <c r="G17" s="362"/>
      <c r="H17" s="363"/>
      <c r="I17" s="362"/>
      <c r="J17" s="363"/>
      <c r="K17" s="362"/>
      <c r="L17" s="471">
        <f>IF(E17="x",A6,0)+IF(F17="x",A7,0)+IF(G17="x", A8,0)+IF(H17="x",A9,0)+IF(I17="x",A10,0)+IF(K17="x",A12,0)</f>
        <v>0</v>
      </c>
      <c r="M17" s="628"/>
      <c r="N17" s="479">
        <v>0</v>
      </c>
      <c r="O17" s="797"/>
      <c r="P17" s="797"/>
      <c r="Q17" s="138">
        <v>0</v>
      </c>
      <c r="R17" s="36"/>
      <c r="T17" s="38">
        <f>L17*N17*Q17</f>
        <v>0</v>
      </c>
      <c r="U17" s="50"/>
    </row>
    <row r="18" spans="1:21" s="553" customFormat="1" ht="10.95" customHeight="1" x14ac:dyDescent="0.25">
      <c r="A18" s="443"/>
      <c r="B18" s="66" t="s">
        <v>53</v>
      </c>
      <c r="C18" s="824" t="s">
        <v>44</v>
      </c>
      <c r="D18" s="779"/>
      <c r="E18" s="650" t="s">
        <v>45</v>
      </c>
      <c r="F18" s="651" t="s">
        <v>46</v>
      </c>
      <c r="G18" s="650" t="s">
        <v>47</v>
      </c>
      <c r="H18" s="651" t="s">
        <v>48</v>
      </c>
      <c r="I18" s="650" t="s">
        <v>49</v>
      </c>
      <c r="J18" s="651" t="s">
        <v>50</v>
      </c>
      <c r="K18" s="650" t="s">
        <v>51</v>
      </c>
      <c r="L18" s="625"/>
      <c r="M18" s="629"/>
      <c r="N18" s="657"/>
      <c r="O18" s="789"/>
      <c r="P18" s="789"/>
      <c r="Q18" s="630"/>
      <c r="R18" s="630"/>
      <c r="T18" s="630"/>
      <c r="U18" s="50"/>
    </row>
    <row r="19" spans="1:21" s="553" customFormat="1" ht="10.95" customHeight="1" x14ac:dyDescent="0.25">
      <c r="A19" s="442"/>
      <c r="B19" s="66"/>
      <c r="C19" s="802" t="s">
        <v>52</v>
      </c>
      <c r="D19" s="803"/>
      <c r="E19" s="362"/>
      <c r="F19" s="363"/>
      <c r="G19" s="362"/>
      <c r="H19" s="363"/>
      <c r="I19" s="362"/>
      <c r="J19" s="363"/>
      <c r="K19" s="362"/>
      <c r="L19" s="471">
        <f>IF(E19="x",A6,0)+IF(F19="x",A7,0)+IF(G19="x", A8,0)+IF(H19="x",A9,0)+IF(I19="x",A10,0)+IF(K19="x",A12,0)</f>
        <v>0</v>
      </c>
      <c r="M19" s="628"/>
      <c r="N19" s="479">
        <v>0</v>
      </c>
      <c r="O19" s="797"/>
      <c r="P19" s="797"/>
      <c r="Q19" s="138">
        <v>0</v>
      </c>
      <c r="R19" s="36"/>
      <c r="T19" s="38">
        <f>L19*N19*Q19</f>
        <v>0</v>
      </c>
      <c r="U19" s="50"/>
    </row>
    <row r="20" spans="1:21" s="553" customFormat="1" ht="10.95" customHeight="1" x14ac:dyDescent="0.25">
      <c r="A20" s="642"/>
      <c r="B20" s="66" t="s">
        <v>54</v>
      </c>
      <c r="C20" s="824" t="s">
        <v>44</v>
      </c>
      <c r="D20" s="779"/>
      <c r="E20" s="650" t="s">
        <v>45</v>
      </c>
      <c r="F20" s="651" t="s">
        <v>46</v>
      </c>
      <c r="G20" s="650" t="s">
        <v>47</v>
      </c>
      <c r="H20" s="651" t="s">
        <v>48</v>
      </c>
      <c r="I20" s="650" t="s">
        <v>49</v>
      </c>
      <c r="J20" s="651" t="s">
        <v>50</v>
      </c>
      <c r="K20" s="650" t="s">
        <v>51</v>
      </c>
      <c r="L20" s="625"/>
      <c r="M20" s="629"/>
      <c r="N20" s="657"/>
      <c r="O20" s="789"/>
      <c r="P20" s="789"/>
      <c r="Q20" s="630"/>
      <c r="R20" s="630"/>
      <c r="T20" s="630"/>
      <c r="U20" s="50"/>
    </row>
    <row r="21" spans="1:21" s="553" customFormat="1" ht="10.95" customHeight="1" x14ac:dyDescent="0.25">
      <c r="A21" s="442"/>
      <c r="B21" s="659"/>
      <c r="C21" s="802" t="s">
        <v>52</v>
      </c>
      <c r="D21" s="803"/>
      <c r="E21" s="362"/>
      <c r="F21" s="363"/>
      <c r="G21" s="362"/>
      <c r="H21" s="363"/>
      <c r="I21" s="362"/>
      <c r="J21" s="363"/>
      <c r="K21" s="362"/>
      <c r="L21" s="471">
        <f>IF(E21="x",A6,0)+IF(F21="x",A7,0)+IF(G21="x", A8,0)+IF(H21="x",A9,0)+IF(I21="x",A10,0)+IF(K21="x",A12,0)</f>
        <v>0</v>
      </c>
      <c r="M21" s="628"/>
      <c r="N21" s="479">
        <v>0</v>
      </c>
      <c r="O21" s="797"/>
      <c r="P21" s="797"/>
      <c r="Q21" s="138">
        <v>0</v>
      </c>
      <c r="R21" s="36"/>
      <c r="T21" s="38">
        <f>L21*N21*Q21</f>
        <v>0</v>
      </c>
      <c r="U21" s="50"/>
    </row>
    <row r="22" spans="1:21" s="553" customFormat="1" ht="10.95" customHeight="1" x14ac:dyDescent="0.25">
      <c r="A22" s="642"/>
      <c r="B22" s="67" t="s">
        <v>55</v>
      </c>
      <c r="C22" s="808" t="s">
        <v>44</v>
      </c>
      <c r="D22" s="770"/>
      <c r="E22" s="650" t="s">
        <v>45</v>
      </c>
      <c r="F22" s="651" t="s">
        <v>46</v>
      </c>
      <c r="G22" s="650" t="s">
        <v>47</v>
      </c>
      <c r="H22" s="651" t="s">
        <v>48</v>
      </c>
      <c r="I22" s="650" t="s">
        <v>49</v>
      </c>
      <c r="J22" s="651" t="s">
        <v>50</v>
      </c>
      <c r="K22" s="650" t="s">
        <v>51</v>
      </c>
      <c r="L22" s="625"/>
      <c r="M22" s="629"/>
      <c r="N22" s="658"/>
      <c r="O22" s="790"/>
      <c r="P22" s="790"/>
      <c r="Q22" s="631"/>
      <c r="R22" s="631"/>
      <c r="T22" s="631"/>
      <c r="U22" s="50"/>
    </row>
    <row r="23" spans="1:21" s="553" customFormat="1" ht="10.95" customHeight="1" x14ac:dyDescent="0.25">
      <c r="A23" s="442"/>
      <c r="B23" s="660"/>
      <c r="C23" s="804" t="s">
        <v>52</v>
      </c>
      <c r="D23" s="805"/>
      <c r="E23" s="362"/>
      <c r="F23" s="363"/>
      <c r="G23" s="362"/>
      <c r="H23" s="363"/>
      <c r="I23" s="362"/>
      <c r="J23" s="363"/>
      <c r="K23" s="362"/>
      <c r="L23" s="471">
        <f>IF(E23="x",A6,0)+IF(F23="x",A7,0)+IF(G23="x", A8,0)+IF(H23="x",A9,0)+IF(I23="x",A10,0)+IF(K23="x",A12,0)</f>
        <v>0</v>
      </c>
      <c r="M23" s="628"/>
      <c r="N23" s="480">
        <v>0</v>
      </c>
      <c r="O23" s="806"/>
      <c r="P23" s="806"/>
      <c r="Q23" s="42">
        <v>0</v>
      </c>
      <c r="R23" s="74"/>
      <c r="T23" s="40">
        <f>L23*N23*Q23</f>
        <v>0</v>
      </c>
      <c r="U23" s="50"/>
    </row>
    <row r="24" spans="1:21" s="553" customFormat="1" ht="10.95" customHeight="1" thickBot="1" x14ac:dyDescent="0.3">
      <c r="A24" s="39"/>
      <c r="B24" s="643"/>
      <c r="C24" s="794"/>
      <c r="D24" s="794"/>
      <c r="E24" s="809"/>
      <c r="F24" s="810"/>
      <c r="G24" s="810"/>
      <c r="H24" s="810"/>
      <c r="I24" s="810"/>
      <c r="J24" s="810"/>
      <c r="K24" s="810"/>
      <c r="L24" s="643"/>
      <c r="M24" s="647"/>
      <c r="N24" s="695"/>
      <c r="O24" s="787"/>
      <c r="P24" s="787"/>
      <c r="Q24" s="52"/>
      <c r="R24" s="52"/>
      <c r="S24" s="53"/>
      <c r="T24" s="54"/>
      <c r="U24" s="79">
        <f>SUM(T15:T23)</f>
        <v>0</v>
      </c>
    </row>
    <row r="25" spans="1:21" s="477" customFormat="1" ht="11.4" customHeight="1" x14ac:dyDescent="0.25">
      <c r="A25" s="757" t="s">
        <v>57</v>
      </c>
      <c r="B25" s="757"/>
      <c r="C25" s="757"/>
      <c r="D25" s="757"/>
      <c r="E25" s="757"/>
      <c r="F25" s="757"/>
      <c r="G25" s="757"/>
      <c r="H25" s="757"/>
      <c r="I25" s="757"/>
      <c r="J25" s="757"/>
      <c r="K25" s="757"/>
      <c r="L25" s="757"/>
      <c r="M25" s="757"/>
      <c r="N25" s="757"/>
      <c r="O25" s="757"/>
      <c r="P25" s="757"/>
      <c r="Q25" s="757"/>
      <c r="R25" s="757"/>
      <c r="S25" s="757"/>
      <c r="T25" s="757"/>
      <c r="U25" s="170"/>
    </row>
    <row r="26" spans="1:21" s="553" customFormat="1" ht="10.95" customHeight="1" x14ac:dyDescent="0.25">
      <c r="A26" s="39"/>
      <c r="B26" s="39"/>
      <c r="C26" s="801" t="s">
        <v>58</v>
      </c>
      <c r="D26" s="801"/>
      <c r="E26" s="801"/>
      <c r="F26" s="801"/>
      <c r="G26" s="801"/>
      <c r="H26" s="801"/>
      <c r="I26" s="801"/>
      <c r="J26" s="801"/>
      <c r="K26" s="801"/>
      <c r="L26" s="762" t="s">
        <v>59</v>
      </c>
      <c r="M26" s="763" t="s">
        <v>26</v>
      </c>
      <c r="N26" s="762" t="s">
        <v>60</v>
      </c>
      <c r="O26" s="795" t="s">
        <v>26</v>
      </c>
      <c r="P26" s="762" t="s">
        <v>61</v>
      </c>
      <c r="Q26" s="762"/>
      <c r="R26" s="795" t="s">
        <v>29</v>
      </c>
      <c r="S26" s="795"/>
      <c r="T26" s="807" t="s">
        <v>62</v>
      </c>
      <c r="U26" s="786"/>
    </row>
    <row r="27" spans="1:21" s="553" customFormat="1" ht="10.95" customHeight="1" x14ac:dyDescent="0.25">
      <c r="A27" s="642"/>
      <c r="B27" s="66" t="s">
        <v>43</v>
      </c>
      <c r="C27" s="784" t="s">
        <v>63</v>
      </c>
      <c r="D27" s="784"/>
      <c r="E27" s="650" t="s">
        <v>45</v>
      </c>
      <c r="F27" s="651" t="s">
        <v>46</v>
      </c>
      <c r="G27" s="650" t="s">
        <v>47</v>
      </c>
      <c r="H27" s="651" t="s">
        <v>48</v>
      </c>
      <c r="I27" s="650" t="s">
        <v>49</v>
      </c>
      <c r="J27" s="651" t="s">
        <v>50</v>
      </c>
      <c r="K27" s="650" t="s">
        <v>51</v>
      </c>
      <c r="L27" s="762"/>
      <c r="M27" s="763"/>
      <c r="N27" s="762"/>
      <c r="O27" s="795"/>
      <c r="P27" s="762"/>
      <c r="Q27" s="762"/>
      <c r="R27" s="795"/>
      <c r="S27" s="795"/>
      <c r="T27" s="807"/>
      <c r="U27" s="786"/>
    </row>
    <row r="28" spans="1:21" s="553" customFormat="1" ht="10.95" customHeight="1" x14ac:dyDescent="0.25">
      <c r="A28" s="642"/>
      <c r="B28" s="39"/>
      <c r="C28" s="782" t="s">
        <v>64</v>
      </c>
      <c r="D28" s="798"/>
      <c r="E28" s="362"/>
      <c r="F28" s="363"/>
      <c r="G28" s="362"/>
      <c r="H28" s="363"/>
      <c r="I28" s="362"/>
      <c r="J28" s="363"/>
      <c r="K28" s="362"/>
      <c r="L28" s="632"/>
      <c r="M28" s="632"/>
      <c r="N28" s="632"/>
      <c r="O28" s="633"/>
      <c r="P28" s="795"/>
      <c r="Q28" s="795"/>
      <c r="R28" s="634"/>
      <c r="S28" s="635"/>
      <c r="T28" s="634"/>
      <c r="U28" s="436"/>
    </row>
    <row r="29" spans="1:21" s="553" customFormat="1" ht="10.95" customHeight="1" x14ac:dyDescent="0.25">
      <c r="A29" s="642"/>
      <c r="B29" s="39"/>
      <c r="C29" s="780" t="s">
        <v>65</v>
      </c>
      <c r="D29" s="780"/>
      <c r="E29" s="780"/>
      <c r="F29" s="780"/>
      <c r="G29" s="780"/>
      <c r="H29" s="780"/>
      <c r="I29" s="780"/>
      <c r="J29" s="780"/>
      <c r="K29" s="780"/>
      <c r="L29" s="655">
        <v>0</v>
      </c>
      <c r="M29" s="562"/>
      <c r="N29" s="636" t="s">
        <v>66</v>
      </c>
      <c r="O29" s="651"/>
      <c r="P29" s="776">
        <v>0</v>
      </c>
      <c r="Q29" s="776"/>
      <c r="R29" s="57"/>
      <c r="S29" s="38">
        <f>L29*P29</f>
        <v>0</v>
      </c>
      <c r="T29" s="38"/>
      <c r="U29" s="50"/>
    </row>
    <row r="30" spans="1:21" s="553" customFormat="1" ht="10.95" customHeight="1" x14ac:dyDescent="0.25">
      <c r="A30" s="642"/>
      <c r="B30" s="39"/>
      <c r="C30" s="777" t="s">
        <v>67</v>
      </c>
      <c r="D30" s="778"/>
      <c r="E30" s="779"/>
      <c r="F30" s="779"/>
      <c r="G30" s="779"/>
      <c r="H30" s="779"/>
      <c r="I30" s="779"/>
      <c r="J30" s="779"/>
      <c r="K30" s="779"/>
      <c r="L30" s="655">
        <v>0</v>
      </c>
      <c r="M30" s="562"/>
      <c r="N30" s="138">
        <v>0</v>
      </c>
      <c r="O30" s="651"/>
      <c r="P30" s="776">
        <v>0</v>
      </c>
      <c r="Q30" s="776"/>
      <c r="R30" s="57"/>
      <c r="S30" s="38">
        <f t="shared" ref="S30:S35" si="3">L30*P30*N30</f>
        <v>0</v>
      </c>
      <c r="T30" s="38"/>
      <c r="U30" s="50"/>
    </row>
    <row r="31" spans="1:21" s="553" customFormat="1" ht="10.95" customHeight="1" x14ac:dyDescent="0.25">
      <c r="A31" s="642"/>
      <c r="B31" s="39"/>
      <c r="C31" s="777" t="s">
        <v>68</v>
      </c>
      <c r="D31" s="778"/>
      <c r="E31" s="779"/>
      <c r="F31" s="779"/>
      <c r="G31" s="779"/>
      <c r="H31" s="779"/>
      <c r="I31" s="779"/>
      <c r="J31" s="779"/>
      <c r="K31" s="779"/>
      <c r="L31" s="655">
        <v>0</v>
      </c>
      <c r="M31" s="562"/>
      <c r="N31" s="138">
        <v>0</v>
      </c>
      <c r="O31" s="651"/>
      <c r="P31" s="776">
        <v>0</v>
      </c>
      <c r="Q31" s="776"/>
      <c r="R31" s="57"/>
      <c r="S31" s="38">
        <f t="shared" si="3"/>
        <v>0</v>
      </c>
      <c r="T31" s="38"/>
      <c r="U31" s="50"/>
    </row>
    <row r="32" spans="1:21" s="553" customFormat="1" ht="10.95" customHeight="1" x14ac:dyDescent="0.25">
      <c r="A32" s="642"/>
      <c r="B32" s="39"/>
      <c r="C32" s="780" t="s">
        <v>69</v>
      </c>
      <c r="D32" s="780"/>
      <c r="E32" s="780"/>
      <c r="F32" s="780"/>
      <c r="G32" s="780"/>
      <c r="H32" s="780"/>
      <c r="I32" s="780"/>
      <c r="J32" s="780"/>
      <c r="K32" s="780"/>
      <c r="L32" s="655">
        <v>0</v>
      </c>
      <c r="M32" s="562"/>
      <c r="N32" s="138">
        <v>0</v>
      </c>
      <c r="O32" s="651"/>
      <c r="P32" s="776">
        <v>0</v>
      </c>
      <c r="Q32" s="776"/>
      <c r="R32" s="57"/>
      <c r="S32" s="38">
        <f t="shared" si="3"/>
        <v>0</v>
      </c>
      <c r="T32" s="38"/>
      <c r="U32" s="50"/>
    </row>
    <row r="33" spans="1:21" s="553" customFormat="1" ht="10.95" customHeight="1" x14ac:dyDescent="0.25">
      <c r="A33" s="642"/>
      <c r="B33" s="39"/>
      <c r="C33" s="780" t="s">
        <v>70</v>
      </c>
      <c r="D33" s="780"/>
      <c r="E33" s="780"/>
      <c r="F33" s="780"/>
      <c r="G33" s="780"/>
      <c r="H33" s="780"/>
      <c r="I33" s="780"/>
      <c r="J33" s="780"/>
      <c r="K33" s="780"/>
      <c r="L33" s="655">
        <v>0</v>
      </c>
      <c r="M33" s="562"/>
      <c r="N33" s="138">
        <v>0</v>
      </c>
      <c r="O33" s="651"/>
      <c r="P33" s="776">
        <v>0</v>
      </c>
      <c r="Q33" s="776"/>
      <c r="R33" s="57"/>
      <c r="S33" s="38">
        <f t="shared" si="3"/>
        <v>0</v>
      </c>
      <c r="T33" s="38"/>
      <c r="U33" s="50"/>
    </row>
    <row r="34" spans="1:21" s="553" customFormat="1" ht="10.95" customHeight="1" x14ac:dyDescent="0.25">
      <c r="A34" s="642"/>
      <c r="B34" s="39"/>
      <c r="C34" s="780" t="s">
        <v>71</v>
      </c>
      <c r="D34" s="780"/>
      <c r="E34" s="780"/>
      <c r="F34" s="780"/>
      <c r="G34" s="780"/>
      <c r="H34" s="780"/>
      <c r="I34" s="780"/>
      <c r="J34" s="780"/>
      <c r="K34" s="780"/>
      <c r="L34" s="655">
        <v>0</v>
      </c>
      <c r="M34" s="562"/>
      <c r="N34" s="636" t="s">
        <v>66</v>
      </c>
      <c r="O34" s="651"/>
      <c r="P34" s="776">
        <v>0</v>
      </c>
      <c r="Q34" s="776"/>
      <c r="R34" s="57"/>
      <c r="S34" s="38">
        <f>L34*P34</f>
        <v>0</v>
      </c>
      <c r="T34" s="38"/>
      <c r="U34" s="50"/>
    </row>
    <row r="35" spans="1:21" s="553" customFormat="1" ht="10.95" customHeight="1" x14ac:dyDescent="0.25">
      <c r="A35" s="642"/>
      <c r="B35" s="39"/>
      <c r="C35" s="777" t="s">
        <v>72</v>
      </c>
      <c r="D35" s="778"/>
      <c r="E35" s="779"/>
      <c r="F35" s="779"/>
      <c r="G35" s="779"/>
      <c r="H35" s="779"/>
      <c r="I35" s="779"/>
      <c r="J35" s="779"/>
      <c r="K35" s="779"/>
      <c r="L35" s="444">
        <v>0</v>
      </c>
      <c r="M35" s="562"/>
      <c r="N35" s="138">
        <v>0</v>
      </c>
      <c r="O35" s="651"/>
      <c r="P35" s="781">
        <v>0</v>
      </c>
      <c r="Q35" s="781"/>
      <c r="R35" s="57"/>
      <c r="S35" s="31">
        <f t="shared" si="3"/>
        <v>0</v>
      </c>
      <c r="T35" s="38">
        <f>SUM(S29:S35)</f>
        <v>0</v>
      </c>
      <c r="U35" s="50"/>
    </row>
    <row r="36" spans="1:21" s="553" customFormat="1" ht="10.95" customHeight="1" x14ac:dyDescent="0.25">
      <c r="A36" s="642"/>
      <c r="B36" s="66" t="s">
        <v>53</v>
      </c>
      <c r="C36" s="784" t="s">
        <v>63</v>
      </c>
      <c r="D36" s="784"/>
      <c r="E36" s="650" t="s">
        <v>45</v>
      </c>
      <c r="F36" s="651" t="s">
        <v>46</v>
      </c>
      <c r="G36" s="650" t="s">
        <v>47</v>
      </c>
      <c r="H36" s="651" t="s">
        <v>48</v>
      </c>
      <c r="I36" s="650" t="s">
        <v>49</v>
      </c>
      <c r="J36" s="651" t="s">
        <v>50</v>
      </c>
      <c r="K36" s="650" t="s">
        <v>51</v>
      </c>
      <c r="L36" s="793"/>
      <c r="M36" s="779"/>
      <c r="N36" s="779"/>
      <c r="O36" s="779"/>
      <c r="P36" s="779"/>
      <c r="Q36" s="779"/>
      <c r="R36" s="779"/>
      <c r="S36" s="779"/>
      <c r="T36" s="779"/>
      <c r="U36" s="50"/>
    </row>
    <row r="37" spans="1:21" s="553" customFormat="1" ht="10.95" customHeight="1" x14ac:dyDescent="0.25">
      <c r="A37" s="642"/>
      <c r="B37" s="39"/>
      <c r="C37" s="782" t="s">
        <v>64</v>
      </c>
      <c r="D37" s="783"/>
      <c r="E37" s="362"/>
      <c r="F37" s="363"/>
      <c r="G37" s="362"/>
      <c r="H37" s="363"/>
      <c r="I37" s="362"/>
      <c r="J37" s="363"/>
      <c r="K37" s="362"/>
      <c r="L37" s="793"/>
      <c r="M37" s="779"/>
      <c r="N37" s="779"/>
      <c r="O37" s="779"/>
      <c r="P37" s="779"/>
      <c r="Q37" s="779"/>
      <c r="R37" s="779"/>
      <c r="S37" s="779"/>
      <c r="T37" s="779"/>
      <c r="U37" s="50"/>
    </row>
    <row r="38" spans="1:21" s="553" customFormat="1" ht="10.95" customHeight="1" x14ac:dyDescent="0.25">
      <c r="A38" s="642"/>
      <c r="B38" s="39"/>
      <c r="C38" s="780" t="s">
        <v>65</v>
      </c>
      <c r="D38" s="780"/>
      <c r="E38" s="780"/>
      <c r="F38" s="780"/>
      <c r="G38" s="780"/>
      <c r="H38" s="780"/>
      <c r="I38" s="780"/>
      <c r="J38" s="780"/>
      <c r="K38" s="780"/>
      <c r="L38" s="655">
        <v>0</v>
      </c>
      <c r="M38" s="562"/>
      <c r="N38" s="636" t="s">
        <v>66</v>
      </c>
      <c r="O38" s="651"/>
      <c r="P38" s="776">
        <v>0</v>
      </c>
      <c r="Q38" s="776"/>
      <c r="R38" s="57"/>
      <c r="S38" s="38">
        <f>L38*P38</f>
        <v>0</v>
      </c>
      <c r="T38" s="38"/>
      <c r="U38" s="50"/>
    </row>
    <row r="39" spans="1:21" s="553" customFormat="1" ht="10.95" customHeight="1" x14ac:dyDescent="0.25">
      <c r="A39" s="642"/>
      <c r="B39" s="39"/>
      <c r="C39" s="777" t="s">
        <v>67</v>
      </c>
      <c r="D39" s="778"/>
      <c r="E39" s="779"/>
      <c r="F39" s="779"/>
      <c r="G39" s="779"/>
      <c r="H39" s="779"/>
      <c r="I39" s="779"/>
      <c r="J39" s="779"/>
      <c r="K39" s="779"/>
      <c r="L39" s="655">
        <v>0</v>
      </c>
      <c r="M39" s="562"/>
      <c r="N39" s="138">
        <v>0</v>
      </c>
      <c r="O39" s="651"/>
      <c r="P39" s="776">
        <v>0</v>
      </c>
      <c r="Q39" s="776"/>
      <c r="R39" s="57"/>
      <c r="S39" s="38">
        <f t="shared" ref="S39:S44" si="4">L39*P39*N39</f>
        <v>0</v>
      </c>
      <c r="T39" s="38"/>
      <c r="U39" s="50"/>
    </row>
    <row r="40" spans="1:21" s="553" customFormat="1" ht="10.95" customHeight="1" x14ac:dyDescent="0.25">
      <c r="A40" s="642"/>
      <c r="B40" s="39"/>
      <c r="C40" s="777" t="s">
        <v>68</v>
      </c>
      <c r="D40" s="778"/>
      <c r="E40" s="779"/>
      <c r="F40" s="779"/>
      <c r="G40" s="779"/>
      <c r="H40" s="779"/>
      <c r="I40" s="779"/>
      <c r="J40" s="779"/>
      <c r="K40" s="779"/>
      <c r="L40" s="655">
        <v>0</v>
      </c>
      <c r="M40" s="562"/>
      <c r="N40" s="138">
        <v>0</v>
      </c>
      <c r="O40" s="651"/>
      <c r="P40" s="776">
        <v>0</v>
      </c>
      <c r="Q40" s="776"/>
      <c r="R40" s="57"/>
      <c r="S40" s="38">
        <f t="shared" si="4"/>
        <v>0</v>
      </c>
      <c r="T40" s="38"/>
      <c r="U40" s="50"/>
    </row>
    <row r="41" spans="1:21" s="553" customFormat="1" ht="10.95" customHeight="1" x14ac:dyDescent="0.25">
      <c r="A41" s="642"/>
      <c r="B41" s="39"/>
      <c r="C41" s="780" t="s">
        <v>69</v>
      </c>
      <c r="D41" s="780"/>
      <c r="E41" s="780"/>
      <c r="F41" s="780"/>
      <c r="G41" s="780"/>
      <c r="H41" s="780"/>
      <c r="I41" s="780"/>
      <c r="J41" s="780"/>
      <c r="K41" s="780"/>
      <c r="L41" s="655">
        <v>0</v>
      </c>
      <c r="M41" s="562"/>
      <c r="N41" s="138">
        <v>0</v>
      </c>
      <c r="O41" s="651"/>
      <c r="P41" s="776">
        <v>0</v>
      </c>
      <c r="Q41" s="776"/>
      <c r="R41" s="57"/>
      <c r="S41" s="38">
        <f t="shared" si="4"/>
        <v>0</v>
      </c>
      <c r="T41" s="38"/>
      <c r="U41" s="50"/>
    </row>
    <row r="42" spans="1:21" s="553" customFormat="1" ht="10.95" customHeight="1" x14ac:dyDescent="0.25">
      <c r="A42" s="642"/>
      <c r="B42" s="39"/>
      <c r="C42" s="780" t="s">
        <v>70</v>
      </c>
      <c r="D42" s="780"/>
      <c r="E42" s="780"/>
      <c r="F42" s="780"/>
      <c r="G42" s="780"/>
      <c r="H42" s="780"/>
      <c r="I42" s="780"/>
      <c r="J42" s="780"/>
      <c r="K42" s="780"/>
      <c r="L42" s="655">
        <v>0</v>
      </c>
      <c r="M42" s="562"/>
      <c r="N42" s="138">
        <v>0</v>
      </c>
      <c r="O42" s="651"/>
      <c r="P42" s="776">
        <v>0</v>
      </c>
      <c r="Q42" s="776"/>
      <c r="R42" s="57"/>
      <c r="S42" s="38">
        <f t="shared" si="4"/>
        <v>0</v>
      </c>
      <c r="T42" s="38"/>
      <c r="U42" s="50"/>
    </row>
    <row r="43" spans="1:21" s="553" customFormat="1" ht="10.95" customHeight="1" x14ac:dyDescent="0.25">
      <c r="A43" s="642"/>
      <c r="B43" s="39"/>
      <c r="C43" s="780" t="s">
        <v>71</v>
      </c>
      <c r="D43" s="780"/>
      <c r="E43" s="780"/>
      <c r="F43" s="780"/>
      <c r="G43" s="780"/>
      <c r="H43" s="780"/>
      <c r="I43" s="780"/>
      <c r="J43" s="780"/>
      <c r="K43" s="780"/>
      <c r="L43" s="655">
        <v>0</v>
      </c>
      <c r="M43" s="562"/>
      <c r="N43" s="637" t="s">
        <v>66</v>
      </c>
      <c r="O43" s="651"/>
      <c r="P43" s="776">
        <v>0</v>
      </c>
      <c r="Q43" s="776"/>
      <c r="R43" s="57"/>
      <c r="S43" s="38">
        <f>L43*P43</f>
        <v>0</v>
      </c>
      <c r="T43" s="38"/>
      <c r="U43" s="50"/>
    </row>
    <row r="44" spans="1:21" s="553" customFormat="1" ht="10.95" customHeight="1" x14ac:dyDescent="0.25">
      <c r="A44" s="642"/>
      <c r="B44" s="39"/>
      <c r="C44" s="777" t="s">
        <v>72</v>
      </c>
      <c r="D44" s="778"/>
      <c r="E44" s="779"/>
      <c r="F44" s="779"/>
      <c r="G44" s="779"/>
      <c r="H44" s="779"/>
      <c r="I44" s="779"/>
      <c r="J44" s="779"/>
      <c r="K44" s="779"/>
      <c r="L44" s="444">
        <v>0</v>
      </c>
      <c r="M44" s="562"/>
      <c r="N44" s="138">
        <v>0</v>
      </c>
      <c r="O44" s="651"/>
      <c r="P44" s="781">
        <v>0</v>
      </c>
      <c r="Q44" s="781"/>
      <c r="R44" s="57"/>
      <c r="S44" s="31">
        <f t="shared" si="4"/>
        <v>0</v>
      </c>
      <c r="T44" s="38">
        <f>SUM(S38:S44)</f>
        <v>0</v>
      </c>
      <c r="U44" s="50"/>
    </row>
    <row r="45" spans="1:21" s="553" customFormat="1" ht="10.95" customHeight="1" x14ac:dyDescent="0.25">
      <c r="A45" s="642"/>
      <c r="B45" s="66" t="s">
        <v>54</v>
      </c>
      <c r="C45" s="784" t="s">
        <v>63</v>
      </c>
      <c r="D45" s="784"/>
      <c r="E45" s="650" t="s">
        <v>45</v>
      </c>
      <c r="F45" s="651" t="s">
        <v>46</v>
      </c>
      <c r="G45" s="650" t="s">
        <v>47</v>
      </c>
      <c r="H45" s="651" t="s">
        <v>48</v>
      </c>
      <c r="I45" s="650" t="s">
        <v>49</v>
      </c>
      <c r="J45" s="651" t="s">
        <v>50</v>
      </c>
      <c r="K45" s="650" t="s">
        <v>51</v>
      </c>
      <c r="L45" s="793"/>
      <c r="M45" s="779"/>
      <c r="N45" s="779"/>
      <c r="O45" s="779"/>
      <c r="P45" s="779"/>
      <c r="Q45" s="779"/>
      <c r="R45" s="779"/>
      <c r="S45" s="779"/>
      <c r="T45" s="779"/>
      <c r="U45" s="50"/>
    </row>
    <row r="46" spans="1:21" s="553" customFormat="1" ht="10.95" customHeight="1" x14ac:dyDescent="0.25">
      <c r="A46" s="39"/>
      <c r="B46" s="39"/>
      <c r="C46" s="782" t="s">
        <v>64</v>
      </c>
      <c r="D46" s="783"/>
      <c r="E46" s="362"/>
      <c r="F46" s="363"/>
      <c r="G46" s="362"/>
      <c r="H46" s="363"/>
      <c r="I46" s="362"/>
      <c r="J46" s="363"/>
      <c r="K46" s="362"/>
      <c r="L46" s="793"/>
      <c r="M46" s="779"/>
      <c r="N46" s="779"/>
      <c r="O46" s="779"/>
      <c r="P46" s="779"/>
      <c r="Q46" s="779"/>
      <c r="R46" s="779"/>
      <c r="S46" s="779"/>
      <c r="T46" s="779"/>
      <c r="U46" s="50"/>
    </row>
    <row r="47" spans="1:21" s="553" customFormat="1" ht="10.95" customHeight="1" x14ac:dyDescent="0.25">
      <c r="A47" s="39"/>
      <c r="B47" s="39"/>
      <c r="C47" s="780" t="s">
        <v>65</v>
      </c>
      <c r="D47" s="780"/>
      <c r="E47" s="780"/>
      <c r="F47" s="780"/>
      <c r="G47" s="780"/>
      <c r="H47" s="780"/>
      <c r="I47" s="780"/>
      <c r="J47" s="780"/>
      <c r="K47" s="780"/>
      <c r="L47" s="655">
        <v>0</v>
      </c>
      <c r="M47" s="562"/>
      <c r="N47" s="636" t="s">
        <v>66</v>
      </c>
      <c r="O47" s="651"/>
      <c r="P47" s="776">
        <v>0</v>
      </c>
      <c r="Q47" s="776"/>
      <c r="R47" s="57"/>
      <c r="S47" s="38">
        <f>L47*P47</f>
        <v>0</v>
      </c>
      <c r="T47" s="38"/>
      <c r="U47" s="50"/>
    </row>
    <row r="48" spans="1:21" s="553" customFormat="1" ht="10.95" customHeight="1" x14ac:dyDescent="0.25">
      <c r="A48" s="39"/>
      <c r="B48" s="39"/>
      <c r="C48" s="777" t="s">
        <v>67</v>
      </c>
      <c r="D48" s="778"/>
      <c r="E48" s="779"/>
      <c r="F48" s="779"/>
      <c r="G48" s="779"/>
      <c r="H48" s="779"/>
      <c r="I48" s="779"/>
      <c r="J48" s="779"/>
      <c r="K48" s="779"/>
      <c r="L48" s="655">
        <v>0</v>
      </c>
      <c r="M48" s="562"/>
      <c r="N48" s="138">
        <v>0</v>
      </c>
      <c r="O48" s="651"/>
      <c r="P48" s="776">
        <v>0</v>
      </c>
      <c r="Q48" s="776"/>
      <c r="R48" s="57"/>
      <c r="S48" s="38">
        <f t="shared" ref="S48:S53" si="5">L48*P48*N48</f>
        <v>0</v>
      </c>
      <c r="T48" s="38"/>
      <c r="U48" s="50"/>
    </row>
    <row r="49" spans="1:21" s="553" customFormat="1" ht="10.95" customHeight="1" x14ac:dyDescent="0.25">
      <c r="A49" s="39"/>
      <c r="B49" s="39"/>
      <c r="C49" s="777" t="s">
        <v>68</v>
      </c>
      <c r="D49" s="778"/>
      <c r="E49" s="779"/>
      <c r="F49" s="779"/>
      <c r="G49" s="779"/>
      <c r="H49" s="779"/>
      <c r="I49" s="779"/>
      <c r="J49" s="779"/>
      <c r="K49" s="779"/>
      <c r="L49" s="655">
        <v>0</v>
      </c>
      <c r="M49" s="562"/>
      <c r="N49" s="138">
        <v>0</v>
      </c>
      <c r="O49" s="651"/>
      <c r="P49" s="776">
        <v>0</v>
      </c>
      <c r="Q49" s="776"/>
      <c r="R49" s="57"/>
      <c r="S49" s="38">
        <f t="shared" si="5"/>
        <v>0</v>
      </c>
      <c r="T49" s="38"/>
      <c r="U49" s="50"/>
    </row>
    <row r="50" spans="1:21" s="553" customFormat="1" ht="10.95" customHeight="1" x14ac:dyDescent="0.25">
      <c r="A50" s="39"/>
      <c r="B50" s="39"/>
      <c r="C50" s="780" t="s">
        <v>69</v>
      </c>
      <c r="D50" s="780"/>
      <c r="E50" s="780"/>
      <c r="F50" s="780"/>
      <c r="G50" s="780"/>
      <c r="H50" s="780"/>
      <c r="I50" s="780"/>
      <c r="J50" s="780"/>
      <c r="K50" s="780"/>
      <c r="L50" s="655">
        <v>0</v>
      </c>
      <c r="M50" s="562"/>
      <c r="N50" s="138">
        <v>0</v>
      </c>
      <c r="O50" s="651"/>
      <c r="P50" s="776">
        <v>0</v>
      </c>
      <c r="Q50" s="776"/>
      <c r="R50" s="57"/>
      <c r="S50" s="38">
        <f t="shared" si="5"/>
        <v>0</v>
      </c>
      <c r="T50" s="38"/>
      <c r="U50" s="50"/>
    </row>
    <row r="51" spans="1:21" s="553" customFormat="1" ht="10.95" customHeight="1" x14ac:dyDescent="0.25">
      <c r="A51" s="39"/>
      <c r="B51" s="39"/>
      <c r="C51" s="780" t="s">
        <v>70</v>
      </c>
      <c r="D51" s="780"/>
      <c r="E51" s="780"/>
      <c r="F51" s="780"/>
      <c r="G51" s="780"/>
      <c r="H51" s="780"/>
      <c r="I51" s="780"/>
      <c r="J51" s="780"/>
      <c r="K51" s="780"/>
      <c r="L51" s="655">
        <v>0</v>
      </c>
      <c r="M51" s="562"/>
      <c r="N51" s="138">
        <v>0</v>
      </c>
      <c r="O51" s="651"/>
      <c r="P51" s="776">
        <v>0</v>
      </c>
      <c r="Q51" s="776"/>
      <c r="R51" s="57"/>
      <c r="S51" s="38">
        <f t="shared" si="5"/>
        <v>0</v>
      </c>
      <c r="T51" s="38"/>
      <c r="U51" s="50"/>
    </row>
    <row r="52" spans="1:21" s="553" customFormat="1" ht="10.95" customHeight="1" x14ac:dyDescent="0.25">
      <c r="A52" s="39"/>
      <c r="B52" s="39"/>
      <c r="C52" s="780" t="s">
        <v>71</v>
      </c>
      <c r="D52" s="780"/>
      <c r="E52" s="780"/>
      <c r="F52" s="780"/>
      <c r="G52" s="780"/>
      <c r="H52" s="780"/>
      <c r="I52" s="780"/>
      <c r="J52" s="780"/>
      <c r="K52" s="780"/>
      <c r="L52" s="655">
        <v>0</v>
      </c>
      <c r="M52" s="562"/>
      <c r="N52" s="637" t="s">
        <v>66</v>
      </c>
      <c r="O52" s="651"/>
      <c r="P52" s="776">
        <v>0</v>
      </c>
      <c r="Q52" s="776"/>
      <c r="R52" s="57"/>
      <c r="S52" s="38">
        <f>L52*P52</f>
        <v>0</v>
      </c>
      <c r="T52" s="38"/>
      <c r="U52" s="50"/>
    </row>
    <row r="53" spans="1:21" s="553" customFormat="1" ht="10.95" customHeight="1" x14ac:dyDescent="0.25">
      <c r="A53" s="39"/>
      <c r="B53" s="39"/>
      <c r="C53" s="777" t="s">
        <v>72</v>
      </c>
      <c r="D53" s="778"/>
      <c r="E53" s="779"/>
      <c r="F53" s="779"/>
      <c r="G53" s="779"/>
      <c r="H53" s="779"/>
      <c r="I53" s="779"/>
      <c r="J53" s="779"/>
      <c r="K53" s="779"/>
      <c r="L53" s="444">
        <v>0</v>
      </c>
      <c r="M53" s="562"/>
      <c r="N53" s="138">
        <v>0</v>
      </c>
      <c r="O53" s="651"/>
      <c r="P53" s="781">
        <v>0</v>
      </c>
      <c r="Q53" s="781"/>
      <c r="R53" s="57"/>
      <c r="S53" s="31">
        <f t="shared" si="5"/>
        <v>0</v>
      </c>
      <c r="T53" s="38">
        <f>SUM(S47:S53)</f>
        <v>0</v>
      </c>
      <c r="U53" s="50"/>
    </row>
    <row r="54" spans="1:21" s="553" customFormat="1" ht="10.95" customHeight="1" x14ac:dyDescent="0.25">
      <c r="A54" s="39"/>
      <c r="B54" s="66" t="s">
        <v>55</v>
      </c>
      <c r="C54" s="784" t="s">
        <v>63</v>
      </c>
      <c r="D54" s="784"/>
      <c r="E54" s="650" t="s">
        <v>45</v>
      </c>
      <c r="F54" s="651" t="s">
        <v>46</v>
      </c>
      <c r="G54" s="650" t="s">
        <v>47</v>
      </c>
      <c r="H54" s="651" t="s">
        <v>48</v>
      </c>
      <c r="I54" s="650" t="s">
        <v>49</v>
      </c>
      <c r="J54" s="651" t="s">
        <v>50</v>
      </c>
      <c r="K54" s="650" t="s">
        <v>51</v>
      </c>
      <c r="L54" s="793"/>
      <c r="M54" s="779"/>
      <c r="N54" s="779"/>
      <c r="O54" s="779"/>
      <c r="P54" s="779"/>
      <c r="Q54" s="779"/>
      <c r="R54" s="779"/>
      <c r="S54" s="779"/>
      <c r="T54" s="779"/>
      <c r="U54" s="50"/>
    </row>
    <row r="55" spans="1:21" s="553" customFormat="1" ht="10.95" customHeight="1" x14ac:dyDescent="0.25">
      <c r="A55" s="39"/>
      <c r="B55" s="642"/>
      <c r="C55" s="782" t="s">
        <v>64</v>
      </c>
      <c r="D55" s="783"/>
      <c r="E55" s="362"/>
      <c r="F55" s="363"/>
      <c r="G55" s="362"/>
      <c r="H55" s="363"/>
      <c r="I55" s="362"/>
      <c r="J55" s="363"/>
      <c r="K55" s="362"/>
      <c r="L55" s="793"/>
      <c r="M55" s="779"/>
      <c r="N55" s="779"/>
      <c r="O55" s="779"/>
      <c r="P55" s="779"/>
      <c r="Q55" s="779"/>
      <c r="R55" s="779"/>
      <c r="S55" s="779"/>
      <c r="T55" s="779"/>
      <c r="U55" s="50"/>
    </row>
    <row r="56" spans="1:21" s="553" customFormat="1" ht="10.95" customHeight="1" x14ac:dyDescent="0.25">
      <c r="A56" s="39"/>
      <c r="B56" s="642"/>
      <c r="C56" s="780" t="s">
        <v>65</v>
      </c>
      <c r="D56" s="780"/>
      <c r="E56" s="780"/>
      <c r="F56" s="780"/>
      <c r="G56" s="780"/>
      <c r="H56" s="780"/>
      <c r="I56" s="780"/>
      <c r="J56" s="780"/>
      <c r="K56" s="780"/>
      <c r="L56" s="655">
        <v>0</v>
      </c>
      <c r="M56" s="562"/>
      <c r="N56" s="636" t="s">
        <v>66</v>
      </c>
      <c r="O56" s="651"/>
      <c r="P56" s="776">
        <v>0</v>
      </c>
      <c r="Q56" s="776"/>
      <c r="R56" s="57"/>
      <c r="S56" s="38">
        <f>L56*P56</f>
        <v>0</v>
      </c>
      <c r="T56" s="38"/>
      <c r="U56" s="50"/>
    </row>
    <row r="57" spans="1:21" s="553" customFormat="1" ht="10.95" customHeight="1" x14ac:dyDescent="0.25">
      <c r="A57" s="39"/>
      <c r="B57" s="642"/>
      <c r="C57" s="777" t="s">
        <v>67</v>
      </c>
      <c r="D57" s="778"/>
      <c r="E57" s="779"/>
      <c r="F57" s="779"/>
      <c r="G57" s="779"/>
      <c r="H57" s="779"/>
      <c r="I57" s="779"/>
      <c r="J57" s="779"/>
      <c r="K57" s="779"/>
      <c r="L57" s="655">
        <v>0</v>
      </c>
      <c r="M57" s="562"/>
      <c r="N57" s="138">
        <v>0</v>
      </c>
      <c r="O57" s="651"/>
      <c r="P57" s="776">
        <v>0</v>
      </c>
      <c r="Q57" s="776"/>
      <c r="R57" s="57"/>
      <c r="S57" s="38">
        <f t="shared" ref="S57:S62" si="6">L57*P57*N57</f>
        <v>0</v>
      </c>
      <c r="T57" s="38"/>
      <c r="U57" s="50"/>
    </row>
    <row r="58" spans="1:21" s="553" customFormat="1" ht="10.95" customHeight="1" x14ac:dyDescent="0.25">
      <c r="A58" s="39"/>
      <c r="B58" s="642"/>
      <c r="C58" s="777" t="s">
        <v>68</v>
      </c>
      <c r="D58" s="778"/>
      <c r="E58" s="779"/>
      <c r="F58" s="779"/>
      <c r="G58" s="779"/>
      <c r="H58" s="779"/>
      <c r="I58" s="779"/>
      <c r="J58" s="779"/>
      <c r="K58" s="779"/>
      <c r="L58" s="655">
        <v>0</v>
      </c>
      <c r="M58" s="562"/>
      <c r="N58" s="138">
        <v>0</v>
      </c>
      <c r="O58" s="651"/>
      <c r="P58" s="776">
        <v>0</v>
      </c>
      <c r="Q58" s="776"/>
      <c r="R58" s="57"/>
      <c r="S58" s="38">
        <f t="shared" si="6"/>
        <v>0</v>
      </c>
      <c r="T58" s="38"/>
      <c r="U58" s="50"/>
    </row>
    <row r="59" spans="1:21" s="553" customFormat="1" ht="10.95" customHeight="1" x14ac:dyDescent="0.25">
      <c r="A59" s="39"/>
      <c r="B59" s="642"/>
      <c r="C59" s="780" t="s">
        <v>69</v>
      </c>
      <c r="D59" s="780"/>
      <c r="E59" s="780"/>
      <c r="F59" s="780"/>
      <c r="G59" s="780"/>
      <c r="H59" s="780"/>
      <c r="I59" s="780"/>
      <c r="J59" s="780"/>
      <c r="K59" s="780"/>
      <c r="L59" s="655">
        <v>0</v>
      </c>
      <c r="M59" s="562"/>
      <c r="N59" s="138">
        <v>0</v>
      </c>
      <c r="O59" s="651"/>
      <c r="P59" s="776">
        <v>0</v>
      </c>
      <c r="Q59" s="776"/>
      <c r="R59" s="57"/>
      <c r="S59" s="38">
        <f t="shared" si="6"/>
        <v>0</v>
      </c>
      <c r="T59" s="38"/>
      <c r="U59" s="50"/>
    </row>
    <row r="60" spans="1:21" s="553" customFormat="1" ht="10.95" customHeight="1" x14ac:dyDescent="0.25">
      <c r="A60" s="39"/>
      <c r="B60" s="642"/>
      <c r="C60" s="780" t="s">
        <v>70</v>
      </c>
      <c r="D60" s="780"/>
      <c r="E60" s="780"/>
      <c r="F60" s="780"/>
      <c r="G60" s="780"/>
      <c r="H60" s="780"/>
      <c r="I60" s="780"/>
      <c r="J60" s="780"/>
      <c r="K60" s="780"/>
      <c r="L60" s="655">
        <v>0</v>
      </c>
      <c r="M60" s="562"/>
      <c r="N60" s="138">
        <v>0</v>
      </c>
      <c r="O60" s="651"/>
      <c r="P60" s="776">
        <v>0</v>
      </c>
      <c r="Q60" s="776"/>
      <c r="R60" s="57"/>
      <c r="S60" s="38">
        <f t="shared" si="6"/>
        <v>0</v>
      </c>
      <c r="T60" s="38"/>
      <c r="U60" s="50"/>
    </row>
    <row r="61" spans="1:21" s="553" customFormat="1" ht="10.95" customHeight="1" x14ac:dyDescent="0.25">
      <c r="A61" s="39"/>
      <c r="B61" s="642"/>
      <c r="C61" s="780" t="s">
        <v>71</v>
      </c>
      <c r="D61" s="780"/>
      <c r="E61" s="780"/>
      <c r="F61" s="780"/>
      <c r="G61" s="780"/>
      <c r="H61" s="780"/>
      <c r="I61" s="780"/>
      <c r="J61" s="780"/>
      <c r="K61" s="780"/>
      <c r="L61" s="655">
        <v>0</v>
      </c>
      <c r="M61" s="562"/>
      <c r="N61" s="637" t="s">
        <v>66</v>
      </c>
      <c r="O61" s="651"/>
      <c r="P61" s="776">
        <v>0</v>
      </c>
      <c r="Q61" s="776"/>
      <c r="R61" s="57"/>
      <c r="S61" s="38">
        <f>L61*P61</f>
        <v>0</v>
      </c>
      <c r="T61" s="38"/>
      <c r="U61" s="50"/>
    </row>
    <row r="62" spans="1:21" s="553" customFormat="1" ht="10.95" customHeight="1" x14ac:dyDescent="0.25">
      <c r="A62" s="39"/>
      <c r="B62" s="642"/>
      <c r="C62" s="777" t="s">
        <v>72</v>
      </c>
      <c r="D62" s="778"/>
      <c r="E62" s="779"/>
      <c r="F62" s="779"/>
      <c r="G62" s="779"/>
      <c r="H62" s="779"/>
      <c r="I62" s="779"/>
      <c r="J62" s="779"/>
      <c r="K62" s="779"/>
      <c r="L62" s="444">
        <v>0</v>
      </c>
      <c r="M62" s="562"/>
      <c r="N62" s="138">
        <v>0</v>
      </c>
      <c r="O62" s="651"/>
      <c r="P62" s="781">
        <v>0</v>
      </c>
      <c r="Q62" s="781"/>
      <c r="R62" s="57"/>
      <c r="S62" s="31">
        <f t="shared" si="6"/>
        <v>0</v>
      </c>
      <c r="T62" s="38">
        <f>SUM(S56:S62)</f>
        <v>0</v>
      </c>
      <c r="U62" s="50"/>
    </row>
    <row r="63" spans="1:21" s="553" customFormat="1" ht="10.95" customHeight="1" x14ac:dyDescent="0.25">
      <c r="A63" s="39"/>
      <c r="B63" s="67" t="s">
        <v>73</v>
      </c>
      <c r="C63" s="761" t="s">
        <v>63</v>
      </c>
      <c r="D63" s="761"/>
      <c r="E63" s="652" t="s">
        <v>45</v>
      </c>
      <c r="F63" s="641" t="s">
        <v>46</v>
      </c>
      <c r="G63" s="652" t="s">
        <v>47</v>
      </c>
      <c r="H63" s="641" t="s">
        <v>48</v>
      </c>
      <c r="I63" s="652" t="s">
        <v>49</v>
      </c>
      <c r="J63" s="641" t="s">
        <v>50</v>
      </c>
      <c r="K63" s="652" t="s">
        <v>51</v>
      </c>
      <c r="L63" s="793"/>
      <c r="M63" s="779"/>
      <c r="N63" s="779"/>
      <c r="O63" s="779"/>
      <c r="P63" s="779"/>
      <c r="Q63" s="779"/>
      <c r="R63" s="779"/>
      <c r="S63" s="779"/>
      <c r="T63" s="779"/>
      <c r="U63" s="50"/>
    </row>
    <row r="64" spans="1:21" s="553" customFormat="1" ht="10.95" customHeight="1" x14ac:dyDescent="0.25">
      <c r="A64" s="39"/>
      <c r="B64" s="643"/>
      <c r="C64" s="822" t="s">
        <v>64</v>
      </c>
      <c r="D64" s="823"/>
      <c r="E64" s="429"/>
      <c r="F64" s="428"/>
      <c r="G64" s="429"/>
      <c r="H64" s="428"/>
      <c r="I64" s="429"/>
      <c r="J64" s="428"/>
      <c r="K64" s="429"/>
      <c r="L64" s="793"/>
      <c r="M64" s="779"/>
      <c r="N64" s="779"/>
      <c r="O64" s="779"/>
      <c r="P64" s="779"/>
      <c r="Q64" s="779"/>
      <c r="R64" s="779"/>
      <c r="S64" s="779"/>
      <c r="T64" s="779"/>
      <c r="U64" s="50"/>
    </row>
    <row r="65" spans="1:21" s="553" customFormat="1" ht="10.95" customHeight="1" x14ac:dyDescent="0.25">
      <c r="A65" s="39"/>
      <c r="B65" s="643"/>
      <c r="C65" s="765" t="s">
        <v>65</v>
      </c>
      <c r="D65" s="765"/>
      <c r="E65" s="765"/>
      <c r="F65" s="765"/>
      <c r="G65" s="765"/>
      <c r="H65" s="765"/>
      <c r="I65" s="765"/>
      <c r="J65" s="765"/>
      <c r="K65" s="765"/>
      <c r="L65" s="661">
        <v>0</v>
      </c>
      <c r="M65" s="582"/>
      <c r="N65" s="584" t="s">
        <v>66</v>
      </c>
      <c r="O65" s="641"/>
      <c r="P65" s="766">
        <v>0</v>
      </c>
      <c r="Q65" s="766"/>
      <c r="R65" s="58"/>
      <c r="S65" s="40">
        <f>L65*P65</f>
        <v>0</v>
      </c>
      <c r="T65" s="40"/>
      <c r="U65" s="50"/>
    </row>
    <row r="66" spans="1:21" s="553" customFormat="1" ht="10.95" customHeight="1" x14ac:dyDescent="0.25">
      <c r="A66" s="39"/>
      <c r="B66" s="643"/>
      <c r="C66" s="768" t="s">
        <v>67</v>
      </c>
      <c r="D66" s="769"/>
      <c r="E66" s="770"/>
      <c r="F66" s="770"/>
      <c r="G66" s="770"/>
      <c r="H66" s="770"/>
      <c r="I66" s="770"/>
      <c r="J66" s="770"/>
      <c r="K66" s="770"/>
      <c r="L66" s="661">
        <v>0</v>
      </c>
      <c r="M66" s="582"/>
      <c r="N66" s="42">
        <v>0</v>
      </c>
      <c r="O66" s="641"/>
      <c r="P66" s="766">
        <v>0</v>
      </c>
      <c r="Q66" s="766"/>
      <c r="R66" s="58"/>
      <c r="S66" s="40">
        <f t="shared" ref="S66:S71" si="7">L66*P66*N66</f>
        <v>0</v>
      </c>
      <c r="T66" s="40"/>
      <c r="U66" s="50"/>
    </row>
    <row r="67" spans="1:21" s="553" customFormat="1" ht="10.95" customHeight="1" x14ac:dyDescent="0.25">
      <c r="A67" s="39"/>
      <c r="B67" s="643"/>
      <c r="C67" s="768" t="s">
        <v>68</v>
      </c>
      <c r="D67" s="769"/>
      <c r="E67" s="770"/>
      <c r="F67" s="770"/>
      <c r="G67" s="770"/>
      <c r="H67" s="770"/>
      <c r="I67" s="770"/>
      <c r="J67" s="770"/>
      <c r="K67" s="770"/>
      <c r="L67" s="661">
        <v>0</v>
      </c>
      <c r="M67" s="582"/>
      <c r="N67" s="42">
        <v>0</v>
      </c>
      <c r="O67" s="641"/>
      <c r="P67" s="766">
        <v>0</v>
      </c>
      <c r="Q67" s="766"/>
      <c r="R67" s="58"/>
      <c r="S67" s="40">
        <f t="shared" si="7"/>
        <v>0</v>
      </c>
      <c r="T67" s="40"/>
      <c r="U67" s="50"/>
    </row>
    <row r="68" spans="1:21" s="553" customFormat="1" ht="10.95" customHeight="1" x14ac:dyDescent="0.25">
      <c r="A68" s="39"/>
      <c r="B68" s="643"/>
      <c r="C68" s="765" t="s">
        <v>69</v>
      </c>
      <c r="D68" s="765"/>
      <c r="E68" s="765"/>
      <c r="F68" s="765"/>
      <c r="G68" s="765"/>
      <c r="H68" s="765"/>
      <c r="I68" s="765"/>
      <c r="J68" s="765"/>
      <c r="K68" s="765"/>
      <c r="L68" s="661">
        <v>0</v>
      </c>
      <c r="M68" s="582"/>
      <c r="N68" s="42">
        <v>0</v>
      </c>
      <c r="O68" s="641"/>
      <c r="P68" s="766">
        <v>0</v>
      </c>
      <c r="Q68" s="766"/>
      <c r="R68" s="58"/>
      <c r="S68" s="40">
        <f t="shared" si="7"/>
        <v>0</v>
      </c>
      <c r="T68" s="40"/>
      <c r="U68" s="50"/>
    </row>
    <row r="69" spans="1:21" s="553" customFormat="1" ht="10.95" customHeight="1" x14ac:dyDescent="0.25">
      <c r="A69" s="39"/>
      <c r="B69" s="643"/>
      <c r="C69" s="765" t="s">
        <v>70</v>
      </c>
      <c r="D69" s="765"/>
      <c r="E69" s="765"/>
      <c r="F69" s="765"/>
      <c r="G69" s="765"/>
      <c r="H69" s="765"/>
      <c r="I69" s="765"/>
      <c r="J69" s="765"/>
      <c r="K69" s="765"/>
      <c r="L69" s="661">
        <v>0</v>
      </c>
      <c r="M69" s="582"/>
      <c r="N69" s="42">
        <v>0</v>
      </c>
      <c r="O69" s="641"/>
      <c r="P69" s="766">
        <v>0</v>
      </c>
      <c r="Q69" s="766"/>
      <c r="R69" s="58"/>
      <c r="S69" s="40">
        <f t="shared" si="7"/>
        <v>0</v>
      </c>
      <c r="T69" s="40"/>
      <c r="U69" s="50"/>
    </row>
    <row r="70" spans="1:21" s="553" customFormat="1" ht="10.95" customHeight="1" x14ac:dyDescent="0.25">
      <c r="A70" s="39"/>
      <c r="B70" s="643"/>
      <c r="C70" s="765" t="s">
        <v>71</v>
      </c>
      <c r="D70" s="765"/>
      <c r="E70" s="765"/>
      <c r="F70" s="765"/>
      <c r="G70" s="765"/>
      <c r="H70" s="765"/>
      <c r="I70" s="765"/>
      <c r="J70" s="765"/>
      <c r="K70" s="765"/>
      <c r="L70" s="661">
        <v>0</v>
      </c>
      <c r="M70" s="582"/>
      <c r="N70" s="569" t="s">
        <v>66</v>
      </c>
      <c r="O70" s="641"/>
      <c r="P70" s="766">
        <v>0</v>
      </c>
      <c r="Q70" s="766"/>
      <c r="R70" s="58"/>
      <c r="S70" s="40">
        <f>L70*P70</f>
        <v>0</v>
      </c>
      <c r="T70" s="40"/>
      <c r="U70" s="50"/>
    </row>
    <row r="71" spans="1:21" s="553" customFormat="1" ht="10.95" customHeight="1" x14ac:dyDescent="0.25">
      <c r="A71" s="39"/>
      <c r="B71" s="643"/>
      <c r="C71" s="768" t="s">
        <v>72</v>
      </c>
      <c r="D71" s="769"/>
      <c r="E71" s="770"/>
      <c r="F71" s="770"/>
      <c r="G71" s="770"/>
      <c r="H71" s="770"/>
      <c r="I71" s="770"/>
      <c r="J71" s="770"/>
      <c r="K71" s="770"/>
      <c r="L71" s="445">
        <v>0</v>
      </c>
      <c r="M71" s="582"/>
      <c r="N71" s="42">
        <v>0</v>
      </c>
      <c r="O71" s="641"/>
      <c r="P71" s="767">
        <v>0</v>
      </c>
      <c r="Q71" s="767"/>
      <c r="R71" s="58"/>
      <c r="S71" s="32">
        <f t="shared" si="7"/>
        <v>0</v>
      </c>
      <c r="T71" s="40">
        <f>SUM(S65:S71)</f>
        <v>0</v>
      </c>
      <c r="U71" s="50"/>
    </row>
    <row r="72" spans="1:21" s="553" customFormat="1" ht="10.95" customHeight="1" x14ac:dyDescent="0.25">
      <c r="A72" s="39"/>
      <c r="B72" s="67" t="s">
        <v>74</v>
      </c>
      <c r="C72" s="761" t="s">
        <v>63</v>
      </c>
      <c r="D72" s="761"/>
      <c r="E72" s="652" t="s">
        <v>45</v>
      </c>
      <c r="F72" s="641" t="s">
        <v>46</v>
      </c>
      <c r="G72" s="652" t="s">
        <v>47</v>
      </c>
      <c r="H72" s="641" t="s">
        <v>48</v>
      </c>
      <c r="I72" s="652" t="s">
        <v>49</v>
      </c>
      <c r="J72" s="641" t="s">
        <v>50</v>
      </c>
      <c r="K72" s="652" t="s">
        <v>51</v>
      </c>
      <c r="L72" s="793"/>
      <c r="M72" s="779"/>
      <c r="N72" s="779"/>
      <c r="O72" s="779"/>
      <c r="P72" s="779"/>
      <c r="Q72" s="779"/>
      <c r="R72" s="779"/>
      <c r="S72" s="779"/>
      <c r="T72" s="779"/>
      <c r="U72" s="50"/>
    </row>
    <row r="73" spans="1:21" s="553" customFormat="1" ht="10.95" customHeight="1" x14ac:dyDescent="0.25">
      <c r="A73" s="39"/>
      <c r="B73" s="643"/>
      <c r="C73" s="822" t="s">
        <v>64</v>
      </c>
      <c r="D73" s="823"/>
      <c r="E73" s="429"/>
      <c r="F73" s="428"/>
      <c r="G73" s="429"/>
      <c r="H73" s="428"/>
      <c r="I73" s="429"/>
      <c r="J73" s="428"/>
      <c r="K73" s="429"/>
      <c r="L73" s="793"/>
      <c r="M73" s="779"/>
      <c r="N73" s="779"/>
      <c r="O73" s="779"/>
      <c r="P73" s="779"/>
      <c r="Q73" s="779"/>
      <c r="R73" s="779"/>
      <c r="S73" s="779"/>
      <c r="T73" s="779"/>
      <c r="U73" s="50"/>
    </row>
    <row r="74" spans="1:21" s="553" customFormat="1" ht="10.95" customHeight="1" x14ac:dyDescent="0.25">
      <c r="A74" s="39"/>
      <c r="B74" s="643"/>
      <c r="C74" s="765" t="s">
        <v>65</v>
      </c>
      <c r="D74" s="765"/>
      <c r="E74" s="765"/>
      <c r="F74" s="765"/>
      <c r="G74" s="765"/>
      <c r="H74" s="765"/>
      <c r="I74" s="765"/>
      <c r="J74" s="765"/>
      <c r="K74" s="765"/>
      <c r="L74" s="661">
        <v>0</v>
      </c>
      <c r="M74" s="582"/>
      <c r="N74" s="584" t="s">
        <v>66</v>
      </c>
      <c r="O74" s="641"/>
      <c r="P74" s="766">
        <v>0</v>
      </c>
      <c r="Q74" s="766"/>
      <c r="R74" s="58"/>
      <c r="S74" s="40">
        <f>L74*P74</f>
        <v>0</v>
      </c>
      <c r="T74" s="40"/>
      <c r="U74" s="50"/>
    </row>
    <row r="75" spans="1:21" s="553" customFormat="1" ht="10.95" customHeight="1" x14ac:dyDescent="0.25">
      <c r="A75" s="39"/>
      <c r="B75" s="643"/>
      <c r="C75" s="768" t="s">
        <v>67</v>
      </c>
      <c r="D75" s="769"/>
      <c r="E75" s="770"/>
      <c r="F75" s="770"/>
      <c r="G75" s="770"/>
      <c r="H75" s="770"/>
      <c r="I75" s="770"/>
      <c r="J75" s="770"/>
      <c r="K75" s="770"/>
      <c r="L75" s="661">
        <v>0</v>
      </c>
      <c r="M75" s="582"/>
      <c r="N75" s="42">
        <v>0</v>
      </c>
      <c r="O75" s="641"/>
      <c r="P75" s="766">
        <v>0</v>
      </c>
      <c r="Q75" s="766"/>
      <c r="R75" s="58"/>
      <c r="S75" s="40">
        <f t="shared" ref="S75:S80" si="8">L75*P75*N75</f>
        <v>0</v>
      </c>
      <c r="T75" s="40"/>
      <c r="U75" s="50"/>
    </row>
    <row r="76" spans="1:21" s="553" customFormat="1" ht="10.95" customHeight="1" x14ac:dyDescent="0.25">
      <c r="A76" s="39"/>
      <c r="B76" s="643"/>
      <c r="C76" s="768" t="s">
        <v>68</v>
      </c>
      <c r="D76" s="769"/>
      <c r="E76" s="770"/>
      <c r="F76" s="770"/>
      <c r="G76" s="770"/>
      <c r="H76" s="770"/>
      <c r="I76" s="770"/>
      <c r="J76" s="770"/>
      <c r="K76" s="770"/>
      <c r="L76" s="661">
        <v>0</v>
      </c>
      <c r="M76" s="582"/>
      <c r="N76" s="42">
        <v>0</v>
      </c>
      <c r="O76" s="641"/>
      <c r="P76" s="766">
        <v>0</v>
      </c>
      <c r="Q76" s="766"/>
      <c r="R76" s="58"/>
      <c r="S76" s="40">
        <f t="shared" si="8"/>
        <v>0</v>
      </c>
      <c r="T76" s="40"/>
      <c r="U76" s="50"/>
    </row>
    <row r="77" spans="1:21" s="553" customFormat="1" ht="10.95" customHeight="1" x14ac:dyDescent="0.25">
      <c r="A77" s="39"/>
      <c r="B77" s="643"/>
      <c r="C77" s="765" t="s">
        <v>69</v>
      </c>
      <c r="D77" s="765"/>
      <c r="E77" s="765"/>
      <c r="F77" s="765"/>
      <c r="G77" s="765"/>
      <c r="H77" s="765"/>
      <c r="I77" s="765"/>
      <c r="J77" s="765"/>
      <c r="K77" s="765"/>
      <c r="L77" s="661">
        <v>0</v>
      </c>
      <c r="M77" s="582"/>
      <c r="N77" s="42">
        <v>0</v>
      </c>
      <c r="O77" s="641"/>
      <c r="P77" s="766">
        <v>0</v>
      </c>
      <c r="Q77" s="766"/>
      <c r="R77" s="58"/>
      <c r="S77" s="40">
        <f t="shared" si="8"/>
        <v>0</v>
      </c>
      <c r="T77" s="40"/>
      <c r="U77" s="50"/>
    </row>
    <row r="78" spans="1:21" s="553" customFormat="1" ht="10.95" customHeight="1" x14ac:dyDescent="0.25">
      <c r="A78" s="39"/>
      <c r="B78" s="643"/>
      <c r="C78" s="765" t="s">
        <v>70</v>
      </c>
      <c r="D78" s="765"/>
      <c r="E78" s="765"/>
      <c r="F78" s="765"/>
      <c r="G78" s="765"/>
      <c r="H78" s="765"/>
      <c r="I78" s="765"/>
      <c r="J78" s="765"/>
      <c r="K78" s="765"/>
      <c r="L78" s="661">
        <v>0</v>
      </c>
      <c r="M78" s="582"/>
      <c r="N78" s="42">
        <v>0</v>
      </c>
      <c r="O78" s="641"/>
      <c r="P78" s="766">
        <v>0</v>
      </c>
      <c r="Q78" s="766"/>
      <c r="R78" s="58"/>
      <c r="S78" s="40">
        <f t="shared" si="8"/>
        <v>0</v>
      </c>
      <c r="T78" s="40"/>
      <c r="U78" s="50"/>
    </row>
    <row r="79" spans="1:21" s="553" customFormat="1" ht="10.95" customHeight="1" x14ac:dyDescent="0.25">
      <c r="A79" s="39"/>
      <c r="B79" s="643"/>
      <c r="C79" s="765" t="s">
        <v>71</v>
      </c>
      <c r="D79" s="765"/>
      <c r="E79" s="765"/>
      <c r="F79" s="765"/>
      <c r="G79" s="765"/>
      <c r="H79" s="765"/>
      <c r="I79" s="765"/>
      <c r="J79" s="765"/>
      <c r="K79" s="765"/>
      <c r="L79" s="661">
        <v>0</v>
      </c>
      <c r="M79" s="582"/>
      <c r="N79" s="569" t="s">
        <v>66</v>
      </c>
      <c r="O79" s="641"/>
      <c r="P79" s="766">
        <v>0</v>
      </c>
      <c r="Q79" s="766"/>
      <c r="R79" s="58"/>
      <c r="S79" s="40">
        <f>L79*P79</f>
        <v>0</v>
      </c>
      <c r="T79" s="40"/>
      <c r="U79" s="50"/>
    </row>
    <row r="80" spans="1:21" s="553" customFormat="1" ht="10.95" customHeight="1" x14ac:dyDescent="0.25">
      <c r="A80" s="39"/>
      <c r="B80" s="643"/>
      <c r="C80" s="768" t="s">
        <v>72</v>
      </c>
      <c r="D80" s="769"/>
      <c r="E80" s="770"/>
      <c r="F80" s="770"/>
      <c r="G80" s="770"/>
      <c r="H80" s="770"/>
      <c r="I80" s="770"/>
      <c r="J80" s="770"/>
      <c r="K80" s="770"/>
      <c r="L80" s="445">
        <v>0</v>
      </c>
      <c r="M80" s="582"/>
      <c r="N80" s="42">
        <v>0</v>
      </c>
      <c r="O80" s="641"/>
      <c r="P80" s="767">
        <v>0</v>
      </c>
      <c r="Q80" s="767"/>
      <c r="R80" s="58"/>
      <c r="S80" s="32">
        <f t="shared" si="8"/>
        <v>0</v>
      </c>
      <c r="T80" s="40">
        <f>SUM(S74:S80)</f>
        <v>0</v>
      </c>
      <c r="U80" s="50"/>
    </row>
    <row r="81" spans="1:21" s="553" customFormat="1" ht="10.95" customHeight="1" thickBot="1" x14ac:dyDescent="0.3">
      <c r="A81" s="177"/>
      <c r="B81" s="177"/>
      <c r="C81" s="817"/>
      <c r="D81" s="818"/>
      <c r="E81" s="818"/>
      <c r="F81" s="818"/>
      <c r="G81" s="818"/>
      <c r="H81" s="818"/>
      <c r="I81" s="818"/>
      <c r="J81" s="818"/>
      <c r="K81" s="818"/>
      <c r="L81" s="819"/>
      <c r="M81" s="818"/>
      <c r="N81" s="818"/>
      <c r="O81" s="818"/>
      <c r="P81" s="818"/>
      <c r="Q81" s="818"/>
      <c r="R81" s="818"/>
      <c r="S81" s="818"/>
      <c r="T81" s="818"/>
      <c r="U81" s="178">
        <f>SUM(T26:T80)</f>
        <v>0</v>
      </c>
    </row>
    <row r="82" spans="1:21" s="477" customFormat="1" ht="11.4" customHeight="1" x14ac:dyDescent="0.25">
      <c r="A82" s="757" t="s">
        <v>75</v>
      </c>
      <c r="B82" s="757"/>
      <c r="C82" s="757"/>
      <c r="D82" s="757"/>
      <c r="E82" s="757"/>
      <c r="F82" s="757"/>
      <c r="G82" s="757"/>
      <c r="H82" s="757"/>
      <c r="I82" s="757"/>
      <c r="J82" s="757"/>
      <c r="K82" s="757"/>
      <c r="L82" s="757"/>
      <c r="M82" s="757"/>
      <c r="N82" s="757"/>
      <c r="O82" s="757"/>
      <c r="P82" s="757"/>
      <c r="Q82" s="757"/>
      <c r="R82" s="757"/>
      <c r="S82" s="757"/>
      <c r="T82" s="757"/>
      <c r="U82" s="170"/>
    </row>
    <row r="83" spans="1:21" s="553" customFormat="1" ht="10.95" customHeight="1" x14ac:dyDescent="0.25">
      <c r="A83" s="59"/>
      <c r="B83" s="59"/>
      <c r="C83" s="642"/>
      <c r="D83" s="739"/>
      <c r="E83" s="739"/>
      <c r="F83" s="739"/>
      <c r="G83" s="739"/>
      <c r="H83" s="739"/>
      <c r="I83" s="739"/>
      <c r="J83" s="739"/>
      <c r="K83" s="739"/>
      <c r="L83" s="733" t="s">
        <v>59</v>
      </c>
      <c r="M83" s="733"/>
      <c r="N83" s="739" t="s">
        <v>26</v>
      </c>
      <c r="O83" s="739"/>
      <c r="P83" s="733" t="s">
        <v>76</v>
      </c>
      <c r="Q83" s="733"/>
      <c r="R83" s="697" t="s">
        <v>29</v>
      </c>
      <c r="S83" s="647"/>
      <c r="T83" s="46"/>
      <c r="U83" s="50"/>
    </row>
    <row r="84" spans="1:21" s="588" customFormat="1" ht="10.95" customHeight="1" x14ac:dyDescent="0.25">
      <c r="A84" s="643"/>
      <c r="B84" s="66" t="s">
        <v>43</v>
      </c>
      <c r="C84" s="140" t="s">
        <v>77</v>
      </c>
      <c r="D84" s="775" t="s">
        <v>78</v>
      </c>
      <c r="E84" s="775"/>
      <c r="F84" s="775"/>
      <c r="G84" s="775"/>
      <c r="H84" s="775"/>
      <c r="I84" s="775"/>
      <c r="J84" s="775"/>
      <c r="K84" s="775"/>
      <c r="L84" s="755">
        <v>0</v>
      </c>
      <c r="M84" s="755"/>
      <c r="N84" s="754"/>
      <c r="O84" s="754"/>
      <c r="P84" s="734">
        <v>0</v>
      </c>
      <c r="Q84" s="734"/>
      <c r="R84" s="697"/>
      <c r="T84" s="60">
        <f>L84*P84</f>
        <v>0</v>
      </c>
      <c r="U84" s="40"/>
    </row>
    <row r="85" spans="1:21" s="588" customFormat="1" ht="10.95" customHeight="1" x14ac:dyDescent="0.25">
      <c r="A85" s="643"/>
      <c r="B85" s="67" t="s">
        <v>53</v>
      </c>
      <c r="C85" s="61" t="s">
        <v>79</v>
      </c>
      <c r="D85" s="764" t="s">
        <v>78</v>
      </c>
      <c r="E85" s="764"/>
      <c r="F85" s="764"/>
      <c r="G85" s="764"/>
      <c r="H85" s="764"/>
      <c r="I85" s="764"/>
      <c r="J85" s="764"/>
      <c r="K85" s="764"/>
      <c r="L85" s="753">
        <v>0</v>
      </c>
      <c r="M85" s="753"/>
      <c r="N85" s="754"/>
      <c r="O85" s="754"/>
      <c r="P85" s="735">
        <v>0</v>
      </c>
      <c r="Q85" s="735"/>
      <c r="R85" s="670"/>
      <c r="T85" s="62">
        <f>L85*P85</f>
        <v>0</v>
      </c>
      <c r="U85" s="40"/>
    </row>
    <row r="86" spans="1:21" s="553" customFormat="1" ht="10.95" customHeight="1" thickBot="1" x14ac:dyDescent="0.3">
      <c r="A86" s="39"/>
      <c r="B86" s="39"/>
      <c r="C86" s="642"/>
      <c r="D86" s="736"/>
      <c r="E86" s="736"/>
      <c r="F86" s="736"/>
      <c r="G86" s="736"/>
      <c r="H86" s="736"/>
      <c r="I86" s="736"/>
      <c r="J86" s="736"/>
      <c r="K86" s="736"/>
      <c r="L86" s="736"/>
      <c r="M86" s="736"/>
      <c r="N86" s="736"/>
      <c r="O86" s="736"/>
      <c r="P86" s="736"/>
      <c r="Q86" s="736"/>
      <c r="R86" s="63"/>
      <c r="S86" s="49"/>
      <c r="T86" s="64"/>
      <c r="U86" s="46">
        <f>SUM(T84:T85)</f>
        <v>0</v>
      </c>
    </row>
    <row r="87" spans="1:21" s="477" customFormat="1" ht="11.4" customHeight="1" x14ac:dyDescent="0.25">
      <c r="A87" s="757" t="s">
        <v>80</v>
      </c>
      <c r="B87" s="757"/>
      <c r="C87" s="757"/>
      <c r="D87" s="757"/>
      <c r="E87" s="757"/>
      <c r="F87" s="757"/>
      <c r="G87" s="757"/>
      <c r="H87" s="757"/>
      <c r="I87" s="757"/>
      <c r="J87" s="757"/>
      <c r="K87" s="757"/>
      <c r="L87" s="757"/>
      <c r="M87" s="757"/>
      <c r="N87" s="757"/>
      <c r="O87" s="757"/>
      <c r="P87" s="757"/>
      <c r="Q87" s="757"/>
      <c r="R87" s="757"/>
      <c r="S87" s="757"/>
      <c r="T87" s="757"/>
      <c r="U87" s="170"/>
    </row>
    <row r="88" spans="1:21" s="553" customFormat="1" ht="10.95" customHeight="1" x14ac:dyDescent="0.25">
      <c r="A88" s="65"/>
      <c r="B88" s="65"/>
      <c r="C88" s="646"/>
      <c r="D88" s="739"/>
      <c r="E88" s="739"/>
      <c r="F88" s="739"/>
      <c r="G88" s="739"/>
      <c r="H88" s="739"/>
      <c r="I88" s="739"/>
      <c r="J88" s="739"/>
      <c r="K88" s="739"/>
      <c r="L88" s="733" t="s">
        <v>59</v>
      </c>
      <c r="M88" s="733"/>
      <c r="N88" s="739" t="s">
        <v>26</v>
      </c>
      <c r="O88" s="739"/>
      <c r="P88" s="733" t="s">
        <v>76</v>
      </c>
      <c r="Q88" s="733"/>
      <c r="R88" s="36" t="s">
        <v>29</v>
      </c>
      <c r="S88" s="647"/>
      <c r="T88" s="46"/>
      <c r="U88" s="50"/>
    </row>
    <row r="89" spans="1:21" s="553" customFormat="1" ht="10.95" customHeight="1" x14ac:dyDescent="0.25">
      <c r="A89" s="39"/>
      <c r="B89" s="66" t="s">
        <v>43</v>
      </c>
      <c r="C89" s="140" t="s">
        <v>77</v>
      </c>
      <c r="D89" s="775" t="s">
        <v>78</v>
      </c>
      <c r="E89" s="775"/>
      <c r="F89" s="775"/>
      <c r="G89" s="775"/>
      <c r="H89" s="775"/>
      <c r="I89" s="775"/>
      <c r="J89" s="775"/>
      <c r="K89" s="775"/>
      <c r="L89" s="755">
        <v>0</v>
      </c>
      <c r="M89" s="755"/>
      <c r="N89" s="739"/>
      <c r="O89" s="739"/>
      <c r="P89" s="734">
        <v>0</v>
      </c>
      <c r="Q89" s="734"/>
      <c r="R89" s="36"/>
      <c r="T89" s="60">
        <f t="shared" ref="T89:T98" si="9">L89*P89</f>
        <v>0</v>
      </c>
      <c r="U89" s="50"/>
    </row>
    <row r="90" spans="1:21" s="553" customFormat="1" ht="10.95" customHeight="1" x14ac:dyDescent="0.25">
      <c r="A90" s="39"/>
      <c r="B90" s="66" t="s">
        <v>53</v>
      </c>
      <c r="C90" s="140" t="s">
        <v>77</v>
      </c>
      <c r="D90" s="775" t="s">
        <v>78</v>
      </c>
      <c r="E90" s="775"/>
      <c r="F90" s="775"/>
      <c r="G90" s="775"/>
      <c r="H90" s="775"/>
      <c r="I90" s="775"/>
      <c r="J90" s="775"/>
      <c r="K90" s="775"/>
      <c r="L90" s="755">
        <v>0</v>
      </c>
      <c r="M90" s="755"/>
      <c r="N90" s="739"/>
      <c r="O90" s="739"/>
      <c r="P90" s="734">
        <v>0</v>
      </c>
      <c r="Q90" s="734"/>
      <c r="R90" s="36"/>
      <c r="T90" s="60">
        <f t="shared" si="9"/>
        <v>0</v>
      </c>
      <c r="U90" s="50"/>
    </row>
    <row r="91" spans="1:21" s="553" customFormat="1" ht="10.95" customHeight="1" x14ac:dyDescent="0.25">
      <c r="A91" s="39"/>
      <c r="B91" s="66" t="s">
        <v>54</v>
      </c>
      <c r="C91" s="140" t="s">
        <v>77</v>
      </c>
      <c r="D91" s="775" t="s">
        <v>78</v>
      </c>
      <c r="E91" s="775"/>
      <c r="F91" s="775"/>
      <c r="G91" s="775"/>
      <c r="H91" s="775"/>
      <c r="I91" s="775"/>
      <c r="J91" s="775"/>
      <c r="K91" s="775"/>
      <c r="L91" s="755">
        <v>0</v>
      </c>
      <c r="M91" s="755"/>
      <c r="N91" s="739"/>
      <c r="O91" s="739"/>
      <c r="P91" s="734">
        <v>0</v>
      </c>
      <c r="Q91" s="734"/>
      <c r="R91" s="36"/>
      <c r="T91" s="60">
        <f t="shared" si="9"/>
        <v>0</v>
      </c>
      <c r="U91" s="50"/>
    </row>
    <row r="92" spans="1:21" s="564" customFormat="1" ht="10.95" customHeight="1" x14ac:dyDescent="0.25">
      <c r="A92" s="78"/>
      <c r="B92" s="66" t="s">
        <v>55</v>
      </c>
      <c r="C92" s="140" t="s">
        <v>77</v>
      </c>
      <c r="D92" s="775" t="s">
        <v>78</v>
      </c>
      <c r="E92" s="775"/>
      <c r="F92" s="775"/>
      <c r="G92" s="775"/>
      <c r="H92" s="775"/>
      <c r="I92" s="775"/>
      <c r="J92" s="775"/>
      <c r="K92" s="775"/>
      <c r="L92" s="755">
        <v>0</v>
      </c>
      <c r="M92" s="755"/>
      <c r="N92" s="739"/>
      <c r="O92" s="739"/>
      <c r="P92" s="734">
        <v>0</v>
      </c>
      <c r="Q92" s="734"/>
      <c r="R92" s="36"/>
      <c r="T92" s="60">
        <f t="shared" si="9"/>
        <v>0</v>
      </c>
      <c r="U92" s="41"/>
    </row>
    <row r="93" spans="1:21" s="564" customFormat="1" ht="10.95" customHeight="1" x14ac:dyDescent="0.25">
      <c r="A93" s="78"/>
      <c r="B93" s="66" t="s">
        <v>73</v>
      </c>
      <c r="C93" s="140" t="s">
        <v>77</v>
      </c>
      <c r="D93" s="775" t="s">
        <v>78</v>
      </c>
      <c r="E93" s="775"/>
      <c r="F93" s="775"/>
      <c r="G93" s="775"/>
      <c r="H93" s="775"/>
      <c r="I93" s="775"/>
      <c r="J93" s="775"/>
      <c r="K93" s="775"/>
      <c r="L93" s="755">
        <v>0</v>
      </c>
      <c r="M93" s="755"/>
      <c r="N93" s="739"/>
      <c r="O93" s="739"/>
      <c r="P93" s="734">
        <v>0</v>
      </c>
      <c r="Q93" s="734"/>
      <c r="R93" s="36"/>
      <c r="T93" s="60">
        <f t="shared" si="9"/>
        <v>0</v>
      </c>
      <c r="U93" s="41"/>
    </row>
    <row r="94" spans="1:21" s="564" customFormat="1" ht="10.95" customHeight="1" x14ac:dyDescent="0.25">
      <c r="A94" s="78"/>
      <c r="B94" s="66" t="s">
        <v>74</v>
      </c>
      <c r="C94" s="140" t="s">
        <v>77</v>
      </c>
      <c r="D94" s="775" t="s">
        <v>78</v>
      </c>
      <c r="E94" s="775"/>
      <c r="F94" s="775"/>
      <c r="G94" s="775"/>
      <c r="H94" s="775"/>
      <c r="I94" s="775"/>
      <c r="J94" s="775"/>
      <c r="K94" s="775"/>
      <c r="L94" s="755">
        <v>0</v>
      </c>
      <c r="M94" s="755"/>
      <c r="N94" s="739"/>
      <c r="O94" s="739"/>
      <c r="P94" s="734">
        <v>0</v>
      </c>
      <c r="Q94" s="734"/>
      <c r="R94" s="36"/>
      <c r="T94" s="60">
        <f t="shared" si="9"/>
        <v>0</v>
      </c>
      <c r="U94" s="41"/>
    </row>
    <row r="95" spans="1:21" s="564" customFormat="1" ht="10.95" customHeight="1" x14ac:dyDescent="0.25">
      <c r="A95" s="78"/>
      <c r="B95" s="66" t="s">
        <v>81</v>
      </c>
      <c r="C95" s="140" t="s">
        <v>77</v>
      </c>
      <c r="D95" s="775" t="s">
        <v>78</v>
      </c>
      <c r="E95" s="775"/>
      <c r="F95" s="775"/>
      <c r="G95" s="775"/>
      <c r="H95" s="775"/>
      <c r="I95" s="775"/>
      <c r="J95" s="775"/>
      <c r="K95" s="775"/>
      <c r="L95" s="755">
        <v>0</v>
      </c>
      <c r="M95" s="755"/>
      <c r="N95" s="739"/>
      <c r="O95" s="739"/>
      <c r="P95" s="734">
        <v>0</v>
      </c>
      <c r="Q95" s="734"/>
      <c r="R95" s="36"/>
      <c r="T95" s="60">
        <f t="shared" si="9"/>
        <v>0</v>
      </c>
      <c r="U95" s="41"/>
    </row>
    <row r="96" spans="1:21" s="564" customFormat="1" ht="10.95" customHeight="1" x14ac:dyDescent="0.25">
      <c r="A96" s="78"/>
      <c r="B96" s="66" t="s">
        <v>82</v>
      </c>
      <c r="C96" s="140" t="s">
        <v>77</v>
      </c>
      <c r="D96" s="775" t="s">
        <v>78</v>
      </c>
      <c r="E96" s="775"/>
      <c r="F96" s="775"/>
      <c r="G96" s="775"/>
      <c r="H96" s="775"/>
      <c r="I96" s="775"/>
      <c r="J96" s="775"/>
      <c r="K96" s="775"/>
      <c r="L96" s="755">
        <v>0</v>
      </c>
      <c r="M96" s="755"/>
      <c r="N96" s="739"/>
      <c r="O96" s="739"/>
      <c r="P96" s="734">
        <v>0</v>
      </c>
      <c r="Q96" s="734"/>
      <c r="R96" s="36"/>
      <c r="T96" s="60">
        <f t="shared" si="9"/>
        <v>0</v>
      </c>
      <c r="U96" s="41"/>
    </row>
    <row r="97" spans="1:21" s="564" customFormat="1" ht="10.95" customHeight="1" x14ac:dyDescent="0.25">
      <c r="A97" s="78"/>
      <c r="B97" s="67" t="s">
        <v>83</v>
      </c>
      <c r="C97" s="61" t="s">
        <v>79</v>
      </c>
      <c r="D97" s="764" t="s">
        <v>78</v>
      </c>
      <c r="E97" s="764"/>
      <c r="F97" s="764"/>
      <c r="G97" s="764"/>
      <c r="H97" s="764"/>
      <c r="I97" s="764"/>
      <c r="J97" s="764"/>
      <c r="K97" s="764"/>
      <c r="L97" s="753">
        <v>0</v>
      </c>
      <c r="M97" s="753"/>
      <c r="N97" s="756"/>
      <c r="O97" s="756"/>
      <c r="P97" s="737">
        <v>0</v>
      </c>
      <c r="Q97" s="737"/>
      <c r="R97" s="74"/>
      <c r="T97" s="62">
        <f t="shared" si="9"/>
        <v>0</v>
      </c>
      <c r="U97" s="41"/>
    </row>
    <row r="98" spans="1:21" s="564" customFormat="1" ht="10.95" customHeight="1" x14ac:dyDescent="0.25">
      <c r="A98" s="78"/>
      <c r="B98" s="67" t="s">
        <v>84</v>
      </c>
      <c r="C98" s="61" t="s">
        <v>79</v>
      </c>
      <c r="D98" s="764" t="s">
        <v>78</v>
      </c>
      <c r="E98" s="764"/>
      <c r="F98" s="764"/>
      <c r="G98" s="764"/>
      <c r="H98" s="764"/>
      <c r="I98" s="764"/>
      <c r="J98" s="764"/>
      <c r="K98" s="764"/>
      <c r="L98" s="753">
        <v>0</v>
      </c>
      <c r="M98" s="753"/>
      <c r="N98" s="756"/>
      <c r="O98" s="756"/>
      <c r="P98" s="737">
        <v>0</v>
      </c>
      <c r="Q98" s="737"/>
      <c r="R98" s="74"/>
      <c r="T98" s="62">
        <f t="shared" si="9"/>
        <v>0</v>
      </c>
      <c r="U98" s="41"/>
    </row>
    <row r="99" spans="1:21" s="553" customFormat="1" ht="10.95" customHeight="1" thickBot="1" x14ac:dyDescent="0.3">
      <c r="A99" s="39"/>
      <c r="B99" s="39"/>
      <c r="C99" s="646"/>
      <c r="D99" s="738"/>
      <c r="E99" s="738"/>
      <c r="F99" s="738"/>
      <c r="G99" s="738"/>
      <c r="H99" s="738"/>
      <c r="I99" s="738"/>
      <c r="J99" s="738"/>
      <c r="K99" s="738"/>
      <c r="L99" s="738"/>
      <c r="M99" s="738"/>
      <c r="N99" s="738"/>
      <c r="O99" s="738"/>
      <c r="P99" s="738"/>
      <c r="Q99" s="738"/>
      <c r="R99" s="664"/>
      <c r="S99" s="48"/>
      <c r="T99" s="50"/>
      <c r="U99" s="71">
        <f>SUM(T89:T98)</f>
        <v>0</v>
      </c>
    </row>
    <row r="100" spans="1:21" s="477" customFormat="1" ht="11.4" customHeight="1" x14ac:dyDescent="0.25">
      <c r="A100" s="757" t="s">
        <v>85</v>
      </c>
      <c r="B100" s="757"/>
      <c r="C100" s="757"/>
      <c r="D100" s="757"/>
      <c r="E100" s="757"/>
      <c r="F100" s="757"/>
      <c r="G100" s="757"/>
      <c r="H100" s="757"/>
      <c r="I100" s="757"/>
      <c r="J100" s="757"/>
      <c r="K100" s="757"/>
      <c r="L100" s="757"/>
      <c r="M100" s="757"/>
      <c r="N100" s="757"/>
      <c r="O100" s="757"/>
      <c r="P100" s="757"/>
      <c r="Q100" s="757"/>
      <c r="R100" s="757"/>
      <c r="S100" s="757"/>
      <c r="T100" s="757"/>
      <c r="U100" s="170"/>
    </row>
    <row r="101" spans="1:21" s="553" customFormat="1" ht="10.95" customHeight="1" x14ac:dyDescent="0.25">
      <c r="A101" s="59"/>
      <c r="B101" s="59"/>
      <c r="C101" s="646"/>
      <c r="D101" s="739"/>
      <c r="E101" s="739"/>
      <c r="F101" s="739"/>
      <c r="G101" s="739"/>
      <c r="H101" s="739"/>
      <c r="I101" s="739"/>
      <c r="J101" s="739"/>
      <c r="K101" s="739"/>
      <c r="L101" s="733" t="s">
        <v>59</v>
      </c>
      <c r="M101" s="733"/>
      <c r="N101" s="739" t="s">
        <v>26</v>
      </c>
      <c r="O101" s="739"/>
      <c r="P101" s="733" t="s">
        <v>76</v>
      </c>
      <c r="Q101" s="733"/>
      <c r="R101" s="36" t="s">
        <v>29</v>
      </c>
      <c r="S101" s="647"/>
      <c r="T101" s="46"/>
      <c r="U101" s="50"/>
    </row>
    <row r="102" spans="1:21" s="588" customFormat="1" ht="10.95" customHeight="1" x14ac:dyDescent="0.25">
      <c r="A102" s="643"/>
      <c r="B102" s="66" t="s">
        <v>43</v>
      </c>
      <c r="C102" s="141" t="s">
        <v>86</v>
      </c>
      <c r="D102" s="759" t="s">
        <v>87</v>
      </c>
      <c r="E102" s="759"/>
      <c r="F102" s="759"/>
      <c r="G102" s="759"/>
      <c r="H102" s="759"/>
      <c r="I102" s="759"/>
      <c r="J102" s="759"/>
      <c r="K102" s="759"/>
      <c r="L102" s="755">
        <v>0</v>
      </c>
      <c r="M102" s="755"/>
      <c r="N102" s="725"/>
      <c r="O102" s="725"/>
      <c r="P102" s="734">
        <v>0</v>
      </c>
      <c r="Q102" s="734"/>
      <c r="R102" s="36"/>
      <c r="T102" s="60">
        <f>L102*P102</f>
        <v>0</v>
      </c>
      <c r="U102" s="40"/>
    </row>
    <row r="103" spans="1:21" s="588" customFormat="1" ht="10.95" customHeight="1" x14ac:dyDescent="0.25">
      <c r="A103" s="643"/>
      <c r="B103" s="66" t="s">
        <v>53</v>
      </c>
      <c r="C103" s="141" t="s">
        <v>86</v>
      </c>
      <c r="D103" s="759" t="s">
        <v>87</v>
      </c>
      <c r="E103" s="759"/>
      <c r="F103" s="759"/>
      <c r="G103" s="759"/>
      <c r="H103" s="759"/>
      <c r="I103" s="759"/>
      <c r="J103" s="759"/>
      <c r="K103" s="759"/>
      <c r="L103" s="755">
        <v>0</v>
      </c>
      <c r="M103" s="755"/>
      <c r="N103" s="725"/>
      <c r="O103" s="725"/>
      <c r="P103" s="734">
        <v>0</v>
      </c>
      <c r="Q103" s="734"/>
      <c r="R103" s="36"/>
      <c r="T103" s="60">
        <f>L103*P103</f>
        <v>0</v>
      </c>
      <c r="U103" s="40"/>
    </row>
    <row r="104" spans="1:21" s="588" customFormat="1" ht="10.95" customHeight="1" x14ac:dyDescent="0.25">
      <c r="A104" s="643"/>
      <c r="B104" s="66" t="s">
        <v>54</v>
      </c>
      <c r="C104" s="141" t="s">
        <v>86</v>
      </c>
      <c r="D104" s="759" t="s">
        <v>87</v>
      </c>
      <c r="E104" s="759"/>
      <c r="F104" s="759"/>
      <c r="G104" s="759"/>
      <c r="H104" s="759"/>
      <c r="I104" s="759"/>
      <c r="J104" s="759"/>
      <c r="K104" s="759"/>
      <c r="L104" s="755">
        <v>0</v>
      </c>
      <c r="M104" s="755"/>
      <c r="N104" s="725"/>
      <c r="O104" s="725"/>
      <c r="P104" s="734">
        <v>0</v>
      </c>
      <c r="Q104" s="734"/>
      <c r="R104" s="36"/>
      <c r="T104" s="60">
        <f>L104*P104</f>
        <v>0</v>
      </c>
      <c r="U104" s="40"/>
    </row>
    <row r="105" spans="1:21" s="588" customFormat="1" ht="10.95" customHeight="1" x14ac:dyDescent="0.25">
      <c r="A105" s="643"/>
      <c r="B105" s="67" t="s">
        <v>55</v>
      </c>
      <c r="C105" s="70" t="s">
        <v>86</v>
      </c>
      <c r="D105" s="760" t="s">
        <v>87</v>
      </c>
      <c r="E105" s="760"/>
      <c r="F105" s="760"/>
      <c r="G105" s="760"/>
      <c r="H105" s="760"/>
      <c r="I105" s="760"/>
      <c r="J105" s="760"/>
      <c r="K105" s="760"/>
      <c r="L105" s="758">
        <v>0</v>
      </c>
      <c r="M105" s="758"/>
      <c r="N105" s="754"/>
      <c r="O105" s="754"/>
      <c r="P105" s="737">
        <v>0</v>
      </c>
      <c r="Q105" s="737"/>
      <c r="R105" s="74"/>
      <c r="T105" s="62">
        <f>L105*P105</f>
        <v>0</v>
      </c>
      <c r="U105" s="40"/>
    </row>
    <row r="106" spans="1:21" s="588" customFormat="1" ht="10.95" customHeight="1" x14ac:dyDescent="0.25">
      <c r="A106" s="643"/>
      <c r="B106" s="67" t="s">
        <v>73</v>
      </c>
      <c r="C106" s="70" t="s">
        <v>86</v>
      </c>
      <c r="D106" s="760" t="s">
        <v>87</v>
      </c>
      <c r="E106" s="760"/>
      <c r="F106" s="760"/>
      <c r="G106" s="760"/>
      <c r="H106" s="760"/>
      <c r="I106" s="760"/>
      <c r="J106" s="760"/>
      <c r="K106" s="760"/>
      <c r="L106" s="758">
        <v>0</v>
      </c>
      <c r="M106" s="758"/>
      <c r="N106" s="754"/>
      <c r="O106" s="754"/>
      <c r="P106" s="737">
        <v>0</v>
      </c>
      <c r="Q106" s="737"/>
      <c r="R106" s="74"/>
      <c r="T106" s="62">
        <f>L106*P106</f>
        <v>0</v>
      </c>
      <c r="U106" s="40"/>
    </row>
    <row r="107" spans="1:21" s="553" customFormat="1" ht="10.95" customHeight="1" thickBot="1" x14ac:dyDescent="0.3">
      <c r="A107" s="39"/>
      <c r="B107" s="39"/>
      <c r="C107" s="646"/>
      <c r="D107" s="736"/>
      <c r="E107" s="736"/>
      <c r="F107" s="736"/>
      <c r="G107" s="736"/>
      <c r="H107" s="736"/>
      <c r="I107" s="736"/>
      <c r="J107" s="736"/>
      <c r="K107" s="736"/>
      <c r="L107" s="738"/>
      <c r="M107" s="738"/>
      <c r="N107" s="736"/>
      <c r="O107" s="736"/>
      <c r="P107" s="736"/>
      <c r="Q107" s="736"/>
      <c r="R107" s="63"/>
      <c r="S107" s="49"/>
      <c r="T107" s="64"/>
      <c r="U107" s="46">
        <f>SUM(T102:T106)</f>
        <v>0</v>
      </c>
    </row>
    <row r="108" spans="1:21" s="477" customFormat="1" ht="11.4" customHeight="1" x14ac:dyDescent="0.25">
      <c r="A108" s="757" t="s">
        <v>88</v>
      </c>
      <c r="B108" s="757"/>
      <c r="C108" s="757"/>
      <c r="D108" s="757"/>
      <c r="E108" s="757"/>
      <c r="F108" s="757"/>
      <c r="G108" s="757"/>
      <c r="H108" s="757"/>
      <c r="I108" s="757"/>
      <c r="J108" s="757"/>
      <c r="K108" s="757"/>
      <c r="L108" s="757"/>
      <c r="M108" s="757"/>
      <c r="N108" s="757"/>
      <c r="O108" s="757"/>
      <c r="P108" s="757"/>
      <c r="Q108" s="757"/>
      <c r="R108" s="757"/>
      <c r="S108" s="757"/>
      <c r="T108" s="757"/>
      <c r="U108" s="170"/>
    </row>
    <row r="109" spans="1:21" s="553" customFormat="1" ht="10.95" customHeight="1" x14ac:dyDescent="0.25">
      <c r="A109" s="39"/>
      <c r="B109" s="39"/>
      <c r="C109" s="646"/>
      <c r="D109" s="739"/>
      <c r="E109" s="739"/>
      <c r="F109" s="739"/>
      <c r="G109" s="739"/>
      <c r="H109" s="739"/>
      <c r="I109" s="739"/>
      <c r="J109" s="739"/>
      <c r="K109" s="739"/>
      <c r="L109" s="733" t="s">
        <v>59</v>
      </c>
      <c r="M109" s="733"/>
      <c r="N109" s="739" t="s">
        <v>26</v>
      </c>
      <c r="O109" s="739"/>
      <c r="P109" s="733" t="s">
        <v>76</v>
      </c>
      <c r="Q109" s="733"/>
      <c r="R109" s="36" t="s">
        <v>29</v>
      </c>
      <c r="S109" s="647"/>
      <c r="T109" s="46"/>
      <c r="U109" s="71"/>
    </row>
    <row r="110" spans="1:21" s="553" customFormat="1" ht="10.95" customHeight="1" x14ac:dyDescent="0.25">
      <c r="A110" s="39"/>
      <c r="B110" s="66" t="s">
        <v>43</v>
      </c>
      <c r="C110" s="648" t="s">
        <v>89</v>
      </c>
      <c r="D110" s="759" t="s">
        <v>90</v>
      </c>
      <c r="E110" s="759"/>
      <c r="F110" s="759"/>
      <c r="G110" s="759"/>
      <c r="H110" s="759"/>
      <c r="I110" s="759"/>
      <c r="J110" s="759"/>
      <c r="K110" s="759"/>
      <c r="L110" s="755">
        <v>0</v>
      </c>
      <c r="M110" s="755"/>
      <c r="N110" s="739"/>
      <c r="O110" s="739"/>
      <c r="P110" s="734">
        <v>0</v>
      </c>
      <c r="Q110" s="734"/>
      <c r="R110" s="36"/>
      <c r="T110" s="60">
        <f t="shared" ref="T110:T119" si="10">L110*P110</f>
        <v>0</v>
      </c>
      <c r="U110" s="71"/>
    </row>
    <row r="111" spans="1:21" s="553" customFormat="1" ht="10.95" customHeight="1" x14ac:dyDescent="0.25">
      <c r="A111" s="39"/>
      <c r="B111" s="66" t="s">
        <v>53</v>
      </c>
      <c r="C111" s="648" t="s">
        <v>89</v>
      </c>
      <c r="D111" s="759" t="s">
        <v>90</v>
      </c>
      <c r="E111" s="759"/>
      <c r="F111" s="759"/>
      <c r="G111" s="759"/>
      <c r="H111" s="759"/>
      <c r="I111" s="759"/>
      <c r="J111" s="759"/>
      <c r="K111" s="759"/>
      <c r="L111" s="755">
        <v>0</v>
      </c>
      <c r="M111" s="755"/>
      <c r="N111" s="739"/>
      <c r="O111" s="739"/>
      <c r="P111" s="734">
        <v>0</v>
      </c>
      <c r="Q111" s="734"/>
      <c r="R111" s="36"/>
      <c r="T111" s="60">
        <f t="shared" si="10"/>
        <v>0</v>
      </c>
      <c r="U111" s="71"/>
    </row>
    <row r="112" spans="1:21" s="553" customFormat="1" ht="10.95" customHeight="1" x14ac:dyDescent="0.25">
      <c r="A112" s="39"/>
      <c r="B112" s="66" t="s">
        <v>54</v>
      </c>
      <c r="C112" s="648" t="s">
        <v>89</v>
      </c>
      <c r="D112" s="759" t="s">
        <v>90</v>
      </c>
      <c r="E112" s="759"/>
      <c r="F112" s="759"/>
      <c r="G112" s="759"/>
      <c r="H112" s="759"/>
      <c r="I112" s="759"/>
      <c r="J112" s="759"/>
      <c r="K112" s="759"/>
      <c r="L112" s="755">
        <v>0</v>
      </c>
      <c r="M112" s="755"/>
      <c r="N112" s="739"/>
      <c r="O112" s="739"/>
      <c r="P112" s="734">
        <v>0</v>
      </c>
      <c r="Q112" s="734"/>
      <c r="R112" s="36"/>
      <c r="T112" s="60">
        <f t="shared" si="10"/>
        <v>0</v>
      </c>
      <c r="U112" s="71"/>
    </row>
    <row r="113" spans="1:21" s="553" customFormat="1" ht="10.95" customHeight="1" x14ac:dyDescent="0.25">
      <c r="A113" s="59"/>
      <c r="B113" s="66" t="s">
        <v>55</v>
      </c>
      <c r="C113" s="648" t="s">
        <v>89</v>
      </c>
      <c r="D113" s="759" t="s">
        <v>90</v>
      </c>
      <c r="E113" s="759"/>
      <c r="F113" s="759"/>
      <c r="G113" s="759"/>
      <c r="H113" s="759"/>
      <c r="I113" s="759"/>
      <c r="J113" s="759"/>
      <c r="K113" s="759"/>
      <c r="L113" s="755">
        <v>0</v>
      </c>
      <c r="M113" s="755"/>
      <c r="N113" s="739"/>
      <c r="O113" s="739"/>
      <c r="P113" s="734">
        <v>0</v>
      </c>
      <c r="Q113" s="734"/>
      <c r="R113" s="36"/>
      <c r="T113" s="60">
        <f t="shared" si="10"/>
        <v>0</v>
      </c>
      <c r="U113" s="71"/>
    </row>
    <row r="114" spans="1:21" s="553" customFormat="1" ht="10.95" customHeight="1" x14ac:dyDescent="0.25">
      <c r="A114" s="59"/>
      <c r="B114" s="66" t="s">
        <v>73</v>
      </c>
      <c r="C114" s="648" t="s">
        <v>89</v>
      </c>
      <c r="D114" s="759" t="s">
        <v>90</v>
      </c>
      <c r="E114" s="759"/>
      <c r="F114" s="759"/>
      <c r="G114" s="759"/>
      <c r="H114" s="759"/>
      <c r="I114" s="759"/>
      <c r="J114" s="759"/>
      <c r="K114" s="759"/>
      <c r="L114" s="755">
        <v>0</v>
      </c>
      <c r="M114" s="755"/>
      <c r="N114" s="739"/>
      <c r="O114" s="739"/>
      <c r="P114" s="734">
        <v>0</v>
      </c>
      <c r="Q114" s="734"/>
      <c r="R114" s="36"/>
      <c r="T114" s="60">
        <f t="shared" si="10"/>
        <v>0</v>
      </c>
      <c r="U114" s="71"/>
    </row>
    <row r="115" spans="1:21" s="553" customFormat="1" ht="10.95" customHeight="1" x14ac:dyDescent="0.25">
      <c r="A115" s="59"/>
      <c r="B115" s="66" t="s">
        <v>74</v>
      </c>
      <c r="C115" s="648" t="s">
        <v>89</v>
      </c>
      <c r="D115" s="759" t="s">
        <v>90</v>
      </c>
      <c r="E115" s="759"/>
      <c r="F115" s="759"/>
      <c r="G115" s="759"/>
      <c r="H115" s="759"/>
      <c r="I115" s="759"/>
      <c r="J115" s="759"/>
      <c r="K115" s="759"/>
      <c r="L115" s="755">
        <v>0</v>
      </c>
      <c r="M115" s="755"/>
      <c r="N115" s="739"/>
      <c r="O115" s="739"/>
      <c r="P115" s="734">
        <v>0</v>
      </c>
      <c r="Q115" s="734"/>
      <c r="R115" s="36"/>
      <c r="T115" s="60">
        <f t="shared" si="10"/>
        <v>0</v>
      </c>
      <c r="U115" s="71"/>
    </row>
    <row r="116" spans="1:21" s="564" customFormat="1" ht="10.95" customHeight="1" x14ac:dyDescent="0.25">
      <c r="A116" s="78"/>
      <c r="B116" s="66" t="s">
        <v>81</v>
      </c>
      <c r="C116" s="648" t="s">
        <v>89</v>
      </c>
      <c r="D116" s="759" t="s">
        <v>90</v>
      </c>
      <c r="E116" s="759"/>
      <c r="F116" s="759"/>
      <c r="G116" s="759"/>
      <c r="H116" s="759"/>
      <c r="I116" s="759"/>
      <c r="J116" s="759"/>
      <c r="K116" s="759"/>
      <c r="L116" s="755">
        <v>0</v>
      </c>
      <c r="M116" s="755"/>
      <c r="N116" s="739"/>
      <c r="O116" s="739"/>
      <c r="P116" s="734">
        <v>0</v>
      </c>
      <c r="Q116" s="734"/>
      <c r="R116" s="36"/>
      <c r="T116" s="60">
        <f t="shared" si="10"/>
        <v>0</v>
      </c>
      <c r="U116" s="80"/>
    </row>
    <row r="117" spans="1:21" s="553" customFormat="1" ht="10.95" customHeight="1" x14ac:dyDescent="0.25">
      <c r="A117" s="59"/>
      <c r="B117" s="66" t="s">
        <v>82</v>
      </c>
      <c r="C117" s="648" t="s">
        <v>89</v>
      </c>
      <c r="D117" s="759" t="s">
        <v>90</v>
      </c>
      <c r="E117" s="759"/>
      <c r="F117" s="759"/>
      <c r="G117" s="759"/>
      <c r="H117" s="759"/>
      <c r="I117" s="759"/>
      <c r="J117" s="759"/>
      <c r="K117" s="759"/>
      <c r="L117" s="755">
        <v>0</v>
      </c>
      <c r="M117" s="755"/>
      <c r="N117" s="739"/>
      <c r="O117" s="739"/>
      <c r="P117" s="734">
        <v>0</v>
      </c>
      <c r="Q117" s="734"/>
      <c r="R117" s="36"/>
      <c r="T117" s="60">
        <f t="shared" si="10"/>
        <v>0</v>
      </c>
      <c r="U117" s="71"/>
    </row>
    <row r="118" spans="1:21" s="553" customFormat="1" ht="10.95" customHeight="1" x14ac:dyDescent="0.25">
      <c r="A118" s="59"/>
      <c r="B118" s="67" t="s">
        <v>83</v>
      </c>
      <c r="C118" s="640" t="s">
        <v>89</v>
      </c>
      <c r="D118" s="760" t="s">
        <v>90</v>
      </c>
      <c r="E118" s="760"/>
      <c r="F118" s="760"/>
      <c r="G118" s="760"/>
      <c r="H118" s="760"/>
      <c r="I118" s="760"/>
      <c r="J118" s="760"/>
      <c r="K118" s="760"/>
      <c r="L118" s="758">
        <v>0</v>
      </c>
      <c r="M118" s="758"/>
      <c r="N118" s="756"/>
      <c r="O118" s="756"/>
      <c r="P118" s="737">
        <v>0</v>
      </c>
      <c r="Q118" s="737"/>
      <c r="R118" s="68"/>
      <c r="T118" s="69">
        <f t="shared" si="10"/>
        <v>0</v>
      </c>
      <c r="U118" s="71"/>
    </row>
    <row r="119" spans="1:21" s="564" customFormat="1" ht="10.95" customHeight="1" x14ac:dyDescent="0.25">
      <c r="A119" s="78"/>
      <c r="B119" s="67" t="s">
        <v>84</v>
      </c>
      <c r="C119" s="640" t="s">
        <v>89</v>
      </c>
      <c r="D119" s="760" t="s">
        <v>90</v>
      </c>
      <c r="E119" s="760"/>
      <c r="F119" s="760"/>
      <c r="G119" s="760"/>
      <c r="H119" s="760"/>
      <c r="I119" s="760"/>
      <c r="J119" s="760"/>
      <c r="K119" s="760"/>
      <c r="L119" s="758">
        <v>0</v>
      </c>
      <c r="M119" s="758"/>
      <c r="N119" s="756"/>
      <c r="O119" s="756"/>
      <c r="P119" s="737">
        <v>0</v>
      </c>
      <c r="Q119" s="737"/>
      <c r="R119" s="68"/>
      <c r="T119" s="69">
        <f t="shared" si="10"/>
        <v>0</v>
      </c>
      <c r="U119" s="80"/>
    </row>
    <row r="120" spans="1:21" s="564" customFormat="1" ht="10.95" customHeight="1" x14ac:dyDescent="0.25">
      <c r="A120" s="78"/>
      <c r="B120" s="771" t="s">
        <v>91</v>
      </c>
      <c r="C120" s="771"/>
      <c r="D120" s="771"/>
      <c r="E120" s="771"/>
      <c r="F120" s="771"/>
      <c r="G120" s="771"/>
      <c r="H120" s="771"/>
      <c r="I120" s="771"/>
      <c r="J120" s="771"/>
      <c r="K120" s="771"/>
      <c r="L120" s="773"/>
      <c r="M120" s="773"/>
      <c r="N120" s="773"/>
      <c r="O120" s="773"/>
      <c r="P120" s="732"/>
      <c r="Q120" s="732"/>
      <c r="R120" s="691"/>
      <c r="S120" s="36"/>
      <c r="T120" s="60"/>
      <c r="U120" s="80"/>
    </row>
    <row r="121" spans="1:21" s="564" customFormat="1" ht="10.95" customHeight="1" x14ac:dyDescent="0.25">
      <c r="A121" s="78"/>
      <c r="B121" s="66" t="s">
        <v>43</v>
      </c>
      <c r="C121" s="771" t="str">
        <f>C27</f>
        <v>Training or Conference Title</v>
      </c>
      <c r="D121" s="771"/>
      <c r="E121" s="771"/>
      <c r="F121" s="771"/>
      <c r="G121" s="771"/>
      <c r="H121" s="771"/>
      <c r="I121" s="771"/>
      <c r="J121" s="771"/>
      <c r="K121" s="771"/>
      <c r="L121" s="755">
        <v>0</v>
      </c>
      <c r="M121" s="755"/>
      <c r="N121" s="732"/>
      <c r="O121" s="732"/>
      <c r="P121" s="734">
        <v>0</v>
      </c>
      <c r="Q121" s="734"/>
      <c r="R121" s="36"/>
      <c r="T121" s="60">
        <f t="shared" ref="T121:T126" si="11">L121*P121</f>
        <v>0</v>
      </c>
      <c r="U121" s="80"/>
    </row>
    <row r="122" spans="1:21" s="564" customFormat="1" ht="10.95" customHeight="1" x14ac:dyDescent="0.25">
      <c r="A122" s="78"/>
      <c r="B122" s="66" t="s">
        <v>53</v>
      </c>
      <c r="C122" s="771" t="str">
        <f>C36</f>
        <v>Training or Conference Title</v>
      </c>
      <c r="D122" s="771"/>
      <c r="E122" s="771"/>
      <c r="F122" s="771"/>
      <c r="G122" s="771"/>
      <c r="H122" s="771"/>
      <c r="I122" s="771"/>
      <c r="J122" s="771"/>
      <c r="K122" s="771"/>
      <c r="L122" s="755">
        <v>0</v>
      </c>
      <c r="M122" s="755"/>
      <c r="N122" s="732"/>
      <c r="O122" s="732"/>
      <c r="P122" s="734">
        <v>0</v>
      </c>
      <c r="Q122" s="734"/>
      <c r="R122" s="36"/>
      <c r="T122" s="60">
        <f t="shared" si="11"/>
        <v>0</v>
      </c>
      <c r="U122" s="80"/>
    </row>
    <row r="123" spans="1:21" s="564" customFormat="1" ht="10.95" customHeight="1" x14ac:dyDescent="0.25">
      <c r="A123" s="78"/>
      <c r="B123" s="66" t="s">
        <v>54</v>
      </c>
      <c r="C123" s="771" t="str">
        <f>C45</f>
        <v>Training or Conference Title</v>
      </c>
      <c r="D123" s="771"/>
      <c r="E123" s="771"/>
      <c r="F123" s="771"/>
      <c r="G123" s="771"/>
      <c r="H123" s="771"/>
      <c r="I123" s="771"/>
      <c r="J123" s="771"/>
      <c r="K123" s="771"/>
      <c r="L123" s="755">
        <v>0</v>
      </c>
      <c r="M123" s="755"/>
      <c r="N123" s="732"/>
      <c r="O123" s="732"/>
      <c r="P123" s="734">
        <v>0</v>
      </c>
      <c r="Q123" s="734"/>
      <c r="R123" s="36"/>
      <c r="T123" s="60">
        <f t="shared" si="11"/>
        <v>0</v>
      </c>
      <c r="U123" s="80"/>
    </row>
    <row r="124" spans="1:21" s="564" customFormat="1" ht="10.95" customHeight="1" x14ac:dyDescent="0.25">
      <c r="A124" s="78"/>
      <c r="B124" s="66" t="s">
        <v>55</v>
      </c>
      <c r="C124" s="771" t="str">
        <f>C54</f>
        <v>Training or Conference Title</v>
      </c>
      <c r="D124" s="771"/>
      <c r="E124" s="771"/>
      <c r="F124" s="771"/>
      <c r="G124" s="771"/>
      <c r="H124" s="771"/>
      <c r="I124" s="771"/>
      <c r="J124" s="771"/>
      <c r="K124" s="771"/>
      <c r="L124" s="755">
        <v>0</v>
      </c>
      <c r="M124" s="755"/>
      <c r="N124" s="732"/>
      <c r="O124" s="732"/>
      <c r="P124" s="734">
        <v>0</v>
      </c>
      <c r="Q124" s="734"/>
      <c r="R124" s="36"/>
      <c r="T124" s="60">
        <f t="shared" si="11"/>
        <v>0</v>
      </c>
      <c r="U124" s="80"/>
    </row>
    <row r="125" spans="1:21" s="564" customFormat="1" ht="10.95" customHeight="1" x14ac:dyDescent="0.25">
      <c r="A125" s="78"/>
      <c r="B125" s="67" t="s">
        <v>73</v>
      </c>
      <c r="C125" s="747" t="str">
        <f>C63</f>
        <v>Training or Conference Title</v>
      </c>
      <c r="D125" s="747"/>
      <c r="E125" s="747"/>
      <c r="F125" s="747"/>
      <c r="G125" s="747"/>
      <c r="H125" s="747"/>
      <c r="I125" s="747"/>
      <c r="J125" s="747"/>
      <c r="K125" s="747"/>
      <c r="L125" s="758">
        <v>0</v>
      </c>
      <c r="M125" s="758"/>
      <c r="N125" s="732"/>
      <c r="O125" s="732"/>
      <c r="P125" s="737">
        <v>0</v>
      </c>
      <c r="Q125" s="737"/>
      <c r="R125" s="68"/>
      <c r="T125" s="69">
        <f t="shared" si="11"/>
        <v>0</v>
      </c>
      <c r="U125" s="80"/>
    </row>
    <row r="126" spans="1:21" s="564" customFormat="1" ht="10.95" customHeight="1" x14ac:dyDescent="0.25">
      <c r="A126" s="78"/>
      <c r="B126" s="67" t="s">
        <v>74</v>
      </c>
      <c r="C126" s="747" t="str">
        <f>C72</f>
        <v>Training or Conference Title</v>
      </c>
      <c r="D126" s="747"/>
      <c r="E126" s="747"/>
      <c r="F126" s="747"/>
      <c r="G126" s="747"/>
      <c r="H126" s="747"/>
      <c r="I126" s="747"/>
      <c r="J126" s="747"/>
      <c r="K126" s="747"/>
      <c r="L126" s="758">
        <v>0</v>
      </c>
      <c r="M126" s="758"/>
      <c r="N126" s="732"/>
      <c r="O126" s="732"/>
      <c r="P126" s="737">
        <v>0</v>
      </c>
      <c r="Q126" s="737"/>
      <c r="R126" s="68"/>
      <c r="T126" s="69">
        <f t="shared" si="11"/>
        <v>0</v>
      </c>
      <c r="U126" s="80"/>
    </row>
    <row r="127" spans="1:21" s="553" customFormat="1" ht="10.95" customHeight="1" thickBot="1" x14ac:dyDescent="0.3">
      <c r="A127" s="39"/>
      <c r="B127" s="39"/>
      <c r="C127" s="774"/>
      <c r="D127" s="774"/>
      <c r="E127" s="774"/>
      <c r="F127" s="774"/>
      <c r="G127" s="774"/>
      <c r="H127" s="774"/>
      <c r="I127" s="774"/>
      <c r="J127" s="774"/>
      <c r="K127" s="774"/>
      <c r="L127" s="738"/>
      <c r="M127" s="738"/>
      <c r="N127" s="738"/>
      <c r="O127" s="738"/>
      <c r="P127" s="738"/>
      <c r="Q127" s="738"/>
      <c r="R127" s="63"/>
      <c r="S127" s="48"/>
      <c r="T127" s="71"/>
      <c r="U127" s="46">
        <f>SUM(T110:T126)</f>
        <v>0</v>
      </c>
    </row>
    <row r="128" spans="1:21" s="477" customFormat="1" ht="11.4" customHeight="1" x14ac:dyDescent="0.25">
      <c r="A128" s="740" t="s">
        <v>92</v>
      </c>
      <c r="B128" s="740"/>
      <c r="C128" s="740"/>
      <c r="D128" s="740"/>
      <c r="E128" s="740"/>
      <c r="F128" s="740"/>
      <c r="G128" s="740"/>
      <c r="H128" s="740"/>
      <c r="I128" s="740"/>
      <c r="J128" s="740"/>
      <c r="K128" s="740"/>
      <c r="L128" s="740"/>
      <c r="M128" s="740"/>
      <c r="N128" s="740"/>
      <c r="O128" s="740"/>
      <c r="P128" s="740"/>
      <c r="Q128" s="740"/>
      <c r="R128" s="740"/>
      <c r="S128" s="740"/>
      <c r="T128" s="740"/>
      <c r="U128" s="173"/>
    </row>
    <row r="129" spans="1:21" s="477" customFormat="1" ht="11.4" customHeight="1" x14ac:dyDescent="0.25">
      <c r="A129" s="465"/>
      <c r="B129" s="465"/>
      <c r="C129" s="748"/>
      <c r="D129" s="748"/>
      <c r="E129" s="722" t="s">
        <v>42</v>
      </c>
      <c r="F129" s="722"/>
      <c r="G129" s="722"/>
      <c r="H129" s="722"/>
      <c r="I129" s="722"/>
      <c r="J129" s="721" t="s">
        <v>26</v>
      </c>
      <c r="K129" s="721"/>
      <c r="L129" s="722" t="s">
        <v>93</v>
      </c>
      <c r="M129" s="722"/>
      <c r="N129" s="752" t="s">
        <v>66</v>
      </c>
      <c r="O129" s="752"/>
      <c r="P129" s="722" t="s">
        <v>94</v>
      </c>
      <c r="Q129" s="722"/>
      <c r="R129" s="663" t="s">
        <v>29</v>
      </c>
      <c r="S129" s="666" t="s">
        <v>95</v>
      </c>
      <c r="T129" s="642"/>
      <c r="U129" s="466"/>
    </row>
    <row r="130" spans="1:21" s="553" customFormat="1" ht="10.95" customHeight="1" x14ac:dyDescent="0.25">
      <c r="A130" s="72"/>
      <c r="B130" s="66" t="s">
        <v>43</v>
      </c>
      <c r="C130" s="746" t="s">
        <v>96</v>
      </c>
      <c r="D130" s="746"/>
      <c r="E130" s="723">
        <v>0</v>
      </c>
      <c r="F130" s="723"/>
      <c r="G130" s="723"/>
      <c r="H130" s="723"/>
      <c r="I130" s="723"/>
      <c r="J130" s="724"/>
      <c r="K130" s="724"/>
      <c r="L130" s="731">
        <f>SUM(U13:U127)</f>
        <v>0</v>
      </c>
      <c r="M130" s="731"/>
      <c r="N130" s="725"/>
      <c r="O130" s="725"/>
      <c r="P130" s="731">
        <f>U86+U107</f>
        <v>0</v>
      </c>
      <c r="Q130" s="731"/>
      <c r="R130" s="638"/>
      <c r="S130" s="468">
        <f>L130-P130</f>
        <v>0</v>
      </c>
      <c r="T130" s="73">
        <f>S130*E130</f>
        <v>0</v>
      </c>
      <c r="U130" s="50"/>
    </row>
    <row r="131" spans="1:21" s="553" customFormat="1" ht="10.95" customHeight="1" x14ac:dyDescent="0.25">
      <c r="A131" s="76"/>
      <c r="B131" s="664"/>
      <c r="C131" s="744" t="s">
        <v>97</v>
      </c>
      <c r="D131" s="744"/>
      <c r="E131" s="725"/>
      <c r="F131" s="725"/>
      <c r="G131" s="725"/>
      <c r="H131" s="725"/>
      <c r="I131" s="725"/>
      <c r="J131" s="725"/>
      <c r="K131" s="725"/>
      <c r="L131" s="752"/>
      <c r="M131" s="821"/>
      <c r="N131" s="721"/>
      <c r="O131" s="721"/>
      <c r="P131" s="721"/>
      <c r="Q131" s="721"/>
      <c r="R131" s="38"/>
      <c r="S131" s="36"/>
      <c r="U131" s="38"/>
    </row>
    <row r="132" spans="1:21" s="553" customFormat="1" ht="10.95" customHeight="1" x14ac:dyDescent="0.25">
      <c r="A132" s="72"/>
      <c r="B132" s="67" t="s">
        <v>53</v>
      </c>
      <c r="C132" s="747" t="s">
        <v>98</v>
      </c>
      <c r="D132" s="747"/>
      <c r="E132" s="726">
        <v>0</v>
      </c>
      <c r="F132" s="726"/>
      <c r="G132" s="726"/>
      <c r="H132" s="726"/>
      <c r="I132" s="726"/>
      <c r="J132" s="727"/>
      <c r="K132" s="727"/>
      <c r="L132" s="751"/>
      <c r="M132" s="751"/>
      <c r="N132" s="729"/>
      <c r="O132" s="729"/>
      <c r="P132" s="750">
        <f>U86+U107</f>
        <v>0</v>
      </c>
      <c r="Q132" s="750"/>
      <c r="R132" s="644"/>
      <c r="S132" s="74"/>
      <c r="T132" s="467">
        <f>P132*E132</f>
        <v>0</v>
      </c>
      <c r="U132" s="50"/>
    </row>
    <row r="133" spans="1:21" s="553" customFormat="1" ht="10.95" customHeight="1" x14ac:dyDescent="0.25">
      <c r="A133" s="76"/>
      <c r="B133" s="660"/>
      <c r="C133" s="745" t="s">
        <v>97</v>
      </c>
      <c r="D133" s="745"/>
      <c r="E133" s="728"/>
      <c r="F133" s="728"/>
      <c r="G133" s="728"/>
      <c r="H133" s="728"/>
      <c r="I133" s="728"/>
      <c r="J133" s="729"/>
      <c r="K133" s="729"/>
      <c r="L133" s="750"/>
      <c r="M133" s="743"/>
      <c r="N133" s="725"/>
      <c r="O133" s="725"/>
      <c r="P133" s="743"/>
      <c r="Q133" s="743"/>
      <c r="R133" s="644"/>
      <c r="S133" s="74"/>
      <c r="U133" s="38"/>
    </row>
    <row r="134" spans="1:21" s="553" customFormat="1" ht="10.95" customHeight="1" thickBot="1" x14ac:dyDescent="0.3">
      <c r="A134" s="446"/>
      <c r="B134" s="446"/>
      <c r="C134" s="749"/>
      <c r="D134" s="749"/>
      <c r="E134" s="730" t="s">
        <v>99</v>
      </c>
      <c r="F134" s="730"/>
      <c r="G134" s="730"/>
      <c r="H134" s="730"/>
      <c r="I134" s="730"/>
      <c r="J134" s="730"/>
      <c r="K134" s="730"/>
      <c r="L134" s="730"/>
      <c r="M134" s="730"/>
      <c r="N134" s="730"/>
      <c r="O134" s="730"/>
      <c r="P134" s="730"/>
      <c r="Q134" s="730"/>
      <c r="R134" s="447"/>
      <c r="S134" s="447"/>
      <c r="T134" s="448"/>
      <c r="U134" s="469">
        <f>SUM(T130:T133)</f>
        <v>0</v>
      </c>
    </row>
    <row r="135" spans="1:21" s="477" customFormat="1" ht="12.75" customHeight="1" x14ac:dyDescent="0.25">
      <c r="A135" s="742" t="s">
        <v>100</v>
      </c>
      <c r="B135" s="742"/>
      <c r="C135" s="742"/>
      <c r="D135" s="742"/>
      <c r="E135" s="742"/>
      <c r="F135" s="742"/>
      <c r="G135" s="742"/>
      <c r="H135" s="742"/>
      <c r="I135" s="742"/>
      <c r="J135" s="742"/>
      <c r="K135" s="742"/>
      <c r="L135" s="742"/>
      <c r="M135" s="742"/>
      <c r="N135" s="742"/>
      <c r="O135" s="742"/>
      <c r="P135" s="742"/>
      <c r="Q135" s="742"/>
      <c r="R135" s="741" t="s">
        <v>101</v>
      </c>
      <c r="S135" s="741"/>
      <c r="T135" s="741"/>
      <c r="U135" s="46">
        <f>SUM(U13:U134)</f>
        <v>0</v>
      </c>
    </row>
    <row r="136" spans="1:21" s="477" customFormat="1" ht="12.75" customHeight="1" x14ac:dyDescent="0.25">
      <c r="A136" s="59"/>
      <c r="B136" s="741"/>
      <c r="C136" s="741"/>
      <c r="D136" s="741"/>
      <c r="E136" s="741"/>
      <c r="F136" s="741"/>
      <c r="G136" s="741"/>
      <c r="H136" s="741"/>
      <c r="I136" s="741"/>
      <c r="J136" s="741"/>
      <c r="K136" s="741"/>
      <c r="L136" s="741"/>
      <c r="M136" s="741"/>
      <c r="N136" s="741"/>
      <c r="O136" s="741"/>
      <c r="P136" s="741"/>
      <c r="Q136" s="741"/>
      <c r="R136" s="719" t="s">
        <v>102</v>
      </c>
      <c r="S136" s="719"/>
      <c r="T136" s="431">
        <v>0</v>
      </c>
      <c r="U136" s="46">
        <f>U135*T136</f>
        <v>0</v>
      </c>
    </row>
    <row r="137" spans="1:21" s="477" customFormat="1" ht="12.75" customHeight="1" x14ac:dyDescent="0.25">
      <c r="A137" s="59"/>
      <c r="B137" s="712"/>
      <c r="C137" s="712"/>
      <c r="D137" s="712"/>
      <c r="E137" s="712"/>
      <c r="F137" s="712"/>
      <c r="G137" s="712"/>
      <c r="H137" s="712"/>
      <c r="I137" s="712"/>
      <c r="J137" s="712"/>
      <c r="K137" s="712"/>
      <c r="L137" s="712"/>
      <c r="M137" s="712"/>
      <c r="N137" s="712"/>
      <c r="O137" s="712"/>
      <c r="P137" s="712"/>
      <c r="Q137" s="712"/>
      <c r="R137" s="720" t="s">
        <v>103</v>
      </c>
      <c r="S137" s="720"/>
      <c r="T137" s="431">
        <v>0</v>
      </c>
      <c r="U137" s="46">
        <f>U135-U136</f>
        <v>0</v>
      </c>
    </row>
  </sheetData>
  <sheetProtection algorithmName="SHA-512" hashValue="mi1fboc+XpHYULOUTNvZ/kYrkQ6CVrWT9sa1GCz/krmr51OQyD57RBnGOahIRekxWs4/fRfpZ+6biY+EMdC9eg==" saltValue="uJ9B4TW/GCdJpYN+W+rlhg==" spinCount="100000" sheet="1" insertRows="0" deleteRows="0"/>
  <mergeCells count="384">
    <mergeCell ref="A135:Q135"/>
    <mergeCell ref="R135:T135"/>
    <mergeCell ref="B136:Q136"/>
    <mergeCell ref="R136:S136"/>
    <mergeCell ref="B137:Q137"/>
    <mergeCell ref="R137:S137"/>
    <mergeCell ref="C134:D134"/>
    <mergeCell ref="E134:I134"/>
    <mergeCell ref="J134:K134"/>
    <mergeCell ref="L134:M134"/>
    <mergeCell ref="N134:O134"/>
    <mergeCell ref="P134:Q134"/>
    <mergeCell ref="C133:D133"/>
    <mergeCell ref="E133:I133"/>
    <mergeCell ref="J133:K133"/>
    <mergeCell ref="L133:M133"/>
    <mergeCell ref="N133:O133"/>
    <mergeCell ref="P133:Q133"/>
    <mergeCell ref="C132:D132"/>
    <mergeCell ref="E132:I132"/>
    <mergeCell ref="J132:K132"/>
    <mergeCell ref="L132:M132"/>
    <mergeCell ref="N132:O132"/>
    <mergeCell ref="P132:Q132"/>
    <mergeCell ref="C131:D131"/>
    <mergeCell ref="E131:I131"/>
    <mergeCell ref="J131:K131"/>
    <mergeCell ref="L131:M131"/>
    <mergeCell ref="N131:O131"/>
    <mergeCell ref="P131:Q131"/>
    <mergeCell ref="P129:Q129"/>
    <mergeCell ref="C130:D130"/>
    <mergeCell ref="E130:I130"/>
    <mergeCell ref="J130:K130"/>
    <mergeCell ref="L130:M130"/>
    <mergeCell ref="N130:O130"/>
    <mergeCell ref="P130:Q130"/>
    <mergeCell ref="C127:K127"/>
    <mergeCell ref="L127:M127"/>
    <mergeCell ref="N127:O127"/>
    <mergeCell ref="P127:Q127"/>
    <mergeCell ref="A128:T128"/>
    <mergeCell ref="C129:D129"/>
    <mergeCell ref="E129:I129"/>
    <mergeCell ref="J129:K129"/>
    <mergeCell ref="L129:M129"/>
    <mergeCell ref="N129:O129"/>
    <mergeCell ref="C125:K125"/>
    <mergeCell ref="L125:M125"/>
    <mergeCell ref="N125:O125"/>
    <mergeCell ref="P125:Q125"/>
    <mergeCell ref="C126:K126"/>
    <mergeCell ref="L126:M126"/>
    <mergeCell ref="N126:O126"/>
    <mergeCell ref="P126:Q126"/>
    <mergeCell ref="C123:K123"/>
    <mergeCell ref="L123:M123"/>
    <mergeCell ref="N123:O123"/>
    <mergeCell ref="P123:Q123"/>
    <mergeCell ref="C124:K124"/>
    <mergeCell ref="L124:M124"/>
    <mergeCell ref="N124:O124"/>
    <mergeCell ref="P124:Q124"/>
    <mergeCell ref="C121:K121"/>
    <mergeCell ref="L121:M121"/>
    <mergeCell ref="N121:O121"/>
    <mergeCell ref="P121:Q121"/>
    <mergeCell ref="C122:K122"/>
    <mergeCell ref="L122:M122"/>
    <mergeCell ref="N122:O122"/>
    <mergeCell ref="P122:Q122"/>
    <mergeCell ref="D119:K119"/>
    <mergeCell ref="L119:M119"/>
    <mergeCell ref="N119:O119"/>
    <mergeCell ref="P119:Q119"/>
    <mergeCell ref="B120:K120"/>
    <mergeCell ref="L120:M120"/>
    <mergeCell ref="N120:O120"/>
    <mergeCell ref="P120:Q120"/>
    <mergeCell ref="D117:K117"/>
    <mergeCell ref="L117:M117"/>
    <mergeCell ref="N117:O117"/>
    <mergeCell ref="P117:Q117"/>
    <mergeCell ref="D118:K118"/>
    <mergeCell ref="L118:M118"/>
    <mergeCell ref="N118:O118"/>
    <mergeCell ref="P118:Q118"/>
    <mergeCell ref="D115:K115"/>
    <mergeCell ref="L115:M115"/>
    <mergeCell ref="N115:O115"/>
    <mergeCell ref="P115:Q115"/>
    <mergeCell ref="D116:K116"/>
    <mergeCell ref="L116:M116"/>
    <mergeCell ref="N116:O116"/>
    <mergeCell ref="P116:Q116"/>
    <mergeCell ref="D113:K113"/>
    <mergeCell ref="L113:M113"/>
    <mergeCell ref="N113:O113"/>
    <mergeCell ref="P113:Q113"/>
    <mergeCell ref="D114:K114"/>
    <mergeCell ref="L114:M114"/>
    <mergeCell ref="N114:O114"/>
    <mergeCell ref="P114:Q114"/>
    <mergeCell ref="D111:K111"/>
    <mergeCell ref="L111:M111"/>
    <mergeCell ref="N111:O111"/>
    <mergeCell ref="P111:Q111"/>
    <mergeCell ref="D112:K112"/>
    <mergeCell ref="L112:M112"/>
    <mergeCell ref="N112:O112"/>
    <mergeCell ref="P112:Q112"/>
    <mergeCell ref="A108:T108"/>
    <mergeCell ref="D109:K109"/>
    <mergeCell ref="L109:M109"/>
    <mergeCell ref="N109:O109"/>
    <mergeCell ref="P109:Q109"/>
    <mergeCell ref="D110:K110"/>
    <mergeCell ref="L110:M110"/>
    <mergeCell ref="N110:O110"/>
    <mergeCell ref="P110:Q110"/>
    <mergeCell ref="D106:K106"/>
    <mergeCell ref="L106:M106"/>
    <mergeCell ref="N106:O106"/>
    <mergeCell ref="P106:Q106"/>
    <mergeCell ref="D107:K107"/>
    <mergeCell ref="L107:M107"/>
    <mergeCell ref="N107:O107"/>
    <mergeCell ref="P107:Q107"/>
    <mergeCell ref="D104:K104"/>
    <mergeCell ref="L104:M104"/>
    <mergeCell ref="N104:O104"/>
    <mergeCell ref="P104:Q104"/>
    <mergeCell ref="D105:K105"/>
    <mergeCell ref="L105:M105"/>
    <mergeCell ref="N105:O105"/>
    <mergeCell ref="P105:Q105"/>
    <mergeCell ref="D102:K102"/>
    <mergeCell ref="L102:M102"/>
    <mergeCell ref="N102:O102"/>
    <mergeCell ref="P102:Q102"/>
    <mergeCell ref="D103:K103"/>
    <mergeCell ref="L103:M103"/>
    <mergeCell ref="N103:O103"/>
    <mergeCell ref="P103:Q103"/>
    <mergeCell ref="D99:K99"/>
    <mergeCell ref="L99:M99"/>
    <mergeCell ref="N99:O99"/>
    <mergeCell ref="P99:Q99"/>
    <mergeCell ref="A100:T100"/>
    <mergeCell ref="D101:K101"/>
    <mergeCell ref="L101:M101"/>
    <mergeCell ref="N101:O101"/>
    <mergeCell ref="P101:Q101"/>
    <mergeCell ref="D97:K97"/>
    <mergeCell ref="L97:M97"/>
    <mergeCell ref="N97:O97"/>
    <mergeCell ref="P97:Q97"/>
    <mergeCell ref="D98:K98"/>
    <mergeCell ref="L98:M98"/>
    <mergeCell ref="N98:O98"/>
    <mergeCell ref="P98:Q98"/>
    <mergeCell ref="D95:K95"/>
    <mergeCell ref="L95:M95"/>
    <mergeCell ref="N95:O95"/>
    <mergeCell ref="P95:Q95"/>
    <mergeCell ref="D96:K96"/>
    <mergeCell ref="L96:M96"/>
    <mergeCell ref="N96:O96"/>
    <mergeCell ref="P96:Q96"/>
    <mergeCell ref="D93:K93"/>
    <mergeCell ref="L93:M93"/>
    <mergeCell ref="N93:O93"/>
    <mergeCell ref="P93:Q93"/>
    <mergeCell ref="D94:K94"/>
    <mergeCell ref="L94:M94"/>
    <mergeCell ref="N94:O94"/>
    <mergeCell ref="P94:Q94"/>
    <mergeCell ref="D91:K91"/>
    <mergeCell ref="L91:M91"/>
    <mergeCell ref="N91:O91"/>
    <mergeCell ref="P91:Q91"/>
    <mergeCell ref="D92:K92"/>
    <mergeCell ref="L92:M92"/>
    <mergeCell ref="N92:O92"/>
    <mergeCell ref="P92:Q92"/>
    <mergeCell ref="D89:K89"/>
    <mergeCell ref="L89:M89"/>
    <mergeCell ref="N89:O89"/>
    <mergeCell ref="P89:Q89"/>
    <mergeCell ref="D90:K90"/>
    <mergeCell ref="L90:M90"/>
    <mergeCell ref="N90:O90"/>
    <mergeCell ref="P90:Q90"/>
    <mergeCell ref="D86:K86"/>
    <mergeCell ref="L86:M86"/>
    <mergeCell ref="N86:O86"/>
    <mergeCell ref="P86:Q86"/>
    <mergeCell ref="A87:T87"/>
    <mergeCell ref="D88:K88"/>
    <mergeCell ref="L88:M88"/>
    <mergeCell ref="N88:O88"/>
    <mergeCell ref="P88:Q88"/>
    <mergeCell ref="D84:K84"/>
    <mergeCell ref="L84:M84"/>
    <mergeCell ref="N84:O84"/>
    <mergeCell ref="P84:Q84"/>
    <mergeCell ref="D85:K85"/>
    <mergeCell ref="L85:M85"/>
    <mergeCell ref="N85:O85"/>
    <mergeCell ref="P85:Q85"/>
    <mergeCell ref="C81:K81"/>
    <mergeCell ref="L81:T81"/>
    <mergeCell ref="A82:T82"/>
    <mergeCell ref="D83:K83"/>
    <mergeCell ref="L83:M83"/>
    <mergeCell ref="N83:O83"/>
    <mergeCell ref="P83:Q83"/>
    <mergeCell ref="C78:K78"/>
    <mergeCell ref="P78:Q78"/>
    <mergeCell ref="C79:K79"/>
    <mergeCell ref="P79:Q79"/>
    <mergeCell ref="C80:K80"/>
    <mergeCell ref="P80:Q80"/>
    <mergeCell ref="C75:K75"/>
    <mergeCell ref="P75:Q75"/>
    <mergeCell ref="C76:K76"/>
    <mergeCell ref="P76:Q76"/>
    <mergeCell ref="C77:K77"/>
    <mergeCell ref="P77:Q77"/>
    <mergeCell ref="C72:D72"/>
    <mergeCell ref="L72:T72"/>
    <mergeCell ref="C73:D73"/>
    <mergeCell ref="L73:T73"/>
    <mergeCell ref="C74:K74"/>
    <mergeCell ref="P74:Q74"/>
    <mergeCell ref="C69:K69"/>
    <mergeCell ref="P69:Q69"/>
    <mergeCell ref="C70:K70"/>
    <mergeCell ref="P70:Q70"/>
    <mergeCell ref="C71:K71"/>
    <mergeCell ref="P71:Q71"/>
    <mergeCell ref="C66:K66"/>
    <mergeCell ref="P66:Q66"/>
    <mergeCell ref="C67:K67"/>
    <mergeCell ref="P67:Q67"/>
    <mergeCell ref="C68:K68"/>
    <mergeCell ref="P68:Q68"/>
    <mergeCell ref="C63:D63"/>
    <mergeCell ref="L63:T63"/>
    <mergeCell ref="C64:D64"/>
    <mergeCell ref="L64:T64"/>
    <mergeCell ref="C65:K65"/>
    <mergeCell ref="P65:Q65"/>
    <mergeCell ref="C60:K60"/>
    <mergeCell ref="P60:Q60"/>
    <mergeCell ref="C61:K61"/>
    <mergeCell ref="P61:Q61"/>
    <mergeCell ref="C62:K62"/>
    <mergeCell ref="P62:Q62"/>
    <mergeCell ref="C57:K57"/>
    <mergeCell ref="P57:Q57"/>
    <mergeCell ref="C58:K58"/>
    <mergeCell ref="P58:Q58"/>
    <mergeCell ref="C59:K59"/>
    <mergeCell ref="P59:Q59"/>
    <mergeCell ref="C54:D54"/>
    <mergeCell ref="L54:T54"/>
    <mergeCell ref="C55:D55"/>
    <mergeCell ref="L55:T55"/>
    <mergeCell ref="C56:K56"/>
    <mergeCell ref="P56:Q56"/>
    <mergeCell ref="C51:K51"/>
    <mergeCell ref="P51:Q51"/>
    <mergeCell ref="C52:K52"/>
    <mergeCell ref="P52:Q52"/>
    <mergeCell ref="C53:K53"/>
    <mergeCell ref="P53:Q53"/>
    <mergeCell ref="C48:K48"/>
    <mergeCell ref="P48:Q48"/>
    <mergeCell ref="C49:K49"/>
    <mergeCell ref="P49:Q49"/>
    <mergeCell ref="C50:K50"/>
    <mergeCell ref="P50:Q50"/>
    <mergeCell ref="C45:D45"/>
    <mergeCell ref="L45:T45"/>
    <mergeCell ref="C46:D46"/>
    <mergeCell ref="L46:T46"/>
    <mergeCell ref="C47:K47"/>
    <mergeCell ref="P47:Q47"/>
    <mergeCell ref="C42:K42"/>
    <mergeCell ref="P42:Q42"/>
    <mergeCell ref="C43:K43"/>
    <mergeCell ref="P43:Q43"/>
    <mergeCell ref="C44:K44"/>
    <mergeCell ref="P44:Q44"/>
    <mergeCell ref="C39:K39"/>
    <mergeCell ref="P39:Q39"/>
    <mergeCell ref="C40:K40"/>
    <mergeCell ref="P40:Q40"/>
    <mergeCell ref="C41:K41"/>
    <mergeCell ref="P41:Q41"/>
    <mergeCell ref="C36:D36"/>
    <mergeCell ref="L36:T36"/>
    <mergeCell ref="C37:D37"/>
    <mergeCell ref="L37:T37"/>
    <mergeCell ref="C38:K38"/>
    <mergeCell ref="P38:Q38"/>
    <mergeCell ref="C33:K33"/>
    <mergeCell ref="P33:Q33"/>
    <mergeCell ref="C34:K34"/>
    <mergeCell ref="P34:Q34"/>
    <mergeCell ref="C35:K35"/>
    <mergeCell ref="P35:Q35"/>
    <mergeCell ref="C30:K30"/>
    <mergeCell ref="P30:Q30"/>
    <mergeCell ref="C31:K31"/>
    <mergeCell ref="P31:Q31"/>
    <mergeCell ref="C32:K32"/>
    <mergeCell ref="P32:Q32"/>
    <mergeCell ref="U26:U27"/>
    <mergeCell ref="C27:D27"/>
    <mergeCell ref="C28:D28"/>
    <mergeCell ref="P28:Q28"/>
    <mergeCell ref="C29:K29"/>
    <mergeCell ref="P29:Q29"/>
    <mergeCell ref="A25:T25"/>
    <mergeCell ref="C26:K26"/>
    <mergeCell ref="L26:L27"/>
    <mergeCell ref="M26:M27"/>
    <mergeCell ref="N26:N27"/>
    <mergeCell ref="O26:O27"/>
    <mergeCell ref="P26:Q27"/>
    <mergeCell ref="R26:R27"/>
    <mergeCell ref="S26:S27"/>
    <mergeCell ref="T26:T27"/>
    <mergeCell ref="C22:D22"/>
    <mergeCell ref="O22:P22"/>
    <mergeCell ref="C23:D23"/>
    <mergeCell ref="O23:P23"/>
    <mergeCell ref="C24:D24"/>
    <mergeCell ref="E24:K24"/>
    <mergeCell ref="O24:P24"/>
    <mergeCell ref="C19:D19"/>
    <mergeCell ref="O19:P19"/>
    <mergeCell ref="C20:D20"/>
    <mergeCell ref="O20:P20"/>
    <mergeCell ref="C21:D21"/>
    <mergeCell ref="O21:P21"/>
    <mergeCell ref="C16:D16"/>
    <mergeCell ref="O16:P16"/>
    <mergeCell ref="C17:D17"/>
    <mergeCell ref="O17:P17"/>
    <mergeCell ref="C18:D18"/>
    <mergeCell ref="O18:P18"/>
    <mergeCell ref="C12:K12"/>
    <mergeCell ref="O12:P12"/>
    <mergeCell ref="C13:K13"/>
    <mergeCell ref="O13:P13"/>
    <mergeCell ref="A14:T14"/>
    <mergeCell ref="C15:K15"/>
    <mergeCell ref="O15:P15"/>
    <mergeCell ref="C9:K9"/>
    <mergeCell ref="O9:P9"/>
    <mergeCell ref="C10:K10"/>
    <mergeCell ref="O10:P10"/>
    <mergeCell ref="C11:K11"/>
    <mergeCell ref="O11:P11"/>
    <mergeCell ref="C6:K6"/>
    <mergeCell ref="O6:P6"/>
    <mergeCell ref="C7:K7"/>
    <mergeCell ref="O7:P7"/>
    <mergeCell ref="C8:K8"/>
    <mergeCell ref="O8:P8"/>
    <mergeCell ref="A3:E3"/>
    <mergeCell ref="F3:K3"/>
    <mergeCell ref="L3:N3"/>
    <mergeCell ref="O3:T3"/>
    <mergeCell ref="A4:T4"/>
    <mergeCell ref="C5:K5"/>
    <mergeCell ref="O5:P5"/>
    <mergeCell ref="A1:U1"/>
    <mergeCell ref="A2:E2"/>
    <mergeCell ref="F2:G2"/>
    <mergeCell ref="H2:K2"/>
  </mergeCells>
  <printOptions horizontalCentered="1"/>
  <pageMargins left="0.5" right="0.5" top="0.4" bottom="0.4" header="0" footer="0"/>
  <pageSetup fitToWidth="0" fitToHeight="0" orientation="portrait" r:id="rId1"/>
  <headerFooter>
    <oddHeader xml:space="preserve">&amp;C </oddHead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4141E-EFE0-415C-A940-B3D8EF0728D0}">
  <dimension ref="A1:H60"/>
  <sheetViews>
    <sheetView showGridLines="0" showRowColHeaders="0" showRuler="0" view="pageLayout" zoomScale="110" zoomScaleNormal="130" zoomScalePageLayoutView="110" workbookViewId="0">
      <selection activeCell="D31" sqref="D31"/>
    </sheetView>
  </sheetViews>
  <sheetFormatPr defaultColWidth="9.109375" defaultRowHeight="13.2" x14ac:dyDescent="0.25"/>
  <cols>
    <col min="1" max="1" width="3.109375" style="512" customWidth="1"/>
    <col min="2" max="2" width="15.33203125" style="512" customWidth="1"/>
    <col min="3" max="8" width="18.44140625" style="512" customWidth="1"/>
    <col min="9" max="16384" width="9.109375" style="512"/>
  </cols>
  <sheetData>
    <row r="1" spans="1:8" ht="13.8" x14ac:dyDescent="0.25">
      <c r="A1" s="827" t="s">
        <v>104</v>
      </c>
      <c r="B1" s="827"/>
      <c r="C1" s="827"/>
      <c r="D1" s="827"/>
      <c r="E1" s="827"/>
      <c r="F1" s="827"/>
      <c r="G1" s="827"/>
      <c r="H1" s="827"/>
    </row>
    <row r="2" spans="1:8" x14ac:dyDescent="0.25">
      <c r="A2" s="828"/>
      <c r="B2" s="828"/>
      <c r="C2" s="828"/>
      <c r="D2" s="828"/>
      <c r="E2" s="828"/>
      <c r="F2" s="828"/>
      <c r="G2" s="828"/>
      <c r="H2" s="828"/>
    </row>
    <row r="3" spans="1:8" s="478" customFormat="1" ht="26.1" customHeight="1" x14ac:dyDescent="0.25">
      <c r="A3" s="829" t="s">
        <v>105</v>
      </c>
      <c r="B3" s="830"/>
      <c r="C3" s="830"/>
      <c r="D3" s="830"/>
      <c r="E3" s="830"/>
      <c r="F3" s="830"/>
      <c r="G3" s="830"/>
      <c r="H3" s="831"/>
    </row>
    <row r="4" spans="1:8" ht="25.35" customHeight="1" x14ac:dyDescent="0.25">
      <c r="A4" s="832"/>
      <c r="B4" s="834" t="s">
        <v>106</v>
      </c>
      <c r="C4" s="836" t="s">
        <v>107</v>
      </c>
      <c r="D4" s="838" t="s">
        <v>108</v>
      </c>
      <c r="E4" s="839"/>
      <c r="F4" s="838" t="s">
        <v>109</v>
      </c>
      <c r="G4" s="840"/>
      <c r="H4" s="839"/>
    </row>
    <row r="5" spans="1:8" x14ac:dyDescent="0.25">
      <c r="A5" s="833"/>
      <c r="B5" s="835"/>
      <c r="C5" s="837"/>
      <c r="D5" s="505" t="s">
        <v>110</v>
      </c>
      <c r="E5" s="505" t="s">
        <v>111</v>
      </c>
      <c r="F5" s="505" t="s">
        <v>110</v>
      </c>
      <c r="G5" s="505" t="s">
        <v>111</v>
      </c>
      <c r="H5" s="505" t="s">
        <v>100</v>
      </c>
    </row>
    <row r="6" spans="1:8" x14ac:dyDescent="0.25">
      <c r="A6" s="506"/>
      <c r="B6" s="507" t="s">
        <v>112</v>
      </c>
      <c r="C6" s="508" t="s">
        <v>113</v>
      </c>
      <c r="D6" s="508" t="s">
        <v>114</v>
      </c>
      <c r="E6" s="508" t="s">
        <v>115</v>
      </c>
      <c r="F6" s="508" t="s">
        <v>116</v>
      </c>
      <c r="G6" s="508" t="s">
        <v>117</v>
      </c>
      <c r="H6" s="508" t="s">
        <v>118</v>
      </c>
    </row>
    <row r="7" spans="1:8" ht="93.6" customHeight="1" x14ac:dyDescent="0.25">
      <c r="A7" s="674" t="s">
        <v>43</v>
      </c>
      <c r="B7" s="514" t="str">
        <f>'Year 1 Budget'!L2</f>
        <v>CAA Program Budget</v>
      </c>
      <c r="C7" s="544"/>
      <c r="D7" s="509"/>
      <c r="E7" s="509"/>
      <c r="F7" s="510">
        <f>'Year 1 Budget'!U137+'Year 2 Budget'!U137</f>
        <v>0</v>
      </c>
      <c r="G7" s="510">
        <f>'Year 1 Budget'!U136+'Year 2 Budget'!U136</f>
        <v>0</v>
      </c>
      <c r="H7" s="509">
        <f>SUM(F7:G7)</f>
        <v>0</v>
      </c>
    </row>
    <row r="8" spans="1:8" ht="93.6" customHeight="1" x14ac:dyDescent="0.25">
      <c r="A8" s="675" t="s">
        <v>53</v>
      </c>
      <c r="B8" s="515"/>
      <c r="C8" s="519"/>
      <c r="D8" s="509"/>
      <c r="E8" s="509"/>
      <c r="F8" s="510"/>
      <c r="G8" s="510"/>
      <c r="H8" s="509">
        <f>SUM(F8:G8)</f>
        <v>0</v>
      </c>
    </row>
    <row r="9" spans="1:8" ht="93.6" customHeight="1" x14ac:dyDescent="0.25">
      <c r="A9" s="674" t="s">
        <v>54</v>
      </c>
      <c r="B9" s="514"/>
      <c r="C9" s="520"/>
      <c r="D9" s="509"/>
      <c r="E9" s="509"/>
      <c r="F9" s="510"/>
      <c r="G9" s="510"/>
      <c r="H9" s="509">
        <f>SUM(F9:G9)</f>
        <v>0</v>
      </c>
    </row>
    <row r="10" spans="1:8" ht="93.6" customHeight="1" x14ac:dyDescent="0.25">
      <c r="A10" s="676" t="s">
        <v>55</v>
      </c>
      <c r="B10" s="516"/>
      <c r="C10" s="519"/>
      <c r="D10" s="509"/>
      <c r="E10" s="509"/>
      <c r="F10" s="510"/>
      <c r="G10" s="510"/>
      <c r="H10" s="509">
        <f>SUM(F10:G10)</f>
        <v>0</v>
      </c>
    </row>
    <row r="11" spans="1:8" s="478" customFormat="1" ht="26.1" customHeight="1" x14ac:dyDescent="0.25">
      <c r="A11" s="517" t="s">
        <v>73</v>
      </c>
      <c r="B11" s="518" t="s">
        <v>119</v>
      </c>
      <c r="C11" s="521"/>
      <c r="D11" s="511">
        <f>SUM(D7:D10)</f>
        <v>0</v>
      </c>
      <c r="E11" s="511">
        <f>SUM(E7:E10)</f>
        <v>0</v>
      </c>
      <c r="F11" s="511">
        <f>SUM(F7:F10)</f>
        <v>0</v>
      </c>
      <c r="G11" s="511">
        <f>SUM(G7:G10)</f>
        <v>0</v>
      </c>
      <c r="H11" s="511">
        <f>SUM(H7:H10)</f>
        <v>0</v>
      </c>
    </row>
    <row r="12" spans="1:8" x14ac:dyDescent="0.25">
      <c r="A12" s="522"/>
    </row>
    <row r="13" spans="1:8" x14ac:dyDescent="0.25">
      <c r="A13" s="522"/>
    </row>
    <row r="14" spans="1:8" x14ac:dyDescent="0.25">
      <c r="H14" s="513"/>
    </row>
    <row r="15" spans="1:8" ht="25.35" customHeight="1" x14ac:dyDescent="0.25">
      <c r="A15" s="829" t="s">
        <v>120</v>
      </c>
      <c r="B15" s="830"/>
      <c r="C15" s="830"/>
      <c r="D15" s="830"/>
      <c r="E15" s="830"/>
      <c r="F15" s="830"/>
      <c r="G15" s="830"/>
      <c r="H15" s="831"/>
    </row>
    <row r="16" spans="1:8" ht="12.75" customHeight="1" x14ac:dyDescent="0.25">
      <c r="A16" s="841" t="s">
        <v>74</v>
      </c>
      <c r="B16" s="844" t="s">
        <v>121</v>
      </c>
      <c r="C16" s="845"/>
      <c r="D16" s="838" t="s">
        <v>122</v>
      </c>
      <c r="E16" s="840"/>
      <c r="F16" s="840"/>
      <c r="G16" s="840"/>
      <c r="H16" s="850" t="s">
        <v>123</v>
      </c>
    </row>
    <row r="17" spans="1:8" x14ac:dyDescent="0.25">
      <c r="A17" s="842"/>
      <c r="B17" s="846"/>
      <c r="C17" s="847"/>
      <c r="D17" s="523" t="s">
        <v>124</v>
      </c>
      <c r="E17" s="523" t="s">
        <v>125</v>
      </c>
      <c r="F17" s="523" t="s">
        <v>126</v>
      </c>
      <c r="G17" s="524" t="s">
        <v>127</v>
      </c>
      <c r="H17" s="851"/>
    </row>
    <row r="18" spans="1:8" ht="108" customHeight="1" x14ac:dyDescent="0.25">
      <c r="A18" s="843"/>
      <c r="B18" s="848"/>
      <c r="C18" s="849"/>
      <c r="D18" s="525" t="str">
        <f>B7</f>
        <v>CAA Program Budget</v>
      </c>
      <c r="E18" s="525">
        <f>B8</f>
        <v>0</v>
      </c>
      <c r="F18" s="525">
        <f>B9</f>
        <v>0</v>
      </c>
      <c r="G18" s="526">
        <f>B10</f>
        <v>0</v>
      </c>
      <c r="H18" s="852"/>
    </row>
    <row r="19" spans="1:8" ht="25.35" customHeight="1" x14ac:dyDescent="0.25">
      <c r="A19" s="676"/>
      <c r="B19" s="825" t="s">
        <v>128</v>
      </c>
      <c r="C19" s="826"/>
      <c r="D19" s="527">
        <f>'Year 1 Budget'!U13+'Year 2 Budget'!U13</f>
        <v>0</v>
      </c>
      <c r="E19" s="527"/>
      <c r="F19" s="527"/>
      <c r="G19" s="527"/>
      <c r="H19" s="511">
        <f>SUM(D19:G19)</f>
        <v>0</v>
      </c>
    </row>
    <row r="20" spans="1:8" ht="24.75" customHeight="1" x14ac:dyDescent="0.25">
      <c r="A20" s="674"/>
      <c r="B20" s="825" t="s">
        <v>129</v>
      </c>
      <c r="C20" s="826"/>
      <c r="D20" s="527">
        <f>'Year 1 Budget'!U24+'Year 2 Budget'!U24</f>
        <v>0</v>
      </c>
      <c r="E20" s="527"/>
      <c r="F20" s="527"/>
      <c r="G20" s="527"/>
      <c r="H20" s="511">
        <f t="shared" ref="H20:H29" si="0">SUM(D20:G20)</f>
        <v>0</v>
      </c>
    </row>
    <row r="21" spans="1:8" ht="24.75" customHeight="1" x14ac:dyDescent="0.25">
      <c r="A21" s="674"/>
      <c r="B21" s="825" t="s">
        <v>130</v>
      </c>
      <c r="C21" s="826"/>
      <c r="D21" s="527">
        <f>'Year 1 Budget'!U81+'Year 2 Budget'!U81</f>
        <v>0</v>
      </c>
      <c r="E21" s="527"/>
      <c r="F21" s="527"/>
      <c r="G21" s="527"/>
      <c r="H21" s="511">
        <f t="shared" si="0"/>
        <v>0</v>
      </c>
    </row>
    <row r="22" spans="1:8" ht="24.75" customHeight="1" x14ac:dyDescent="0.25">
      <c r="A22" s="674"/>
      <c r="B22" s="825" t="s">
        <v>131</v>
      </c>
      <c r="C22" s="826"/>
      <c r="D22" s="527">
        <f>'Year 1 Budget'!U86+'Year 2 Budget'!U86</f>
        <v>0</v>
      </c>
      <c r="E22" s="527"/>
      <c r="F22" s="527"/>
      <c r="G22" s="527"/>
      <c r="H22" s="511">
        <f t="shared" si="0"/>
        <v>0</v>
      </c>
    </row>
    <row r="23" spans="1:8" ht="24.75" customHeight="1" x14ac:dyDescent="0.25">
      <c r="A23" s="674"/>
      <c r="B23" s="825" t="s">
        <v>132</v>
      </c>
      <c r="C23" s="826"/>
      <c r="D23" s="527">
        <f>'Year 1 Budget'!U99+'Year 2 Budget'!U99</f>
        <v>0</v>
      </c>
      <c r="E23" s="527"/>
      <c r="F23" s="527"/>
      <c r="G23" s="527"/>
      <c r="H23" s="511">
        <f t="shared" si="0"/>
        <v>0</v>
      </c>
    </row>
    <row r="24" spans="1:8" ht="24.75" customHeight="1" x14ac:dyDescent="0.25">
      <c r="A24" s="674"/>
      <c r="B24" s="825" t="s">
        <v>133</v>
      </c>
      <c r="C24" s="826"/>
      <c r="D24" s="527">
        <f>'Year 1 Budget'!U107+'Year 2 Budget'!U107</f>
        <v>0</v>
      </c>
      <c r="E24" s="527"/>
      <c r="F24" s="527"/>
      <c r="G24" s="527"/>
      <c r="H24" s="511">
        <f t="shared" si="0"/>
        <v>0</v>
      </c>
    </row>
    <row r="25" spans="1:8" ht="24.75" customHeight="1" x14ac:dyDescent="0.25">
      <c r="A25" s="674"/>
      <c r="B25" s="825" t="s">
        <v>134</v>
      </c>
      <c r="C25" s="826"/>
      <c r="D25" s="527">
        <v>0</v>
      </c>
      <c r="E25" s="527"/>
      <c r="F25" s="527"/>
      <c r="G25" s="527"/>
      <c r="H25" s="511">
        <f t="shared" si="0"/>
        <v>0</v>
      </c>
    </row>
    <row r="26" spans="1:8" ht="24.75" customHeight="1" x14ac:dyDescent="0.25">
      <c r="A26" s="674"/>
      <c r="B26" s="825" t="s">
        <v>135</v>
      </c>
      <c r="C26" s="826"/>
      <c r="D26" s="527">
        <f>'Year 1 Budget'!U127+'Year 2 Budget'!U127</f>
        <v>0</v>
      </c>
      <c r="E26" s="527"/>
      <c r="F26" s="527"/>
      <c r="G26" s="527"/>
      <c r="H26" s="511">
        <f t="shared" si="0"/>
        <v>0</v>
      </c>
    </row>
    <row r="27" spans="1:8" ht="24.75" customHeight="1" x14ac:dyDescent="0.25">
      <c r="A27" s="674"/>
      <c r="B27" s="825" t="s">
        <v>136</v>
      </c>
      <c r="C27" s="826"/>
      <c r="D27" s="527">
        <f>SUM(D19:D26)</f>
        <v>0</v>
      </c>
      <c r="E27" s="527">
        <f>SUM(E19:E26)</f>
        <v>0</v>
      </c>
      <c r="F27" s="527">
        <f>SUM(F19:F26)</f>
        <v>0</v>
      </c>
      <c r="G27" s="527">
        <f>SUM(G19:G26)</f>
        <v>0</v>
      </c>
      <c r="H27" s="511">
        <f t="shared" si="0"/>
        <v>0</v>
      </c>
    </row>
    <row r="28" spans="1:8" ht="25.35" customHeight="1" x14ac:dyDescent="0.25">
      <c r="A28" s="674"/>
      <c r="B28" s="825" t="s">
        <v>137</v>
      </c>
      <c r="C28" s="826"/>
      <c r="D28" s="527">
        <f>'Year 1 Budget'!U134+'Year 2 Budget'!U134</f>
        <v>0</v>
      </c>
      <c r="E28" s="527"/>
      <c r="F28" s="527"/>
      <c r="G28" s="527"/>
      <c r="H28" s="511">
        <f t="shared" si="0"/>
        <v>0</v>
      </c>
    </row>
    <row r="29" spans="1:8" ht="25.35" customHeight="1" x14ac:dyDescent="0.25">
      <c r="A29" s="676"/>
      <c r="B29" s="825" t="s">
        <v>138</v>
      </c>
      <c r="C29" s="826"/>
      <c r="D29" s="511">
        <f>D27+D28</f>
        <v>0</v>
      </c>
      <c r="E29" s="511">
        <f>E27+E28</f>
        <v>0</v>
      </c>
      <c r="F29" s="511">
        <f>F27+F28</f>
        <v>0</v>
      </c>
      <c r="G29" s="511">
        <f>G27+G28</f>
        <v>0</v>
      </c>
      <c r="H29" s="511">
        <f t="shared" si="0"/>
        <v>0</v>
      </c>
    </row>
    <row r="30" spans="1:8" ht="10.5" customHeight="1" x14ac:dyDescent="0.25">
      <c r="A30" s="855"/>
      <c r="B30" s="856"/>
      <c r="C30" s="856"/>
      <c r="D30" s="856"/>
      <c r="E30" s="856"/>
      <c r="F30" s="856"/>
      <c r="G30" s="856"/>
      <c r="H30" s="857"/>
    </row>
    <row r="31" spans="1:8" ht="25.35" customHeight="1" x14ac:dyDescent="0.25">
      <c r="A31" s="517" t="s">
        <v>81</v>
      </c>
      <c r="B31" s="853" t="s">
        <v>139</v>
      </c>
      <c r="C31" s="854"/>
      <c r="D31" s="545"/>
      <c r="E31" s="545"/>
      <c r="F31" s="545"/>
      <c r="G31" s="545"/>
      <c r="H31" s="511">
        <f>SUM(D31:G31)</f>
        <v>0</v>
      </c>
    </row>
    <row r="38" spans="1:8" ht="25.35" customHeight="1" x14ac:dyDescent="0.25">
      <c r="A38" s="858" t="s">
        <v>140</v>
      </c>
      <c r="B38" s="859"/>
      <c r="C38" s="859"/>
      <c r="D38" s="830"/>
      <c r="E38" s="830"/>
      <c r="F38" s="830"/>
      <c r="G38" s="830"/>
      <c r="H38" s="831"/>
    </row>
    <row r="39" spans="1:8" ht="12.75" customHeight="1" x14ac:dyDescent="0.25">
      <c r="A39" s="860" t="s">
        <v>141</v>
      </c>
      <c r="B39" s="860"/>
      <c r="C39" s="860"/>
      <c r="D39" s="860"/>
      <c r="E39" s="528" t="s">
        <v>142</v>
      </c>
      <c r="F39" s="528" t="s">
        <v>143</v>
      </c>
      <c r="G39" s="528" t="s">
        <v>144</v>
      </c>
      <c r="H39" s="673" t="s">
        <v>145</v>
      </c>
    </row>
    <row r="40" spans="1:8" ht="25.35" customHeight="1" x14ac:dyDescent="0.25">
      <c r="A40" s="674" t="s">
        <v>82</v>
      </c>
      <c r="B40" s="861" t="str">
        <f>B7</f>
        <v>CAA Program Budget</v>
      </c>
      <c r="C40" s="861"/>
      <c r="D40" s="862"/>
      <c r="E40" s="529">
        <f>G7</f>
        <v>0</v>
      </c>
      <c r="F40" s="530"/>
      <c r="G40" s="530"/>
      <c r="H40" s="531">
        <f>SUM(E40:G40)</f>
        <v>0</v>
      </c>
    </row>
    <row r="41" spans="1:8" ht="25.35" customHeight="1" x14ac:dyDescent="0.25">
      <c r="A41" s="674" t="s">
        <v>83</v>
      </c>
      <c r="B41" s="861">
        <f>B8</f>
        <v>0</v>
      </c>
      <c r="C41" s="861"/>
      <c r="D41" s="862"/>
      <c r="E41" s="532"/>
      <c r="F41" s="532"/>
      <c r="G41" s="533"/>
      <c r="H41" s="531">
        <f>SUM(E41:G41)</f>
        <v>0</v>
      </c>
    </row>
    <row r="42" spans="1:8" ht="25.35" customHeight="1" x14ac:dyDescent="0.25">
      <c r="A42" s="676" t="s">
        <v>84</v>
      </c>
      <c r="B42" s="863">
        <f>B9</f>
        <v>0</v>
      </c>
      <c r="C42" s="863"/>
      <c r="D42" s="864"/>
      <c r="E42" s="534"/>
      <c r="F42" s="534"/>
      <c r="G42" s="534"/>
      <c r="H42" s="531">
        <f>SUM(E42:G42)</f>
        <v>0</v>
      </c>
    </row>
    <row r="43" spans="1:8" ht="25.35" customHeight="1" x14ac:dyDescent="0.25">
      <c r="A43" s="674" t="s">
        <v>146</v>
      </c>
      <c r="B43" s="863">
        <f>B10</f>
        <v>0</v>
      </c>
      <c r="C43" s="863"/>
      <c r="D43" s="864"/>
      <c r="E43" s="534"/>
      <c r="F43" s="534"/>
      <c r="G43" s="534"/>
      <c r="H43" s="531">
        <f>SUM(E43:G43)</f>
        <v>0</v>
      </c>
    </row>
    <row r="44" spans="1:8" x14ac:dyDescent="0.25">
      <c r="A44" s="674" t="s">
        <v>147</v>
      </c>
      <c r="B44" s="853" t="s">
        <v>148</v>
      </c>
      <c r="C44" s="853"/>
      <c r="D44" s="854"/>
      <c r="E44" s="531">
        <f>SUM(E40:E43)</f>
        <v>0</v>
      </c>
      <c r="F44" s="531">
        <f>SUM(F40:F43)</f>
        <v>0</v>
      </c>
      <c r="G44" s="531">
        <f>SUM(G40:G43)</f>
        <v>0</v>
      </c>
      <c r="H44" s="531">
        <f>SUM(E44:G44)</f>
        <v>0</v>
      </c>
    </row>
    <row r="45" spans="1:8" ht="24.6" customHeight="1" x14ac:dyDescent="0.25">
      <c r="A45" s="865" t="s">
        <v>149</v>
      </c>
      <c r="B45" s="866"/>
      <c r="C45" s="866"/>
      <c r="D45" s="866"/>
      <c r="E45" s="866"/>
      <c r="F45" s="866"/>
      <c r="G45" s="866"/>
      <c r="H45" s="867"/>
    </row>
    <row r="46" spans="1:8" x14ac:dyDescent="0.25">
      <c r="A46" s="535"/>
      <c r="B46" s="868"/>
      <c r="C46" s="868"/>
      <c r="D46" s="536" t="s">
        <v>150</v>
      </c>
      <c r="E46" s="537" t="s">
        <v>151</v>
      </c>
      <c r="F46" s="537" t="s">
        <v>152</v>
      </c>
      <c r="G46" s="537" t="s">
        <v>153</v>
      </c>
      <c r="H46" s="537" t="s">
        <v>154</v>
      </c>
    </row>
    <row r="47" spans="1:8" x14ac:dyDescent="0.25">
      <c r="A47" s="676" t="s">
        <v>155</v>
      </c>
      <c r="B47" s="869" t="s">
        <v>110</v>
      </c>
      <c r="C47" s="869"/>
      <c r="D47" s="538">
        <f>SUM(E47:H47)</f>
        <v>0</v>
      </c>
      <c r="E47" s="539">
        <f>F7/4</f>
        <v>0</v>
      </c>
      <c r="F47" s="539">
        <f>F7/4</f>
        <v>0</v>
      </c>
      <c r="G47" s="539">
        <f>F7/4</f>
        <v>0</v>
      </c>
      <c r="H47" s="539">
        <f>F7/4</f>
        <v>0</v>
      </c>
    </row>
    <row r="48" spans="1:8" x14ac:dyDescent="0.25">
      <c r="A48" s="676" t="s">
        <v>156</v>
      </c>
      <c r="B48" s="869" t="s">
        <v>111</v>
      </c>
      <c r="C48" s="870"/>
      <c r="D48" s="538">
        <f>SUM(E48:H48)</f>
        <v>0</v>
      </c>
      <c r="E48" s="540">
        <f>G7/4</f>
        <v>0</v>
      </c>
      <c r="F48" s="540">
        <f>G7/4</f>
        <v>0</v>
      </c>
      <c r="G48" s="540">
        <f>G7/4</f>
        <v>0</v>
      </c>
      <c r="H48" s="540">
        <f>G7/4</f>
        <v>0</v>
      </c>
    </row>
    <row r="49" spans="1:8" x14ac:dyDescent="0.25">
      <c r="A49" s="674" t="s">
        <v>157</v>
      </c>
      <c r="B49" s="853" t="s">
        <v>158</v>
      </c>
      <c r="C49" s="854"/>
      <c r="D49" s="531">
        <f>SUM(D47:D48)</f>
        <v>0</v>
      </c>
      <c r="E49" s="531">
        <f>SUM(E47:E48)</f>
        <v>0</v>
      </c>
      <c r="F49" s="531">
        <f>SUM(F47:F48)</f>
        <v>0</v>
      </c>
      <c r="G49" s="531">
        <f>SUM(G47:G48)</f>
        <v>0</v>
      </c>
      <c r="H49" s="531">
        <f>SUM(H47:H48)</f>
        <v>0</v>
      </c>
    </row>
    <row r="50" spans="1:8" ht="25.35" customHeight="1" x14ac:dyDescent="0.25">
      <c r="A50" s="875" t="s">
        <v>159</v>
      </c>
      <c r="B50" s="876"/>
      <c r="C50" s="876"/>
      <c r="D50" s="876"/>
      <c r="E50" s="876"/>
      <c r="F50" s="876"/>
      <c r="G50" s="876"/>
      <c r="H50" s="877"/>
    </row>
    <row r="51" spans="1:8" x14ac:dyDescent="0.25">
      <c r="A51" s="878" t="s">
        <v>141</v>
      </c>
      <c r="B51" s="879"/>
      <c r="C51" s="879"/>
      <c r="D51" s="880"/>
      <c r="E51" s="884" t="s">
        <v>160</v>
      </c>
      <c r="F51" s="885"/>
      <c r="G51" s="885"/>
      <c r="H51" s="886"/>
    </row>
    <row r="52" spans="1:8" x14ac:dyDescent="0.25">
      <c r="A52" s="881"/>
      <c r="B52" s="882"/>
      <c r="C52" s="882"/>
      <c r="D52" s="883"/>
      <c r="E52" s="528" t="s">
        <v>161</v>
      </c>
      <c r="F52" s="528" t="s">
        <v>162</v>
      </c>
      <c r="G52" s="528" t="s">
        <v>163</v>
      </c>
      <c r="H52" s="528" t="s">
        <v>164</v>
      </c>
    </row>
    <row r="53" spans="1:8" ht="25.35" customHeight="1" x14ac:dyDescent="0.25">
      <c r="A53" s="674" t="s">
        <v>165</v>
      </c>
      <c r="B53" s="887" t="str">
        <f>B7</f>
        <v>CAA Program Budget</v>
      </c>
      <c r="C53" s="887"/>
      <c r="D53" s="887"/>
      <c r="E53" s="546"/>
      <c r="F53" s="546"/>
      <c r="G53" s="546"/>
      <c r="H53" s="546"/>
    </row>
    <row r="54" spans="1:8" ht="25.35" customHeight="1" x14ac:dyDescent="0.25">
      <c r="A54" s="676" t="s">
        <v>166</v>
      </c>
      <c r="B54" s="887">
        <f>B8</f>
        <v>0</v>
      </c>
      <c r="C54" s="887"/>
      <c r="D54" s="887"/>
      <c r="E54" s="546"/>
      <c r="F54" s="546"/>
      <c r="G54" s="546"/>
      <c r="H54" s="546"/>
    </row>
    <row r="55" spans="1:8" ht="25.35" customHeight="1" x14ac:dyDescent="0.25">
      <c r="A55" s="676" t="s">
        <v>167</v>
      </c>
      <c r="B55" s="887">
        <f>B9</f>
        <v>0</v>
      </c>
      <c r="C55" s="887"/>
      <c r="D55" s="887"/>
      <c r="E55" s="546"/>
      <c r="F55" s="546"/>
      <c r="G55" s="546"/>
      <c r="H55" s="546"/>
    </row>
    <row r="56" spans="1:8" ht="25.35" customHeight="1" x14ac:dyDescent="0.25">
      <c r="A56" s="676" t="s">
        <v>168</v>
      </c>
      <c r="B56" s="887">
        <f>B10</f>
        <v>0</v>
      </c>
      <c r="C56" s="887"/>
      <c r="D56" s="887"/>
      <c r="E56" s="546"/>
      <c r="F56" s="546"/>
      <c r="G56" s="546"/>
      <c r="H56" s="546"/>
    </row>
    <row r="57" spans="1:8" x14ac:dyDescent="0.25">
      <c r="A57" s="517" t="s">
        <v>169</v>
      </c>
      <c r="B57" s="853" t="s">
        <v>170</v>
      </c>
      <c r="C57" s="853"/>
      <c r="D57" s="854"/>
      <c r="E57" s="541">
        <f>SUM(E53:E56)</f>
        <v>0</v>
      </c>
      <c r="F57" s="541">
        <f>SUM(F53:F56)</f>
        <v>0</v>
      </c>
      <c r="G57" s="541">
        <f>SUM(G53:G56)</f>
        <v>0</v>
      </c>
      <c r="H57" s="541">
        <f>SUM(H53:H56)</f>
        <v>0</v>
      </c>
    </row>
    <row r="58" spans="1:8" ht="25.35" customHeight="1" x14ac:dyDescent="0.25">
      <c r="A58" s="875" t="s">
        <v>171</v>
      </c>
      <c r="B58" s="876"/>
      <c r="C58" s="876"/>
      <c r="D58" s="876"/>
      <c r="E58" s="866"/>
      <c r="F58" s="866"/>
      <c r="G58" s="866"/>
      <c r="H58" s="867"/>
    </row>
    <row r="59" spans="1:8" s="548" customFormat="1" ht="25.35" customHeight="1" x14ac:dyDescent="0.2">
      <c r="A59" s="542" t="s">
        <v>172</v>
      </c>
      <c r="B59" s="672" t="s">
        <v>173</v>
      </c>
      <c r="C59" s="888">
        <f>H27</f>
        <v>0</v>
      </c>
      <c r="D59" s="888"/>
      <c r="E59" s="543" t="s">
        <v>174</v>
      </c>
      <c r="F59" s="889">
        <f>H28</f>
        <v>0</v>
      </c>
      <c r="G59" s="890"/>
      <c r="H59" s="891"/>
    </row>
    <row r="60" spans="1:8" s="547" customFormat="1" ht="25.35" customHeight="1" x14ac:dyDescent="0.25">
      <c r="A60" s="542" t="s">
        <v>175</v>
      </c>
      <c r="B60" s="672" t="s">
        <v>176</v>
      </c>
      <c r="C60" s="871"/>
      <c r="D60" s="872"/>
      <c r="E60" s="873"/>
      <c r="F60" s="873"/>
      <c r="G60" s="873"/>
      <c r="H60" s="874"/>
    </row>
  </sheetData>
  <sheetProtection algorithmName="SHA-512" hashValue="FgHgQQuHm6A8X0hOe/tnjNvVsY/tSuA+Hq1tIAS8MuH4njVYYtuLEKLRERTaJ/Y6P1YJnU7FeEECFJPU8qF3kw==" saltValue="xgHzICWmV9heFAU0YlDADA==" spinCount="100000" sheet="1"/>
  <mergeCells count="50">
    <mergeCell ref="C60:H60"/>
    <mergeCell ref="A50:H50"/>
    <mergeCell ref="A51:D52"/>
    <mergeCell ref="E51:H51"/>
    <mergeCell ref="B53:D53"/>
    <mergeCell ref="B54:D54"/>
    <mergeCell ref="B55:D55"/>
    <mergeCell ref="B56:D56"/>
    <mergeCell ref="B57:D57"/>
    <mergeCell ref="A58:H58"/>
    <mergeCell ref="C59:D59"/>
    <mergeCell ref="F59:H59"/>
    <mergeCell ref="B49:C49"/>
    <mergeCell ref="A38:H38"/>
    <mergeCell ref="A39:D39"/>
    <mergeCell ref="B40:D40"/>
    <mergeCell ref="B41:D41"/>
    <mergeCell ref="B42:D42"/>
    <mergeCell ref="B43:D43"/>
    <mergeCell ref="B44:D44"/>
    <mergeCell ref="A45:H45"/>
    <mergeCell ref="B46:C46"/>
    <mergeCell ref="B47:C47"/>
    <mergeCell ref="B48:C48"/>
    <mergeCell ref="B31:C31"/>
    <mergeCell ref="B20:C20"/>
    <mergeCell ref="B21:C21"/>
    <mergeCell ref="B22:C22"/>
    <mergeCell ref="B23:C23"/>
    <mergeCell ref="B24:C24"/>
    <mergeCell ref="B25:C25"/>
    <mergeCell ref="B26:C26"/>
    <mergeCell ref="B27:C27"/>
    <mergeCell ref="B28:C28"/>
    <mergeCell ref="B29:C29"/>
    <mergeCell ref="A30:H30"/>
    <mergeCell ref="B19:C19"/>
    <mergeCell ref="A1:H1"/>
    <mergeCell ref="A2:H2"/>
    <mergeCell ref="A3:H3"/>
    <mergeCell ref="A4:A5"/>
    <mergeCell ref="B4:B5"/>
    <mergeCell ref="C4:C5"/>
    <mergeCell ref="D4:E4"/>
    <mergeCell ref="F4:H4"/>
    <mergeCell ref="A15:H15"/>
    <mergeCell ref="A16:A18"/>
    <mergeCell ref="B16:C18"/>
    <mergeCell ref="D16:G16"/>
    <mergeCell ref="H16:H18"/>
  </mergeCells>
  <printOptions horizontalCentered="1" verticalCentered="1"/>
  <pageMargins left="0.5" right="0.5" top="0.5" bottom="0.5" header="0.3" footer="0.3"/>
  <pageSetup orientation="landscape" r:id="rId1"/>
  <headerFooter>
    <oddFooter>&amp;R&amp;9Standard Form 424A</oddFooter>
  </headerFooter>
  <ignoredErrors>
    <ignoredError sqref="A16 A31 D17:G17 A7:A11 A59:A60 A53:A57 A47:A49 A40:A4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CDF83-833D-48D0-8012-0D3971DC02E5}">
  <dimension ref="A1:H60"/>
  <sheetViews>
    <sheetView view="pageLayout" zoomScale="110" zoomScaleNormal="130" zoomScalePageLayoutView="110" workbookViewId="0">
      <selection activeCell="B54" sqref="B54:D54"/>
    </sheetView>
  </sheetViews>
  <sheetFormatPr defaultColWidth="9.109375" defaultRowHeight="13.2" x14ac:dyDescent="0.25"/>
  <cols>
    <col min="1" max="1" width="3.109375" customWidth="1"/>
    <col min="2" max="2" width="15.33203125" customWidth="1"/>
    <col min="3" max="8" width="18.44140625" customWidth="1"/>
  </cols>
  <sheetData>
    <row r="1" spans="1:8" ht="13.8" x14ac:dyDescent="0.25">
      <c r="A1" s="918" t="s">
        <v>104</v>
      </c>
      <c r="B1" s="918"/>
      <c r="C1" s="918"/>
      <c r="D1" s="918"/>
      <c r="E1" s="918"/>
      <c r="F1" s="918"/>
      <c r="G1" s="918"/>
      <c r="H1" s="918"/>
    </row>
    <row r="2" spans="1:8" x14ac:dyDescent="0.25">
      <c r="A2" s="919"/>
      <c r="B2" s="919"/>
      <c r="C2" s="919"/>
      <c r="D2" s="919"/>
      <c r="E2" s="919"/>
      <c r="F2" s="919"/>
      <c r="G2" s="919"/>
      <c r="H2" s="919"/>
    </row>
    <row r="3" spans="1:8" s="449" customFormat="1" ht="26.1" customHeight="1" x14ac:dyDescent="0.25">
      <c r="A3" s="903" t="s">
        <v>105</v>
      </c>
      <c r="B3" s="894"/>
      <c r="C3" s="894"/>
      <c r="D3" s="894"/>
      <c r="E3" s="894"/>
      <c r="F3" s="894"/>
      <c r="G3" s="894"/>
      <c r="H3" s="895"/>
    </row>
    <row r="4" spans="1:8" ht="25.35" customHeight="1" x14ac:dyDescent="0.25">
      <c r="A4" s="922"/>
      <c r="B4" s="920" t="s">
        <v>106</v>
      </c>
      <c r="C4" s="925" t="s">
        <v>107</v>
      </c>
      <c r="D4" s="904" t="s">
        <v>108</v>
      </c>
      <c r="E4" s="924"/>
      <c r="F4" s="904" t="s">
        <v>109</v>
      </c>
      <c r="G4" s="905"/>
      <c r="H4" s="924"/>
    </row>
    <row r="5" spans="1:8" x14ac:dyDescent="0.25">
      <c r="A5" s="923"/>
      <c r="B5" s="921"/>
      <c r="C5" s="926"/>
      <c r="D5" s="458" t="s">
        <v>110</v>
      </c>
      <c r="E5" s="458" t="s">
        <v>111</v>
      </c>
      <c r="F5" s="458" t="s">
        <v>110</v>
      </c>
      <c r="G5" s="458" t="s">
        <v>111</v>
      </c>
      <c r="H5" s="458" t="s">
        <v>100</v>
      </c>
    </row>
    <row r="6" spans="1:8" x14ac:dyDescent="0.25">
      <c r="A6" s="461"/>
      <c r="B6" s="462" t="s">
        <v>112</v>
      </c>
      <c r="C6" s="457" t="s">
        <v>113</v>
      </c>
      <c r="D6" s="457" t="s">
        <v>114</v>
      </c>
      <c r="E6" s="457" t="s">
        <v>115</v>
      </c>
      <c r="F6" s="457" t="s">
        <v>116</v>
      </c>
      <c r="G6" s="457" t="s">
        <v>117</v>
      </c>
      <c r="H6" s="457" t="s">
        <v>118</v>
      </c>
    </row>
    <row r="7" spans="1:8" ht="93.6" customHeight="1" x14ac:dyDescent="0.25">
      <c r="A7" s="680" t="s">
        <v>43</v>
      </c>
      <c r="B7" s="485"/>
      <c r="C7" s="485"/>
      <c r="D7" s="484"/>
      <c r="E7" s="484"/>
      <c r="F7" s="486"/>
      <c r="G7" s="486"/>
      <c r="H7" s="484">
        <f>SUM(F7:G7)</f>
        <v>0</v>
      </c>
    </row>
    <row r="8" spans="1:8" ht="93.6" customHeight="1" x14ac:dyDescent="0.25">
      <c r="A8" s="680" t="s">
        <v>53</v>
      </c>
      <c r="B8" s="485"/>
      <c r="C8" s="485"/>
      <c r="D8" s="484"/>
      <c r="E8" s="484"/>
      <c r="F8" s="486"/>
      <c r="G8" s="486"/>
      <c r="H8" s="484">
        <f>SUM(F8:G8)</f>
        <v>0</v>
      </c>
    </row>
    <row r="9" spans="1:8" ht="93.6" customHeight="1" x14ac:dyDescent="0.25">
      <c r="A9" s="680" t="s">
        <v>54</v>
      </c>
      <c r="B9" s="485"/>
      <c r="C9" s="485"/>
      <c r="D9" s="484"/>
      <c r="E9" s="484"/>
      <c r="F9" s="486"/>
      <c r="G9" s="486"/>
      <c r="H9" s="484">
        <f>SUM(F9:G9)</f>
        <v>0</v>
      </c>
    </row>
    <row r="10" spans="1:8" ht="93.6" customHeight="1" x14ac:dyDescent="0.25">
      <c r="A10" s="680" t="s">
        <v>55</v>
      </c>
      <c r="B10" s="485"/>
      <c r="C10" s="485"/>
      <c r="D10" s="484"/>
      <c r="E10" s="484"/>
      <c r="F10" s="486"/>
      <c r="G10" s="486"/>
      <c r="H10" s="484">
        <f>SUM(F10:G10)</f>
        <v>0</v>
      </c>
    </row>
    <row r="11" spans="1:8" s="449" customFormat="1" ht="26.1" customHeight="1" x14ac:dyDescent="0.25">
      <c r="A11" s="463" t="s">
        <v>73</v>
      </c>
      <c r="B11" s="464" t="s">
        <v>119</v>
      </c>
      <c r="C11" s="460"/>
      <c r="D11" s="483">
        <f>SUM(D7:D10)</f>
        <v>0</v>
      </c>
      <c r="E11" s="483">
        <f>SUM(E7:E10)</f>
        <v>0</v>
      </c>
      <c r="F11" s="483">
        <f>SUM(F7:F10)</f>
        <v>0</v>
      </c>
      <c r="G11" s="483">
        <f>SUM(G7:G10)</f>
        <v>0</v>
      </c>
      <c r="H11" s="483">
        <f>SUM(H7:H10)</f>
        <v>0</v>
      </c>
    </row>
    <row r="12" spans="1:8" x14ac:dyDescent="0.25">
      <c r="A12" s="456"/>
    </row>
    <row r="13" spans="1:8" x14ac:dyDescent="0.25">
      <c r="A13" s="456"/>
    </row>
    <row r="14" spans="1:8" x14ac:dyDescent="0.25">
      <c r="H14" s="472"/>
    </row>
    <row r="15" spans="1:8" ht="25.35" customHeight="1" x14ac:dyDescent="0.25">
      <c r="A15" s="903" t="s">
        <v>120</v>
      </c>
      <c r="B15" s="894"/>
      <c r="C15" s="894"/>
      <c r="D15" s="894"/>
      <c r="E15" s="894"/>
      <c r="F15" s="894"/>
      <c r="G15" s="894"/>
      <c r="H15" s="895"/>
    </row>
    <row r="16" spans="1:8" ht="12.75" customHeight="1" x14ac:dyDescent="0.25">
      <c r="A16" s="915" t="s">
        <v>74</v>
      </c>
      <c r="B16" s="909" t="s">
        <v>121</v>
      </c>
      <c r="C16" s="910"/>
      <c r="D16" s="904" t="s">
        <v>122</v>
      </c>
      <c r="E16" s="905"/>
      <c r="F16" s="905"/>
      <c r="G16" s="905"/>
      <c r="H16" s="906" t="s">
        <v>123</v>
      </c>
    </row>
    <row r="17" spans="1:8" x14ac:dyDescent="0.25">
      <c r="A17" s="916"/>
      <c r="B17" s="911"/>
      <c r="C17" s="912"/>
      <c r="D17" s="474" t="s">
        <v>124</v>
      </c>
      <c r="E17" s="474" t="s">
        <v>125</v>
      </c>
      <c r="F17" s="474" t="s">
        <v>126</v>
      </c>
      <c r="G17" s="475" t="s">
        <v>127</v>
      </c>
      <c r="H17" s="907"/>
    </row>
    <row r="18" spans="1:8" ht="108" customHeight="1" x14ac:dyDescent="0.25">
      <c r="A18" s="917"/>
      <c r="B18" s="913"/>
      <c r="C18" s="914"/>
      <c r="D18" s="481">
        <f>B7</f>
        <v>0</v>
      </c>
      <c r="E18" s="481">
        <f>B8</f>
        <v>0</v>
      </c>
      <c r="F18" s="481">
        <f>B9</f>
        <v>0</v>
      </c>
      <c r="G18" s="482">
        <f>B10</f>
        <v>0</v>
      </c>
      <c r="H18" s="908"/>
    </row>
    <row r="19" spans="1:8" ht="25.35" customHeight="1" x14ac:dyDescent="0.25">
      <c r="A19" s="679"/>
      <c r="B19" s="898" t="s">
        <v>128</v>
      </c>
      <c r="C19" s="899"/>
      <c r="D19" s="487"/>
      <c r="E19" s="487"/>
      <c r="F19" s="487"/>
      <c r="G19" s="487"/>
      <c r="H19" s="483">
        <f>SUM(D19:G19)</f>
        <v>0</v>
      </c>
    </row>
    <row r="20" spans="1:8" ht="24.75" customHeight="1" x14ac:dyDescent="0.25">
      <c r="A20" s="680"/>
      <c r="B20" s="898" t="s">
        <v>129</v>
      </c>
      <c r="C20" s="899"/>
      <c r="D20" s="487"/>
      <c r="E20" s="487"/>
      <c r="F20" s="487"/>
      <c r="G20" s="487"/>
      <c r="H20" s="483">
        <f t="shared" ref="H20:H29" si="0">SUM(D20:G20)</f>
        <v>0</v>
      </c>
    </row>
    <row r="21" spans="1:8" ht="24.75" customHeight="1" x14ac:dyDescent="0.25">
      <c r="A21" s="680"/>
      <c r="B21" s="898" t="s">
        <v>130</v>
      </c>
      <c r="C21" s="899"/>
      <c r="D21" s="487"/>
      <c r="E21" s="487"/>
      <c r="F21" s="487"/>
      <c r="G21" s="487"/>
      <c r="H21" s="483">
        <f t="shared" si="0"/>
        <v>0</v>
      </c>
    </row>
    <row r="22" spans="1:8" ht="24.75" customHeight="1" x14ac:dyDescent="0.25">
      <c r="A22" s="680"/>
      <c r="B22" s="898" t="s">
        <v>131</v>
      </c>
      <c r="C22" s="899"/>
      <c r="D22" s="487"/>
      <c r="E22" s="487"/>
      <c r="F22" s="487"/>
      <c r="G22" s="487"/>
      <c r="H22" s="483">
        <f t="shared" si="0"/>
        <v>0</v>
      </c>
    </row>
    <row r="23" spans="1:8" ht="24.75" customHeight="1" x14ac:dyDescent="0.25">
      <c r="A23" s="680"/>
      <c r="B23" s="898" t="s">
        <v>132</v>
      </c>
      <c r="C23" s="899"/>
      <c r="D23" s="487"/>
      <c r="E23" s="487"/>
      <c r="F23" s="487"/>
      <c r="G23" s="487"/>
      <c r="H23" s="483">
        <f t="shared" si="0"/>
        <v>0</v>
      </c>
    </row>
    <row r="24" spans="1:8" ht="24.75" customHeight="1" x14ac:dyDescent="0.25">
      <c r="A24" s="680"/>
      <c r="B24" s="898" t="s">
        <v>133</v>
      </c>
      <c r="C24" s="899"/>
      <c r="D24" s="487"/>
      <c r="E24" s="487"/>
      <c r="F24" s="487"/>
      <c r="G24" s="487"/>
      <c r="H24" s="483">
        <f t="shared" si="0"/>
        <v>0</v>
      </c>
    </row>
    <row r="25" spans="1:8" ht="24.75" customHeight="1" x14ac:dyDescent="0.25">
      <c r="A25" s="680"/>
      <c r="B25" s="898" t="s">
        <v>134</v>
      </c>
      <c r="C25" s="899"/>
      <c r="D25" s="487"/>
      <c r="E25" s="487"/>
      <c r="F25" s="487"/>
      <c r="G25" s="487"/>
      <c r="H25" s="483">
        <f t="shared" si="0"/>
        <v>0</v>
      </c>
    </row>
    <row r="26" spans="1:8" ht="24.75" customHeight="1" x14ac:dyDescent="0.25">
      <c r="A26" s="680"/>
      <c r="B26" s="898" t="s">
        <v>135</v>
      </c>
      <c r="C26" s="899"/>
      <c r="D26" s="487"/>
      <c r="E26" s="487"/>
      <c r="F26" s="487"/>
      <c r="G26" s="487"/>
      <c r="H26" s="483">
        <f t="shared" si="0"/>
        <v>0</v>
      </c>
    </row>
    <row r="27" spans="1:8" ht="24.75" customHeight="1" x14ac:dyDescent="0.25">
      <c r="A27" s="680"/>
      <c r="B27" s="898" t="s">
        <v>136</v>
      </c>
      <c r="C27" s="899"/>
      <c r="D27" s="483">
        <f>SUM(D19:D26)</f>
        <v>0</v>
      </c>
      <c r="E27" s="483">
        <f>SUM(E19:E26)</f>
        <v>0</v>
      </c>
      <c r="F27" s="483">
        <f>SUM(F19:F26)</f>
        <v>0</v>
      </c>
      <c r="G27" s="483">
        <f>SUM(G19:G26)</f>
        <v>0</v>
      </c>
      <c r="H27" s="483">
        <f t="shared" si="0"/>
        <v>0</v>
      </c>
    </row>
    <row r="28" spans="1:8" ht="25.35" customHeight="1" x14ac:dyDescent="0.25">
      <c r="A28" s="680"/>
      <c r="B28" s="898" t="s">
        <v>137</v>
      </c>
      <c r="C28" s="899"/>
      <c r="D28" s="487"/>
      <c r="E28" s="487"/>
      <c r="F28" s="487"/>
      <c r="G28" s="487"/>
      <c r="H28" s="483">
        <f t="shared" si="0"/>
        <v>0</v>
      </c>
    </row>
    <row r="29" spans="1:8" ht="25.35" customHeight="1" x14ac:dyDescent="0.25">
      <c r="A29" s="679"/>
      <c r="B29" s="898" t="s">
        <v>138</v>
      </c>
      <c r="C29" s="899"/>
      <c r="D29" s="483">
        <f>D27+D28</f>
        <v>0</v>
      </c>
      <c r="E29" s="483">
        <f>E27+E28</f>
        <v>0</v>
      </c>
      <c r="F29" s="483">
        <f>F27+F28</f>
        <v>0</v>
      </c>
      <c r="G29" s="483">
        <f>G27+G28</f>
        <v>0</v>
      </c>
      <c r="H29" s="483">
        <f t="shared" si="0"/>
        <v>0</v>
      </c>
    </row>
    <row r="30" spans="1:8" ht="10.5" customHeight="1" x14ac:dyDescent="0.25">
      <c r="A30" s="900"/>
      <c r="B30" s="901"/>
      <c r="C30" s="901"/>
      <c r="D30" s="901"/>
      <c r="E30" s="901"/>
      <c r="F30" s="901"/>
      <c r="G30" s="901"/>
      <c r="H30" s="902"/>
    </row>
    <row r="31" spans="1:8" ht="25.35" customHeight="1" x14ac:dyDescent="0.25">
      <c r="A31" s="463" t="s">
        <v>81</v>
      </c>
      <c r="B31" s="896" t="s">
        <v>139</v>
      </c>
      <c r="C31" s="897"/>
      <c r="D31" s="488"/>
      <c r="E31" s="488"/>
      <c r="F31" s="488"/>
      <c r="G31" s="488"/>
      <c r="H31" s="483">
        <f>SUM(D31:G31)</f>
        <v>0</v>
      </c>
    </row>
    <row r="38" spans="1:8" ht="25.35" customHeight="1" x14ac:dyDescent="0.25">
      <c r="A38" s="892" t="s">
        <v>140</v>
      </c>
      <c r="B38" s="893"/>
      <c r="C38" s="893"/>
      <c r="D38" s="894"/>
      <c r="E38" s="894"/>
      <c r="F38" s="894"/>
      <c r="G38" s="894"/>
      <c r="H38" s="895"/>
    </row>
    <row r="39" spans="1:8" ht="12.75" customHeight="1" x14ac:dyDescent="0.25">
      <c r="A39" s="934" t="s">
        <v>141</v>
      </c>
      <c r="B39" s="934"/>
      <c r="C39" s="934"/>
      <c r="D39" s="934"/>
      <c r="E39" s="489" t="s">
        <v>142</v>
      </c>
      <c r="F39" s="489" t="s">
        <v>143</v>
      </c>
      <c r="G39" s="489" t="s">
        <v>144</v>
      </c>
      <c r="H39" s="678" t="s">
        <v>145</v>
      </c>
    </row>
    <row r="40" spans="1:8" ht="25.35" customHeight="1" x14ac:dyDescent="0.25">
      <c r="A40" s="680" t="s">
        <v>82</v>
      </c>
      <c r="B40" s="935">
        <f>B7</f>
        <v>0</v>
      </c>
      <c r="C40" s="935"/>
      <c r="D40" s="936"/>
      <c r="E40" s="490"/>
      <c r="F40" s="490"/>
      <c r="G40" s="490"/>
      <c r="H40" s="491"/>
    </row>
    <row r="41" spans="1:8" ht="25.35" customHeight="1" x14ac:dyDescent="0.25">
      <c r="A41" s="680" t="s">
        <v>83</v>
      </c>
      <c r="B41" s="935">
        <f>B8</f>
        <v>0</v>
      </c>
      <c r="C41" s="935"/>
      <c r="D41" s="936"/>
      <c r="E41" s="457"/>
      <c r="F41" s="457"/>
      <c r="G41" s="473"/>
      <c r="H41" s="476"/>
    </row>
    <row r="42" spans="1:8" ht="25.35" customHeight="1" x14ac:dyDescent="0.25">
      <c r="A42" s="679" t="s">
        <v>84</v>
      </c>
      <c r="B42" s="937">
        <f>B9</f>
        <v>0</v>
      </c>
      <c r="C42" s="937"/>
      <c r="D42" s="938"/>
      <c r="E42" s="459"/>
      <c r="F42" s="459"/>
      <c r="G42" s="459"/>
      <c r="H42" s="459"/>
    </row>
    <row r="43" spans="1:8" ht="25.35" customHeight="1" x14ac:dyDescent="0.25">
      <c r="A43" s="680" t="s">
        <v>146</v>
      </c>
      <c r="B43" s="937">
        <f>B10</f>
        <v>0</v>
      </c>
      <c r="C43" s="937"/>
      <c r="D43" s="938"/>
      <c r="E43" s="459"/>
      <c r="F43" s="459"/>
      <c r="G43" s="459"/>
      <c r="H43" s="459"/>
    </row>
    <row r="44" spans="1:8" x14ac:dyDescent="0.25">
      <c r="A44" s="680" t="s">
        <v>147</v>
      </c>
      <c r="B44" s="896" t="s">
        <v>148</v>
      </c>
      <c r="C44" s="896"/>
      <c r="D44" s="897"/>
      <c r="E44" s="459"/>
      <c r="F44" s="459"/>
      <c r="G44" s="459"/>
      <c r="H44" s="459"/>
    </row>
    <row r="45" spans="1:8" ht="24.6" customHeight="1" x14ac:dyDescent="0.25">
      <c r="A45" s="940" t="s">
        <v>149</v>
      </c>
      <c r="B45" s="941"/>
      <c r="C45" s="941"/>
      <c r="D45" s="941"/>
      <c r="E45" s="941"/>
      <c r="F45" s="941"/>
      <c r="G45" s="941"/>
      <c r="H45" s="942"/>
    </row>
    <row r="46" spans="1:8" x14ac:dyDescent="0.25">
      <c r="A46" s="492"/>
      <c r="B46" s="927"/>
      <c r="C46" s="927"/>
      <c r="D46" s="493" t="s">
        <v>150</v>
      </c>
      <c r="E46" s="494" t="s">
        <v>151</v>
      </c>
      <c r="F46" s="494" t="s">
        <v>152</v>
      </c>
      <c r="G46" s="494" t="s">
        <v>153</v>
      </c>
      <c r="H46" s="494" t="s">
        <v>154</v>
      </c>
    </row>
    <row r="47" spans="1:8" x14ac:dyDescent="0.25">
      <c r="A47" s="679" t="s">
        <v>155</v>
      </c>
      <c r="B47" s="939" t="s">
        <v>110</v>
      </c>
      <c r="C47" s="939"/>
      <c r="D47" s="495">
        <f>SUM(E47:H47)</f>
        <v>0</v>
      </c>
      <c r="E47" s="497"/>
      <c r="F47" s="497"/>
      <c r="G47" s="497"/>
      <c r="H47" s="497"/>
    </row>
    <row r="48" spans="1:8" x14ac:dyDescent="0.25">
      <c r="A48" s="679" t="s">
        <v>156</v>
      </c>
      <c r="B48" s="939" t="s">
        <v>111</v>
      </c>
      <c r="C48" s="957"/>
      <c r="D48" s="495">
        <f>SUM(E48:H48)</f>
        <v>0</v>
      </c>
      <c r="E48" s="498"/>
      <c r="F48" s="498"/>
      <c r="G48" s="498"/>
      <c r="H48" s="498"/>
    </row>
    <row r="49" spans="1:8" x14ac:dyDescent="0.25">
      <c r="A49" s="680" t="s">
        <v>157</v>
      </c>
      <c r="B49" s="896" t="s">
        <v>158</v>
      </c>
      <c r="C49" s="897"/>
      <c r="D49" s="496">
        <f>SUM(D47:D48)</f>
        <v>0</v>
      </c>
      <c r="E49" s="496">
        <f>SUM(E47:E48)</f>
        <v>0</v>
      </c>
      <c r="F49" s="496">
        <f>SUM(F47:F48)</f>
        <v>0</v>
      </c>
      <c r="G49" s="496">
        <f>SUM(G47:G48)</f>
        <v>0</v>
      </c>
      <c r="H49" s="496">
        <f>SUM(H47:H48)</f>
        <v>0</v>
      </c>
    </row>
    <row r="50" spans="1:8" ht="25.35" customHeight="1" x14ac:dyDescent="0.25">
      <c r="A50" s="943" t="s">
        <v>159</v>
      </c>
      <c r="B50" s="944"/>
      <c r="C50" s="944"/>
      <c r="D50" s="944"/>
      <c r="E50" s="944"/>
      <c r="F50" s="944"/>
      <c r="G50" s="944"/>
      <c r="H50" s="945"/>
    </row>
    <row r="51" spans="1:8" x14ac:dyDescent="0.25">
      <c r="A51" s="928" t="s">
        <v>141</v>
      </c>
      <c r="B51" s="929"/>
      <c r="C51" s="929"/>
      <c r="D51" s="930"/>
      <c r="E51" s="946" t="s">
        <v>160</v>
      </c>
      <c r="F51" s="947"/>
      <c r="G51" s="947"/>
      <c r="H51" s="948"/>
    </row>
    <row r="52" spans="1:8" x14ac:dyDescent="0.25">
      <c r="A52" s="931"/>
      <c r="B52" s="932"/>
      <c r="C52" s="932"/>
      <c r="D52" s="933"/>
      <c r="E52" s="489" t="s">
        <v>161</v>
      </c>
      <c r="F52" s="489" t="s">
        <v>162</v>
      </c>
      <c r="G52" s="489" t="s">
        <v>163</v>
      </c>
      <c r="H52" s="489" t="s">
        <v>164</v>
      </c>
    </row>
    <row r="53" spans="1:8" ht="25.35" customHeight="1" x14ac:dyDescent="0.25">
      <c r="A53" s="680" t="s">
        <v>165</v>
      </c>
      <c r="B53" s="958">
        <f>B7</f>
        <v>0</v>
      </c>
      <c r="C53" s="958"/>
      <c r="D53" s="958"/>
      <c r="E53" s="499"/>
      <c r="F53" s="499"/>
      <c r="G53" s="499"/>
      <c r="H53" s="499"/>
    </row>
    <row r="54" spans="1:8" ht="25.35" customHeight="1" x14ac:dyDescent="0.25">
      <c r="A54" s="679" t="s">
        <v>166</v>
      </c>
      <c r="B54" s="958">
        <f>B8</f>
        <v>0</v>
      </c>
      <c r="C54" s="958"/>
      <c r="D54" s="958"/>
      <c r="E54" s="499"/>
      <c r="F54" s="499"/>
      <c r="G54" s="499"/>
      <c r="H54" s="499"/>
    </row>
    <row r="55" spans="1:8" ht="25.35" customHeight="1" x14ac:dyDescent="0.25">
      <c r="A55" s="679" t="s">
        <v>167</v>
      </c>
      <c r="B55" s="958">
        <f>B9</f>
        <v>0</v>
      </c>
      <c r="C55" s="958"/>
      <c r="D55" s="958"/>
      <c r="E55" s="499"/>
      <c r="F55" s="499"/>
      <c r="G55" s="499"/>
      <c r="H55" s="499"/>
    </row>
    <row r="56" spans="1:8" ht="25.35" customHeight="1" x14ac:dyDescent="0.25">
      <c r="A56" s="679" t="s">
        <v>168</v>
      </c>
      <c r="B56" s="958">
        <f>B10</f>
        <v>0</v>
      </c>
      <c r="C56" s="958"/>
      <c r="D56" s="958"/>
      <c r="E56" s="499"/>
      <c r="F56" s="499"/>
      <c r="G56" s="499"/>
      <c r="H56" s="499"/>
    </row>
    <row r="57" spans="1:8" x14ac:dyDescent="0.25">
      <c r="A57" s="463" t="s">
        <v>169</v>
      </c>
      <c r="B57" s="896" t="s">
        <v>170</v>
      </c>
      <c r="C57" s="896"/>
      <c r="D57" s="897"/>
      <c r="E57" s="500">
        <f>SUM(E53:E56)</f>
        <v>0</v>
      </c>
      <c r="F57" s="500">
        <f>SUM(F53:F56)</f>
        <v>0</v>
      </c>
      <c r="G57" s="500">
        <f>SUM(G53:G56)</f>
        <v>0</v>
      </c>
      <c r="H57" s="500">
        <f>SUM(H53:H56)</f>
        <v>0</v>
      </c>
    </row>
    <row r="58" spans="1:8" ht="25.35" customHeight="1" x14ac:dyDescent="0.25">
      <c r="A58" s="943" t="s">
        <v>171</v>
      </c>
      <c r="B58" s="944"/>
      <c r="C58" s="944"/>
      <c r="D58" s="944"/>
      <c r="E58" s="941"/>
      <c r="F58" s="941"/>
      <c r="G58" s="941"/>
      <c r="H58" s="942"/>
    </row>
    <row r="59" spans="1:8" s="501" customFormat="1" ht="25.35" customHeight="1" x14ac:dyDescent="0.2">
      <c r="A59" s="502" t="s">
        <v>172</v>
      </c>
      <c r="B59" s="677" t="s">
        <v>173</v>
      </c>
      <c r="C59" s="949">
        <f>H27</f>
        <v>0</v>
      </c>
      <c r="D59" s="949"/>
      <c r="E59" s="504" t="s">
        <v>174</v>
      </c>
      <c r="F59" s="954">
        <f>H28</f>
        <v>0</v>
      </c>
      <c r="G59" s="955"/>
      <c r="H59" s="956"/>
    </row>
    <row r="60" spans="1:8" s="503" customFormat="1" ht="25.35" customHeight="1" x14ac:dyDescent="0.25">
      <c r="A60" s="502" t="s">
        <v>175</v>
      </c>
      <c r="B60" s="677" t="s">
        <v>176</v>
      </c>
      <c r="C60" s="950"/>
      <c r="D60" s="951"/>
      <c r="E60" s="952"/>
      <c r="F60" s="952"/>
      <c r="G60" s="952"/>
      <c r="H60" s="953"/>
    </row>
  </sheetData>
  <mergeCells count="50">
    <mergeCell ref="A58:H58"/>
    <mergeCell ref="C59:D59"/>
    <mergeCell ref="C60:H60"/>
    <mergeCell ref="F59:H59"/>
    <mergeCell ref="B48:C48"/>
    <mergeCell ref="B49:C49"/>
    <mergeCell ref="B53:D53"/>
    <mergeCell ref="B54:D54"/>
    <mergeCell ref="B55:D55"/>
    <mergeCell ref="B56:D56"/>
    <mergeCell ref="B57:D57"/>
    <mergeCell ref="B46:C46"/>
    <mergeCell ref="A51:D52"/>
    <mergeCell ref="A39:D39"/>
    <mergeCell ref="B40:D40"/>
    <mergeCell ref="B41:D41"/>
    <mergeCell ref="B42:D42"/>
    <mergeCell ref="B47:C47"/>
    <mergeCell ref="B43:D43"/>
    <mergeCell ref="B44:D44"/>
    <mergeCell ref="A45:H45"/>
    <mergeCell ref="A50:H50"/>
    <mergeCell ref="E51:H51"/>
    <mergeCell ref="A1:H1"/>
    <mergeCell ref="A2:H2"/>
    <mergeCell ref="A3:H3"/>
    <mergeCell ref="B4:B5"/>
    <mergeCell ref="A4:A5"/>
    <mergeCell ref="D4:E4"/>
    <mergeCell ref="F4:H4"/>
    <mergeCell ref="C4:C5"/>
    <mergeCell ref="A15:H15"/>
    <mergeCell ref="D16:G16"/>
    <mergeCell ref="H16:H18"/>
    <mergeCell ref="B16:C18"/>
    <mergeCell ref="A16:A18"/>
    <mergeCell ref="B19:C19"/>
    <mergeCell ref="B21:C21"/>
    <mergeCell ref="B22:C22"/>
    <mergeCell ref="B23:C23"/>
    <mergeCell ref="B24:C24"/>
    <mergeCell ref="A38:H38"/>
    <mergeCell ref="B31:C31"/>
    <mergeCell ref="B28:C28"/>
    <mergeCell ref="B27:C27"/>
    <mergeCell ref="B20:C20"/>
    <mergeCell ref="B25:C25"/>
    <mergeCell ref="B26:C26"/>
    <mergeCell ref="B29:C29"/>
    <mergeCell ref="A30:H30"/>
  </mergeCells>
  <printOptions horizontalCentered="1" verticalCentered="1"/>
  <pageMargins left="0.5" right="0.5" top="0.5" bottom="0.5" header="0.3" footer="0.3"/>
  <pageSetup orientation="landscape" r:id="rId1"/>
  <headerFooter>
    <oddFooter>&amp;R&amp;9Standard Form 424A</oddFooter>
  </headerFooter>
  <ignoredErrors>
    <ignoredError sqref="A7:A11 A31 A16 A40:A44 A47:A49 A53:A57 A59:A6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AF531-C19F-4363-AAFA-044869E80A64}">
  <dimension ref="A1:V134"/>
  <sheetViews>
    <sheetView view="pageLayout" topLeftCell="A37" zoomScale="110" zoomScaleNormal="75" zoomScalePageLayoutView="110" workbookViewId="0">
      <selection sqref="A1:R1"/>
    </sheetView>
  </sheetViews>
  <sheetFormatPr defaultColWidth="3.33203125" defaultRowHeight="15.6" x14ac:dyDescent="0.3"/>
  <cols>
    <col min="1" max="1" width="2.109375" style="4" customWidth="1"/>
    <col min="2" max="2" width="12.88671875" style="1" customWidth="1"/>
    <col min="3" max="3" width="8.33203125" style="2" customWidth="1"/>
    <col min="4" max="4" width="4.109375" style="1" customWidth="1"/>
    <col min="5" max="5" width="7.109375" style="1" customWidth="1"/>
    <col min="6" max="12" width="7" style="1" customWidth="1"/>
    <col min="13" max="13" width="7" style="3" customWidth="1"/>
    <col min="14" max="16" width="7" style="2" customWidth="1"/>
    <col min="17" max="18" width="8.33203125" style="2" customWidth="1"/>
    <col min="19" max="16384" width="3.33203125" style="1"/>
  </cols>
  <sheetData>
    <row r="1" spans="1:18" s="10" customFormat="1" ht="11.4" customHeight="1" x14ac:dyDescent="0.25">
      <c r="A1" s="965"/>
      <c r="B1" s="966"/>
      <c r="C1" s="966"/>
      <c r="D1" s="966"/>
      <c r="E1" s="966"/>
      <c r="F1" s="966"/>
      <c r="G1" s="966"/>
      <c r="H1" s="966"/>
      <c r="I1" s="966"/>
      <c r="J1" s="966"/>
      <c r="K1" s="966"/>
      <c r="L1" s="966"/>
      <c r="M1" s="966"/>
      <c r="N1" s="966"/>
      <c r="O1" s="966"/>
      <c r="P1" s="966"/>
      <c r="Q1" s="966"/>
      <c r="R1" s="967"/>
    </row>
    <row r="2" spans="1:18" s="8" customFormat="1" ht="11.4" customHeight="1" x14ac:dyDescent="0.3">
      <c r="A2" s="976" t="str">
        <f>'Year 1 Budget'!$A$1</f>
        <v>Tribe Name</v>
      </c>
      <c r="B2" s="977"/>
      <c r="C2" s="977"/>
      <c r="D2" s="977"/>
      <c r="E2" s="977"/>
      <c r="F2" s="977"/>
      <c r="G2" s="977"/>
      <c r="H2" s="977"/>
      <c r="I2" s="977"/>
      <c r="J2" s="977"/>
      <c r="K2" s="977"/>
      <c r="L2" s="977"/>
      <c r="M2" s="977"/>
      <c r="N2" s="977"/>
      <c r="O2" s="977"/>
      <c r="P2" s="977"/>
      <c r="Q2" s="977"/>
      <c r="R2" s="978"/>
    </row>
    <row r="3" spans="1:18" s="8" customFormat="1" ht="11.4" customHeight="1" x14ac:dyDescent="0.3">
      <c r="A3" s="979" t="s">
        <v>177</v>
      </c>
      <c r="B3" s="980"/>
      <c r="C3" s="980"/>
      <c r="D3" s="980"/>
      <c r="E3" s="980"/>
      <c r="F3" s="980"/>
      <c r="G3" s="980"/>
      <c r="H3" s="980"/>
      <c r="I3" s="980"/>
      <c r="J3" s="962" t="s">
        <v>178</v>
      </c>
      <c r="K3" s="963"/>
      <c r="L3" s="963"/>
      <c r="M3" s="963"/>
      <c r="N3" s="963"/>
      <c r="O3" s="963"/>
      <c r="P3" s="963"/>
      <c r="Q3" s="963"/>
      <c r="R3" s="964"/>
    </row>
    <row r="4" spans="1:18" ht="11.4" customHeight="1" thickBot="1" x14ac:dyDescent="0.35">
      <c r="A4" s="968"/>
      <c r="B4" s="969"/>
      <c r="C4" s="969"/>
      <c r="D4" s="969"/>
      <c r="E4" s="969"/>
      <c r="F4" s="969"/>
      <c r="G4" s="969"/>
      <c r="H4" s="969"/>
      <c r="I4" s="969"/>
      <c r="J4" s="969"/>
      <c r="K4" s="969"/>
      <c r="L4" s="969"/>
      <c r="M4" s="969"/>
      <c r="N4" s="969"/>
      <c r="O4" s="969"/>
      <c r="P4" s="969"/>
      <c r="Q4" s="969"/>
      <c r="R4" s="970"/>
    </row>
    <row r="5" spans="1:18" s="10" customFormat="1" ht="11.4" customHeight="1" thickBot="1" x14ac:dyDescent="0.3">
      <c r="A5" s="981" t="s">
        <v>24</v>
      </c>
      <c r="B5" s="982"/>
      <c r="C5" s="195" t="s">
        <v>179</v>
      </c>
      <c r="D5" s="196"/>
      <c r="E5" s="197" t="s">
        <v>180</v>
      </c>
      <c r="F5" s="198" t="s">
        <v>181</v>
      </c>
      <c r="G5" s="198" t="s">
        <v>182</v>
      </c>
      <c r="H5" s="279" t="s">
        <v>183</v>
      </c>
      <c r="I5" s="198" t="s">
        <v>184</v>
      </c>
      <c r="J5" s="280" t="s">
        <v>185</v>
      </c>
      <c r="K5" s="279" t="s">
        <v>186</v>
      </c>
      <c r="L5" s="198" t="s">
        <v>187</v>
      </c>
      <c r="M5" s="314" t="s">
        <v>188</v>
      </c>
      <c r="N5" s="340" t="s">
        <v>189</v>
      </c>
      <c r="O5" s="199" t="s">
        <v>190</v>
      </c>
      <c r="P5" s="341" t="s">
        <v>191</v>
      </c>
      <c r="Q5" s="322" t="s">
        <v>192</v>
      </c>
      <c r="R5" s="212" t="s">
        <v>193</v>
      </c>
    </row>
    <row r="6" spans="1:18" s="9" customFormat="1" ht="11.4" customHeight="1" x14ac:dyDescent="0.25">
      <c r="A6" s="201" t="str">
        <f>'Year 1 Budget'!B6</f>
        <v>A.</v>
      </c>
      <c r="B6" s="971" t="str">
        <f>'Year 1 Budget'!C6</f>
        <v>Staff Title</v>
      </c>
      <c r="C6" s="167" t="s">
        <v>194</v>
      </c>
      <c r="D6" s="150" t="s">
        <v>195</v>
      </c>
      <c r="E6" s="375">
        <v>0</v>
      </c>
      <c r="F6" s="142">
        <v>0</v>
      </c>
      <c r="G6" s="142">
        <v>0</v>
      </c>
      <c r="H6" s="286">
        <v>0</v>
      </c>
      <c r="I6" s="142">
        <v>0</v>
      </c>
      <c r="J6" s="287">
        <v>0</v>
      </c>
      <c r="K6" s="286">
        <v>0</v>
      </c>
      <c r="L6" s="142">
        <v>0</v>
      </c>
      <c r="M6" s="287">
        <v>0</v>
      </c>
      <c r="N6" s="286">
        <v>0</v>
      </c>
      <c r="O6" s="142">
        <v>0</v>
      </c>
      <c r="P6" s="287">
        <v>0</v>
      </c>
      <c r="Q6" s="323"/>
      <c r="R6" s="213"/>
    </row>
    <row r="7" spans="1:18" s="9" customFormat="1" ht="11.4" customHeight="1" x14ac:dyDescent="0.25">
      <c r="A7" s="202"/>
      <c r="B7" s="960"/>
      <c r="C7" s="154" t="s">
        <v>194</v>
      </c>
      <c r="D7" s="151" t="s">
        <v>196</v>
      </c>
      <c r="E7" s="143">
        <v>0</v>
      </c>
      <c r="F7" s="144">
        <v>0</v>
      </c>
      <c r="G7" s="144">
        <v>0</v>
      </c>
      <c r="H7" s="288">
        <v>0</v>
      </c>
      <c r="I7" s="144">
        <v>0</v>
      </c>
      <c r="J7" s="289">
        <v>0</v>
      </c>
      <c r="K7" s="288">
        <v>0</v>
      </c>
      <c r="L7" s="144">
        <v>0</v>
      </c>
      <c r="M7" s="289">
        <v>0</v>
      </c>
      <c r="N7" s="288">
        <v>0</v>
      </c>
      <c r="O7" s="144">
        <v>0</v>
      </c>
      <c r="P7" s="289">
        <v>0</v>
      </c>
      <c r="Q7" s="324">
        <f>SUM(E6:P6)+SUM(E7:P7)</f>
        <v>0</v>
      </c>
      <c r="R7" s="214"/>
    </row>
    <row r="8" spans="1:18" s="9" customFormat="1" ht="11.4" customHeight="1" x14ac:dyDescent="0.25">
      <c r="A8" s="203"/>
      <c r="B8" s="960"/>
      <c r="C8" s="87"/>
      <c r="D8" s="150" t="s">
        <v>195</v>
      </c>
      <c r="E8" s="156">
        <f>E6*'Year 1 Budget'!$N$6</f>
        <v>0</v>
      </c>
      <c r="F8" s="157">
        <f>F6*'Year 1 Budget'!$N$6</f>
        <v>0</v>
      </c>
      <c r="G8" s="157">
        <f>G6*'Year 1 Budget'!$N$6</f>
        <v>0</v>
      </c>
      <c r="H8" s="290">
        <f>H6*'Year 1 Budget'!$N$6</f>
        <v>0</v>
      </c>
      <c r="I8" s="157">
        <f>I6*'Year 1 Budget'!$N$6</f>
        <v>0</v>
      </c>
      <c r="J8" s="291">
        <f>J6*'Year 1 Budget'!$N$6</f>
        <v>0</v>
      </c>
      <c r="K8" s="290">
        <f>K6*'Year 1 Budget'!$N$6</f>
        <v>0</v>
      </c>
      <c r="L8" s="157">
        <f>L6*'Year 1 Budget'!$N$6</f>
        <v>0</v>
      </c>
      <c r="M8" s="291">
        <f>M6*'Year 1 Budget'!$N$6</f>
        <v>0</v>
      </c>
      <c r="N8" s="290">
        <f>N6*'Year 1 Budget'!$N$6</f>
        <v>0</v>
      </c>
      <c r="O8" s="157">
        <f>O6*'Year 1 Budget'!$N$6</f>
        <v>0</v>
      </c>
      <c r="P8" s="291">
        <f>P6*'Year 1 Budget'!$N$6</f>
        <v>0</v>
      </c>
      <c r="Q8" s="325"/>
      <c r="R8" s="215"/>
    </row>
    <row r="9" spans="1:18" s="9" customFormat="1" ht="11.4" customHeight="1" x14ac:dyDescent="0.25">
      <c r="A9" s="204"/>
      <c r="B9" s="961"/>
      <c r="C9" s="88">
        <f>'Year 1 Budget'!$T$6</f>
        <v>0</v>
      </c>
      <c r="D9" s="151" t="s">
        <v>196</v>
      </c>
      <c r="E9" s="158">
        <f>E7*'Year 1 Budget'!$N$6</f>
        <v>0</v>
      </c>
      <c r="F9" s="159">
        <f>F7*'Year 1 Budget'!$N$6</f>
        <v>0</v>
      </c>
      <c r="G9" s="159">
        <f>G7*'Year 1 Budget'!$N$6</f>
        <v>0</v>
      </c>
      <c r="H9" s="292">
        <f>H7*'Year 1 Budget'!$N$6</f>
        <v>0</v>
      </c>
      <c r="I9" s="159">
        <f>I7*'Year 1 Budget'!$N$6</f>
        <v>0</v>
      </c>
      <c r="J9" s="293">
        <f>J7*'Year 1 Budget'!$N$6</f>
        <v>0</v>
      </c>
      <c r="K9" s="292">
        <f>K7*'Year 1 Budget'!$N$6</f>
        <v>0</v>
      </c>
      <c r="L9" s="159">
        <f>L7*'Year 1 Budget'!$N$6</f>
        <v>0</v>
      </c>
      <c r="M9" s="293">
        <f>M7*'Year 1 Budget'!$N$6</f>
        <v>0</v>
      </c>
      <c r="N9" s="292">
        <f>N7*'Year 1 Budget'!$N$6</f>
        <v>0</v>
      </c>
      <c r="O9" s="159">
        <f>O7*'Year 1 Budget'!$N$6</f>
        <v>0</v>
      </c>
      <c r="P9" s="293">
        <f>P7*'Year 1 Budget'!$N$6</f>
        <v>0</v>
      </c>
      <c r="Q9" s="326">
        <f>SUM(E8:P8)+SUM(E9:P9)</f>
        <v>0</v>
      </c>
      <c r="R9" s="216">
        <f>C9-SUM(Q8:Q9)</f>
        <v>0</v>
      </c>
    </row>
    <row r="10" spans="1:18" s="9" customFormat="1" ht="11.4" customHeight="1" x14ac:dyDescent="0.25">
      <c r="A10" s="205" t="str">
        <f>'Year 1 Budget'!B7</f>
        <v>B.</v>
      </c>
      <c r="B10" s="972" t="str">
        <f>'Year 1 Budget'!C7</f>
        <v>Staff Title</v>
      </c>
      <c r="C10" s="167" t="s">
        <v>194</v>
      </c>
      <c r="D10" s="150" t="s">
        <v>195</v>
      </c>
      <c r="E10" s="375">
        <v>0</v>
      </c>
      <c r="F10" s="142">
        <v>0</v>
      </c>
      <c r="G10" s="142">
        <v>0</v>
      </c>
      <c r="H10" s="286">
        <v>0</v>
      </c>
      <c r="I10" s="142">
        <v>0</v>
      </c>
      <c r="J10" s="287">
        <v>0</v>
      </c>
      <c r="K10" s="286">
        <v>0</v>
      </c>
      <c r="L10" s="142">
        <v>0</v>
      </c>
      <c r="M10" s="287">
        <v>0</v>
      </c>
      <c r="N10" s="286">
        <v>0</v>
      </c>
      <c r="O10" s="142">
        <v>0</v>
      </c>
      <c r="P10" s="287">
        <v>0</v>
      </c>
      <c r="Q10" s="323"/>
      <c r="R10" s="213"/>
    </row>
    <row r="11" spans="1:18" s="9" customFormat="1" ht="11.4" customHeight="1" x14ac:dyDescent="0.25">
      <c r="A11" s="202"/>
      <c r="B11" s="973"/>
      <c r="C11" s="154" t="s">
        <v>194</v>
      </c>
      <c r="D11" s="151" t="s">
        <v>196</v>
      </c>
      <c r="E11" s="143">
        <v>0</v>
      </c>
      <c r="F11" s="144">
        <v>0</v>
      </c>
      <c r="G11" s="144">
        <v>0</v>
      </c>
      <c r="H11" s="288">
        <v>0</v>
      </c>
      <c r="I11" s="144">
        <v>0</v>
      </c>
      <c r="J11" s="289">
        <v>0</v>
      </c>
      <c r="K11" s="288">
        <v>0</v>
      </c>
      <c r="L11" s="144">
        <v>0</v>
      </c>
      <c r="M11" s="289">
        <v>0</v>
      </c>
      <c r="N11" s="288">
        <v>0</v>
      </c>
      <c r="O11" s="144">
        <v>0</v>
      </c>
      <c r="P11" s="289">
        <v>0</v>
      </c>
      <c r="Q11" s="324">
        <f>SUM(E10:P10)+SUM(E11:P11)</f>
        <v>0</v>
      </c>
      <c r="R11" s="214"/>
    </row>
    <row r="12" spans="1:18" s="9" customFormat="1" ht="11.4" customHeight="1" x14ac:dyDescent="0.25">
      <c r="A12" s="202"/>
      <c r="B12" s="973"/>
      <c r="C12" s="87"/>
      <c r="D12" s="150" t="s">
        <v>195</v>
      </c>
      <c r="E12" s="156">
        <f>E10*'Year 1 Budget'!$N$7</f>
        <v>0</v>
      </c>
      <c r="F12" s="157">
        <f>F10*'Year 1 Budget'!$N$7</f>
        <v>0</v>
      </c>
      <c r="G12" s="157">
        <f>G10*'Year 1 Budget'!$N$7</f>
        <v>0</v>
      </c>
      <c r="H12" s="290">
        <f>H10*'Year 1 Budget'!$N$7</f>
        <v>0</v>
      </c>
      <c r="I12" s="157">
        <f>I10*'Year 1 Budget'!$N$7</f>
        <v>0</v>
      </c>
      <c r="J12" s="291">
        <f>J10*'Year 1 Budget'!$N$7</f>
        <v>0</v>
      </c>
      <c r="K12" s="290">
        <f>K10*'Year 1 Budget'!$N$7</f>
        <v>0</v>
      </c>
      <c r="L12" s="157">
        <f>L10*'Year 1 Budget'!$N$7</f>
        <v>0</v>
      </c>
      <c r="M12" s="291">
        <f>M10*'Year 1 Budget'!$N$7</f>
        <v>0</v>
      </c>
      <c r="N12" s="290">
        <f>N10*'Year 1 Budget'!$N$7</f>
        <v>0</v>
      </c>
      <c r="O12" s="157">
        <f>O10*'Year 1 Budget'!$N$7</f>
        <v>0</v>
      </c>
      <c r="P12" s="291">
        <f>P10*'Year 1 Budget'!$N$7</f>
        <v>0</v>
      </c>
      <c r="Q12" s="325"/>
      <c r="R12" s="215"/>
    </row>
    <row r="13" spans="1:18" s="9" customFormat="1" ht="11.4" customHeight="1" x14ac:dyDescent="0.25">
      <c r="A13" s="204"/>
      <c r="B13" s="974"/>
      <c r="C13" s="88">
        <f>'Year 1 Budget'!$T$7</f>
        <v>0</v>
      </c>
      <c r="D13" s="151" t="s">
        <v>196</v>
      </c>
      <c r="E13" s="158">
        <f>E11*'Year 1 Budget'!$N$7</f>
        <v>0</v>
      </c>
      <c r="F13" s="159">
        <f>F11*'Year 1 Budget'!$N$7</f>
        <v>0</v>
      </c>
      <c r="G13" s="159">
        <f>G11*'Year 1 Budget'!$N$7</f>
        <v>0</v>
      </c>
      <c r="H13" s="292">
        <f>H11*'Year 1 Budget'!$N$7</f>
        <v>0</v>
      </c>
      <c r="I13" s="159">
        <f>I11*'Year 1 Budget'!$N$7</f>
        <v>0</v>
      </c>
      <c r="J13" s="293">
        <f>J11*'Year 1 Budget'!$N$7</f>
        <v>0</v>
      </c>
      <c r="K13" s="292">
        <f>K11*'Year 1 Budget'!$N$7</f>
        <v>0</v>
      </c>
      <c r="L13" s="159">
        <f>L11*'Year 1 Budget'!$N$7</f>
        <v>0</v>
      </c>
      <c r="M13" s="293">
        <f>M11*'Year 1 Budget'!$N$7</f>
        <v>0</v>
      </c>
      <c r="N13" s="292">
        <f>N11*'Year 1 Budget'!$N$7</f>
        <v>0</v>
      </c>
      <c r="O13" s="159">
        <f>O11*'Year 1 Budget'!$N$7</f>
        <v>0</v>
      </c>
      <c r="P13" s="293">
        <f>P11*'Year 1 Budget'!$N$7</f>
        <v>0</v>
      </c>
      <c r="Q13" s="326">
        <f>SUM(E12:P12)+SUM(E13:P13)</f>
        <v>0</v>
      </c>
      <c r="R13" s="216">
        <f>C13-Q13</f>
        <v>0</v>
      </c>
    </row>
    <row r="14" spans="1:18" s="9" customFormat="1" ht="11.4" customHeight="1" x14ac:dyDescent="0.25">
      <c r="A14" s="206" t="str">
        <f>'Year 1 Budget'!B8</f>
        <v>C.</v>
      </c>
      <c r="B14" s="975" t="str">
        <f>'Year 1 Budget'!C8</f>
        <v>Staff Title</v>
      </c>
      <c r="C14" s="167" t="s">
        <v>194</v>
      </c>
      <c r="D14" s="150" t="s">
        <v>195</v>
      </c>
      <c r="E14" s="375">
        <v>0</v>
      </c>
      <c r="F14" s="142">
        <v>0</v>
      </c>
      <c r="G14" s="142">
        <v>0</v>
      </c>
      <c r="H14" s="286">
        <v>0</v>
      </c>
      <c r="I14" s="142">
        <v>0</v>
      </c>
      <c r="J14" s="287">
        <v>0</v>
      </c>
      <c r="K14" s="286">
        <v>0</v>
      </c>
      <c r="L14" s="142">
        <v>0</v>
      </c>
      <c r="M14" s="287">
        <v>0</v>
      </c>
      <c r="N14" s="286">
        <v>0</v>
      </c>
      <c r="O14" s="142">
        <v>0</v>
      </c>
      <c r="P14" s="287">
        <v>0</v>
      </c>
      <c r="Q14" s="323"/>
      <c r="R14" s="217"/>
    </row>
    <row r="15" spans="1:18" s="9" customFormat="1" ht="11.4" customHeight="1" x14ac:dyDescent="0.25">
      <c r="A15" s="207"/>
      <c r="B15" s="960"/>
      <c r="C15" s="154" t="s">
        <v>194</v>
      </c>
      <c r="D15" s="151" t="s">
        <v>196</v>
      </c>
      <c r="E15" s="143">
        <v>0</v>
      </c>
      <c r="F15" s="144">
        <v>0</v>
      </c>
      <c r="G15" s="144">
        <v>0</v>
      </c>
      <c r="H15" s="288">
        <v>0</v>
      </c>
      <c r="I15" s="144">
        <v>0</v>
      </c>
      <c r="J15" s="289">
        <v>0</v>
      </c>
      <c r="K15" s="288">
        <v>0</v>
      </c>
      <c r="L15" s="144">
        <v>0</v>
      </c>
      <c r="M15" s="289">
        <v>0</v>
      </c>
      <c r="N15" s="288">
        <v>0</v>
      </c>
      <c r="O15" s="144">
        <v>0</v>
      </c>
      <c r="P15" s="289">
        <v>0</v>
      </c>
      <c r="Q15" s="324">
        <f>SUM(E14:P14)+SUM(E15:P15)</f>
        <v>0</v>
      </c>
      <c r="R15" s="214"/>
    </row>
    <row r="16" spans="1:18" s="9" customFormat="1" ht="11.4" customHeight="1" x14ac:dyDescent="0.25">
      <c r="A16" s="207"/>
      <c r="B16" s="960"/>
      <c r="C16" s="87"/>
      <c r="D16" s="150" t="s">
        <v>195</v>
      </c>
      <c r="E16" s="156">
        <f>E14*'Year 1 Budget'!$N$8</f>
        <v>0</v>
      </c>
      <c r="F16" s="157">
        <f>F14*'Year 1 Budget'!$N$8</f>
        <v>0</v>
      </c>
      <c r="G16" s="157">
        <f>G14*'Year 1 Budget'!$N$8</f>
        <v>0</v>
      </c>
      <c r="H16" s="290">
        <f>H14*'Year 1 Budget'!$N$8</f>
        <v>0</v>
      </c>
      <c r="I16" s="157">
        <f>I14*'Year 1 Budget'!$N$8</f>
        <v>0</v>
      </c>
      <c r="J16" s="291">
        <f>J14*'Year 1 Budget'!$N$8</f>
        <v>0</v>
      </c>
      <c r="K16" s="290">
        <f>K14*'Year 1 Budget'!$N$8</f>
        <v>0</v>
      </c>
      <c r="L16" s="157">
        <f>L14*'Year 1 Budget'!$N$8</f>
        <v>0</v>
      </c>
      <c r="M16" s="291">
        <f>M14*'Year 1 Budget'!$N$8</f>
        <v>0</v>
      </c>
      <c r="N16" s="290">
        <f>N14*'Year 1 Budget'!$N$8</f>
        <v>0</v>
      </c>
      <c r="O16" s="157">
        <f>O14*'Year 1 Budget'!$N$8</f>
        <v>0</v>
      </c>
      <c r="P16" s="291">
        <f>P14*'Year 1 Budget'!$N$8</f>
        <v>0</v>
      </c>
      <c r="Q16" s="325"/>
      <c r="R16" s="214"/>
    </row>
    <row r="17" spans="1:18" s="9" customFormat="1" ht="11.4" customHeight="1" x14ac:dyDescent="0.25">
      <c r="A17" s="208"/>
      <c r="B17" s="961"/>
      <c r="C17" s="88">
        <f>'Year 1 Budget'!$T$8</f>
        <v>0</v>
      </c>
      <c r="D17" s="151" t="s">
        <v>196</v>
      </c>
      <c r="E17" s="158">
        <f>E15*'Year 1 Budget'!$N$8</f>
        <v>0</v>
      </c>
      <c r="F17" s="159">
        <f>F15*'Year 1 Budget'!$N$8</f>
        <v>0</v>
      </c>
      <c r="G17" s="159">
        <f>G15*'Year 1 Budget'!$N$8</f>
        <v>0</v>
      </c>
      <c r="H17" s="292">
        <f>H15*'Year 1 Budget'!$N$8</f>
        <v>0</v>
      </c>
      <c r="I17" s="159">
        <f>I15*'Year 1 Budget'!$N$8</f>
        <v>0</v>
      </c>
      <c r="J17" s="293">
        <f>J15*'Year 1 Budget'!$N$8</f>
        <v>0</v>
      </c>
      <c r="K17" s="292">
        <f>K15*'Year 1 Budget'!$N$8</f>
        <v>0</v>
      </c>
      <c r="L17" s="159">
        <f>L15*'Year 1 Budget'!$N$8</f>
        <v>0</v>
      </c>
      <c r="M17" s="293">
        <f>M15*'Year 1 Budget'!$N$8</f>
        <v>0</v>
      </c>
      <c r="N17" s="292">
        <f>N15*'Year 1 Budget'!$N$8</f>
        <v>0</v>
      </c>
      <c r="O17" s="159">
        <f>O15*'Year 1 Budget'!$N$8</f>
        <v>0</v>
      </c>
      <c r="P17" s="293">
        <f>P15*'Year 1 Budget'!$N$8</f>
        <v>0</v>
      </c>
      <c r="Q17" s="326">
        <f>SUM(E16:P16)+SUM(E17:P17)</f>
        <v>0</v>
      </c>
      <c r="R17" s="216">
        <f>C17-Q17</f>
        <v>0</v>
      </c>
    </row>
    <row r="18" spans="1:18" s="9" customFormat="1" ht="11.4" customHeight="1" x14ac:dyDescent="0.25">
      <c r="A18" s="206" t="str">
        <f>'Year 1 Budget'!B9</f>
        <v>D.</v>
      </c>
      <c r="B18" s="975" t="str">
        <f>'Year 1 Budget'!C9</f>
        <v>Staff Title</v>
      </c>
      <c r="C18" s="167" t="s">
        <v>194</v>
      </c>
      <c r="D18" s="150" t="s">
        <v>195</v>
      </c>
      <c r="E18" s="375">
        <v>0</v>
      </c>
      <c r="F18" s="142">
        <v>0</v>
      </c>
      <c r="G18" s="142">
        <v>0</v>
      </c>
      <c r="H18" s="286">
        <v>0</v>
      </c>
      <c r="I18" s="142">
        <v>0</v>
      </c>
      <c r="J18" s="287">
        <v>0</v>
      </c>
      <c r="K18" s="286">
        <v>0</v>
      </c>
      <c r="L18" s="142">
        <v>0</v>
      </c>
      <c r="M18" s="287">
        <v>0</v>
      </c>
      <c r="N18" s="286">
        <v>0</v>
      </c>
      <c r="O18" s="142">
        <v>0</v>
      </c>
      <c r="P18" s="287">
        <v>0</v>
      </c>
      <c r="Q18" s="323"/>
      <c r="R18" s="217"/>
    </row>
    <row r="19" spans="1:18" s="9" customFormat="1" ht="11.4" customHeight="1" x14ac:dyDescent="0.25">
      <c r="A19" s="209"/>
      <c r="B19" s="960"/>
      <c r="C19" s="154" t="s">
        <v>194</v>
      </c>
      <c r="D19" s="151" t="s">
        <v>196</v>
      </c>
      <c r="E19" s="143">
        <v>0</v>
      </c>
      <c r="F19" s="144">
        <v>0</v>
      </c>
      <c r="G19" s="144">
        <v>0</v>
      </c>
      <c r="H19" s="288">
        <v>0</v>
      </c>
      <c r="I19" s="144">
        <v>0</v>
      </c>
      <c r="J19" s="289">
        <v>0</v>
      </c>
      <c r="K19" s="288">
        <v>0</v>
      </c>
      <c r="L19" s="144">
        <v>0</v>
      </c>
      <c r="M19" s="289">
        <v>0</v>
      </c>
      <c r="N19" s="288">
        <v>0</v>
      </c>
      <c r="O19" s="144">
        <v>0</v>
      </c>
      <c r="P19" s="289">
        <v>0</v>
      </c>
      <c r="Q19" s="324">
        <f>SUM(E18:P18)+SUM(E19:P19)</f>
        <v>0</v>
      </c>
      <c r="R19" s="214"/>
    </row>
    <row r="20" spans="1:18" s="9" customFormat="1" ht="11.4" customHeight="1" x14ac:dyDescent="0.25">
      <c r="A20" s="209"/>
      <c r="B20" s="960"/>
      <c r="C20" s="87"/>
      <c r="D20" s="150" t="s">
        <v>195</v>
      </c>
      <c r="E20" s="156">
        <f>E18*'Year 1 Budget'!$N$9</f>
        <v>0</v>
      </c>
      <c r="F20" s="157">
        <f>F18*'Year 1 Budget'!$N$9</f>
        <v>0</v>
      </c>
      <c r="G20" s="157">
        <f>G18*'Year 1 Budget'!$N$9</f>
        <v>0</v>
      </c>
      <c r="H20" s="290">
        <f>H18*'Year 1 Budget'!$N$9</f>
        <v>0</v>
      </c>
      <c r="I20" s="157">
        <f>I18*'Year 1 Budget'!$N$9</f>
        <v>0</v>
      </c>
      <c r="J20" s="291">
        <f>J18*'Year 1 Budget'!$N$9</f>
        <v>0</v>
      </c>
      <c r="K20" s="290">
        <f>K18*'Year 1 Budget'!$N$9</f>
        <v>0</v>
      </c>
      <c r="L20" s="157">
        <f>L18*'Year 1 Budget'!$N$9</f>
        <v>0</v>
      </c>
      <c r="M20" s="291">
        <f>M18*'Year 1 Budget'!$N$9</f>
        <v>0</v>
      </c>
      <c r="N20" s="290">
        <f>N18*'Year 1 Budget'!$N$9</f>
        <v>0</v>
      </c>
      <c r="O20" s="157">
        <f>O18*'Year 1 Budget'!$N$9</f>
        <v>0</v>
      </c>
      <c r="P20" s="291">
        <f>P18*'Year 1 Budget'!$N$9</f>
        <v>0</v>
      </c>
      <c r="Q20" s="325"/>
      <c r="R20" s="214"/>
    </row>
    <row r="21" spans="1:18" s="9" customFormat="1" ht="11.4" customHeight="1" x14ac:dyDescent="0.25">
      <c r="A21" s="210"/>
      <c r="B21" s="961"/>
      <c r="C21" s="88">
        <f>'Year 1 Budget'!$T$9</f>
        <v>0</v>
      </c>
      <c r="D21" s="151" t="s">
        <v>196</v>
      </c>
      <c r="E21" s="158">
        <f>E19*'Year 1 Budget'!$N$9</f>
        <v>0</v>
      </c>
      <c r="F21" s="159">
        <f>F19*'Year 1 Budget'!$N$9</f>
        <v>0</v>
      </c>
      <c r="G21" s="159">
        <f>G19*'Year 1 Budget'!$N$9</f>
        <v>0</v>
      </c>
      <c r="H21" s="292">
        <f>H19*'Year 1 Budget'!$N$9</f>
        <v>0</v>
      </c>
      <c r="I21" s="159">
        <f>I19*'Year 1 Budget'!$N$9</f>
        <v>0</v>
      </c>
      <c r="J21" s="293">
        <f>J19*'Year 1 Budget'!$N$9</f>
        <v>0</v>
      </c>
      <c r="K21" s="292">
        <f>K19*'Year 1 Budget'!$N$9</f>
        <v>0</v>
      </c>
      <c r="L21" s="159">
        <f>L19*'Year 1 Budget'!$N$9</f>
        <v>0</v>
      </c>
      <c r="M21" s="293">
        <f>M19*'Year 1 Budget'!$N$9</f>
        <v>0</v>
      </c>
      <c r="N21" s="292">
        <f>N19*'Year 1 Budget'!$N$9</f>
        <v>0</v>
      </c>
      <c r="O21" s="159">
        <f>O19*'Year 1 Budget'!$N$9</f>
        <v>0</v>
      </c>
      <c r="P21" s="293">
        <f>P19*'Year 1 Budget'!$N$9</f>
        <v>0</v>
      </c>
      <c r="Q21" s="326">
        <f>SUM(E20:P20)+SUM(E21:P21)</f>
        <v>0</v>
      </c>
      <c r="R21" s="216">
        <f>C21-Q21</f>
        <v>0</v>
      </c>
    </row>
    <row r="22" spans="1:18" s="9" customFormat="1" ht="11.4" customHeight="1" x14ac:dyDescent="0.25">
      <c r="A22" s="211" t="str">
        <f>'Year 1 Budget'!B10</f>
        <v>E.</v>
      </c>
      <c r="B22" s="959" t="str">
        <f>'Year 1 Budget'!C10</f>
        <v>Staff Title</v>
      </c>
      <c r="C22" s="168" t="s">
        <v>194</v>
      </c>
      <c r="D22" s="152" t="s">
        <v>195</v>
      </c>
      <c r="E22" s="376">
        <v>0</v>
      </c>
      <c r="F22" s="91">
        <v>0</v>
      </c>
      <c r="G22" s="91">
        <v>0</v>
      </c>
      <c r="H22" s="294">
        <v>0</v>
      </c>
      <c r="I22" s="91">
        <v>0</v>
      </c>
      <c r="J22" s="295">
        <v>0</v>
      </c>
      <c r="K22" s="294">
        <v>0</v>
      </c>
      <c r="L22" s="91">
        <v>0</v>
      </c>
      <c r="M22" s="295">
        <v>0</v>
      </c>
      <c r="N22" s="294">
        <v>0</v>
      </c>
      <c r="O22" s="91">
        <v>0</v>
      </c>
      <c r="P22" s="295">
        <v>0</v>
      </c>
      <c r="Q22" s="323"/>
      <c r="R22" s="218"/>
    </row>
    <row r="23" spans="1:18" s="9" customFormat="1" ht="11.4" customHeight="1" x14ac:dyDescent="0.25">
      <c r="A23" s="209"/>
      <c r="B23" s="960"/>
      <c r="C23" s="155" t="s">
        <v>194</v>
      </c>
      <c r="D23" s="153" t="s">
        <v>196</v>
      </c>
      <c r="E23" s="85">
        <v>0</v>
      </c>
      <c r="F23" s="94">
        <v>0</v>
      </c>
      <c r="G23" s="94">
        <v>0</v>
      </c>
      <c r="H23" s="296">
        <v>0</v>
      </c>
      <c r="I23" s="94">
        <v>0</v>
      </c>
      <c r="J23" s="297">
        <v>0</v>
      </c>
      <c r="K23" s="296">
        <v>0</v>
      </c>
      <c r="L23" s="94">
        <v>0</v>
      </c>
      <c r="M23" s="297">
        <v>0</v>
      </c>
      <c r="N23" s="296">
        <v>0</v>
      </c>
      <c r="O23" s="94">
        <v>0</v>
      </c>
      <c r="P23" s="297">
        <v>0</v>
      </c>
      <c r="Q23" s="327">
        <f>SUM(E22:P22)+SUM(E23:P23)</f>
        <v>0</v>
      </c>
      <c r="R23" s="219"/>
    </row>
    <row r="24" spans="1:18" s="9" customFormat="1" ht="11.4" customHeight="1" x14ac:dyDescent="0.25">
      <c r="A24" s="209"/>
      <c r="B24" s="960"/>
      <c r="C24" s="93"/>
      <c r="D24" s="152" t="s">
        <v>195</v>
      </c>
      <c r="E24" s="160">
        <f>E22*'Year 1 Budget'!$N$10</f>
        <v>0</v>
      </c>
      <c r="F24" s="83">
        <f>F22*'Year 1 Budget'!$N$10</f>
        <v>0</v>
      </c>
      <c r="G24" s="83">
        <f>G22*'Year 1 Budget'!$N$10</f>
        <v>0</v>
      </c>
      <c r="H24" s="298">
        <f>H22*'Year 1 Budget'!$N$10</f>
        <v>0</v>
      </c>
      <c r="I24" s="83">
        <f>I22*'Year 1 Budget'!$N$10</f>
        <v>0</v>
      </c>
      <c r="J24" s="299">
        <f>J22*'Year 1 Budget'!$N$10</f>
        <v>0</v>
      </c>
      <c r="K24" s="298">
        <f>K22*'Year 1 Budget'!$N$10</f>
        <v>0</v>
      </c>
      <c r="L24" s="83">
        <f>L22*'Year 1 Budget'!$N$10</f>
        <v>0</v>
      </c>
      <c r="M24" s="299">
        <f>M22*'Year 1 Budget'!$N$10</f>
        <v>0</v>
      </c>
      <c r="N24" s="298">
        <f>N22*'Year 1 Budget'!$N$10</f>
        <v>0</v>
      </c>
      <c r="O24" s="83">
        <f>O22*'Year 1 Budget'!$N$10</f>
        <v>0</v>
      </c>
      <c r="P24" s="299">
        <f>P22*'Year 1 Budget'!$N$10</f>
        <v>0</v>
      </c>
      <c r="Q24" s="95"/>
      <c r="R24" s="219"/>
    </row>
    <row r="25" spans="1:18" s="9" customFormat="1" ht="11.4" customHeight="1" x14ac:dyDescent="0.25">
      <c r="A25" s="210"/>
      <c r="B25" s="961"/>
      <c r="C25" s="96">
        <f>'Year 1 Budget'!$T$10</f>
        <v>0</v>
      </c>
      <c r="D25" s="153" t="s">
        <v>196</v>
      </c>
      <c r="E25" s="161">
        <f>E23*'Year 1 Budget'!$N$10</f>
        <v>0</v>
      </c>
      <c r="F25" s="97">
        <f>F23*'Year 1 Budget'!$N$10</f>
        <v>0</v>
      </c>
      <c r="G25" s="97">
        <f>G23*'Year 1 Budget'!$N$10</f>
        <v>0</v>
      </c>
      <c r="H25" s="300">
        <f>H23*'Year 1 Budget'!$N$10</f>
        <v>0</v>
      </c>
      <c r="I25" s="97">
        <f>I23*'Year 1 Budget'!$N$10</f>
        <v>0</v>
      </c>
      <c r="J25" s="301">
        <f>J23*'Year 1 Budget'!$N$10</f>
        <v>0</v>
      </c>
      <c r="K25" s="300">
        <f>K23*'Year 1 Budget'!$N$10</f>
        <v>0</v>
      </c>
      <c r="L25" s="97">
        <f>L23*'Year 1 Budget'!$N$10</f>
        <v>0</v>
      </c>
      <c r="M25" s="301">
        <f>M23*'Year 1 Budget'!$N$10</f>
        <v>0</v>
      </c>
      <c r="N25" s="300">
        <f>N23*'Year 1 Budget'!$N$10</f>
        <v>0</v>
      </c>
      <c r="O25" s="97">
        <f>O23*'Year 1 Budget'!$N$10</f>
        <v>0</v>
      </c>
      <c r="P25" s="301">
        <f>P23*'Year 1 Budget'!$N$10</f>
        <v>0</v>
      </c>
      <c r="Q25" s="98">
        <f>SUM(E24:P24)+SUM(E25:P25)</f>
        <v>0</v>
      </c>
      <c r="R25" s="220">
        <f>C25-Q25</f>
        <v>0</v>
      </c>
    </row>
    <row r="26" spans="1:18" s="9" customFormat="1" ht="11.4" customHeight="1" x14ac:dyDescent="0.25">
      <c r="A26" s="211" t="str">
        <f>'Year 1 Budget'!B12</f>
        <v>G.</v>
      </c>
      <c r="B26" s="959" t="str">
        <f>'Year 1 Budget'!C12</f>
        <v>Staff Title</v>
      </c>
      <c r="C26" s="168" t="s">
        <v>194</v>
      </c>
      <c r="D26" s="152" t="s">
        <v>195</v>
      </c>
      <c r="E26" s="376">
        <v>0</v>
      </c>
      <c r="F26" s="91">
        <v>0</v>
      </c>
      <c r="G26" s="91">
        <v>0</v>
      </c>
      <c r="H26" s="294">
        <v>0</v>
      </c>
      <c r="I26" s="91">
        <v>0</v>
      </c>
      <c r="J26" s="295">
        <v>0</v>
      </c>
      <c r="K26" s="294">
        <v>0</v>
      </c>
      <c r="L26" s="91">
        <v>0</v>
      </c>
      <c r="M26" s="295">
        <v>0</v>
      </c>
      <c r="N26" s="294">
        <v>0</v>
      </c>
      <c r="O26" s="91">
        <v>0</v>
      </c>
      <c r="P26" s="295">
        <v>0</v>
      </c>
      <c r="Q26" s="328"/>
      <c r="R26" s="218"/>
    </row>
    <row r="27" spans="1:18" s="9" customFormat="1" ht="11.4" customHeight="1" x14ac:dyDescent="0.25">
      <c r="A27" s="209"/>
      <c r="B27" s="960"/>
      <c r="C27" s="155" t="s">
        <v>194</v>
      </c>
      <c r="D27" s="153" t="s">
        <v>196</v>
      </c>
      <c r="E27" s="85">
        <v>0</v>
      </c>
      <c r="F27" s="94">
        <v>0</v>
      </c>
      <c r="G27" s="94">
        <v>0</v>
      </c>
      <c r="H27" s="296">
        <v>0</v>
      </c>
      <c r="I27" s="94">
        <v>0</v>
      </c>
      <c r="J27" s="297">
        <v>0</v>
      </c>
      <c r="K27" s="296">
        <v>0</v>
      </c>
      <c r="L27" s="94">
        <v>0</v>
      </c>
      <c r="M27" s="297">
        <v>0</v>
      </c>
      <c r="N27" s="296">
        <v>0</v>
      </c>
      <c r="O27" s="94">
        <v>0</v>
      </c>
      <c r="P27" s="297">
        <v>0</v>
      </c>
      <c r="Q27" s="327">
        <f>SUM(E26:P26)+SUM(E27:P27)</f>
        <v>0</v>
      </c>
      <c r="R27" s="219"/>
    </row>
    <row r="28" spans="1:18" s="9" customFormat="1" ht="11.4" customHeight="1" x14ac:dyDescent="0.25">
      <c r="A28" s="209"/>
      <c r="B28" s="960"/>
      <c r="C28" s="93"/>
      <c r="D28" s="152" t="s">
        <v>195</v>
      </c>
      <c r="E28" s="160">
        <f>E26*'Year 1 Budget'!$N$12</f>
        <v>0</v>
      </c>
      <c r="F28" s="83">
        <f>F26*'Year 1 Budget'!$N$12</f>
        <v>0</v>
      </c>
      <c r="G28" s="83">
        <f>G26*'Year 1 Budget'!$N$12</f>
        <v>0</v>
      </c>
      <c r="H28" s="298">
        <f>H26*'Year 1 Budget'!$N$12</f>
        <v>0</v>
      </c>
      <c r="I28" s="83">
        <f>I26*'Year 1 Budget'!$N$12</f>
        <v>0</v>
      </c>
      <c r="J28" s="299">
        <f>J26*'Year 1 Budget'!$N$12</f>
        <v>0</v>
      </c>
      <c r="K28" s="298">
        <f>K26*'Year 1 Budget'!$N$12</f>
        <v>0</v>
      </c>
      <c r="L28" s="83">
        <f>L26*'Year 1 Budget'!$N$12</f>
        <v>0</v>
      </c>
      <c r="M28" s="299">
        <f>M26*'Year 1 Budget'!$N$12</f>
        <v>0</v>
      </c>
      <c r="N28" s="298">
        <f>N26*'Year 1 Budget'!$N$12</f>
        <v>0</v>
      </c>
      <c r="O28" s="83">
        <f>O26*'Year 1 Budget'!$N$12</f>
        <v>0</v>
      </c>
      <c r="P28" s="299">
        <f>P26*'Year 1 Budget'!$N$12</f>
        <v>0</v>
      </c>
      <c r="Q28" s="95"/>
      <c r="R28" s="219"/>
    </row>
    <row r="29" spans="1:18" s="9" customFormat="1" ht="11.4" customHeight="1" thickBot="1" x14ac:dyDescent="0.3">
      <c r="A29" s="210"/>
      <c r="B29" s="961"/>
      <c r="C29" s="93">
        <f>'Year 1 Budget'!$T$12</f>
        <v>0</v>
      </c>
      <c r="D29" s="153" t="s">
        <v>196</v>
      </c>
      <c r="E29" s="161">
        <f>E27*'Year 1 Budget'!$N$12</f>
        <v>0</v>
      </c>
      <c r="F29" s="97">
        <f>F27*'Year 1 Budget'!$N$12</f>
        <v>0</v>
      </c>
      <c r="G29" s="12">
        <f>G27*'Year 1 Budget'!$N$12</f>
        <v>0</v>
      </c>
      <c r="H29" s="300">
        <f>H27*'Year 1 Budget'!$N$12</f>
        <v>0</v>
      </c>
      <c r="I29" s="97">
        <f>I27*'Year 1 Budget'!$N$12</f>
        <v>0</v>
      </c>
      <c r="J29" s="302">
        <f>J27*'Year 1 Budget'!$N$12</f>
        <v>0</v>
      </c>
      <c r="K29" s="300">
        <f>K27*'Year 1 Budget'!$N$12</f>
        <v>0</v>
      </c>
      <c r="L29" s="97">
        <f>L27*'Year 1 Budget'!$N$12</f>
        <v>0</v>
      </c>
      <c r="M29" s="302">
        <f>M27*'Year 1 Budget'!$N$12</f>
        <v>0</v>
      </c>
      <c r="N29" s="300">
        <f>N27*'Year 1 Budget'!$N$12</f>
        <v>0</v>
      </c>
      <c r="O29" s="97">
        <f>O27*'Year 1 Budget'!$N$12</f>
        <v>0</v>
      </c>
      <c r="P29" s="302">
        <f>P27*'Year 1 Budget'!$N$12</f>
        <v>0</v>
      </c>
      <c r="Q29" s="329">
        <f>SUM(E28:P28)+SUM(E29:P29)</f>
        <v>0</v>
      </c>
      <c r="R29" s="221">
        <f>C29-Q29</f>
        <v>0</v>
      </c>
    </row>
    <row r="30" spans="1:18" s="9" customFormat="1" ht="11.4" customHeight="1" thickBot="1" x14ac:dyDescent="0.3">
      <c r="A30" s="245"/>
      <c r="B30" s="347"/>
      <c r="C30" s="231">
        <f>SUM(C7:C29)</f>
        <v>0</v>
      </c>
      <c r="D30" s="30"/>
      <c r="E30" s="348"/>
      <c r="F30" s="278" t="s">
        <v>197</v>
      </c>
      <c r="G30" s="411">
        <f>SUMPRODUCT(E8:G8+E9:G9+E12:G12+E13:G13+E16:G16+E17:G17+E20:G20+E21:G21+E24:G24+E25:G25+E28:G28+E29:G29)</f>
        <v>0</v>
      </c>
      <c r="H30" s="203"/>
      <c r="I30" s="278" t="s">
        <v>198</v>
      </c>
      <c r="J30" s="412">
        <f>SUMPRODUCT(H8:J8+H9:J9+H12:J12+H13:J13+H16:J16+H17:J17+H20:J20+H21:J21+H24:J24+H25:J25+H28:J28+H29:J29)</f>
        <v>0</v>
      </c>
      <c r="K30" s="315"/>
      <c r="L30" s="667" t="s">
        <v>199</v>
      </c>
      <c r="M30" s="413">
        <f>SUMPRODUCT(K8:M8+K9:M9+K12:M12+K13:M13+K16:M16+K17:M17+K20:M20+K21:M21+K24:M24+K25:M25+K28:M28+K29:M29)</f>
        <v>0</v>
      </c>
      <c r="N30" s="342"/>
      <c r="O30" s="667" t="s">
        <v>200</v>
      </c>
      <c r="P30" s="413">
        <f>SUMPRODUCT(N8:P8+N9:P9+N12:P12+N13:P13+N16:P16+N17:P17+N20:P20+N21:P21+N24:P24+N25:P25+N28:P28+N29:P29)</f>
        <v>0</v>
      </c>
      <c r="Q30" s="349">
        <f>SUM(Q9+Q13+Q17+Q21+Q25+Q29)</f>
        <v>0</v>
      </c>
      <c r="R30" s="350">
        <f>C30-Q30</f>
        <v>0</v>
      </c>
    </row>
    <row r="31" spans="1:18" ht="11.4" customHeight="1" thickBot="1" x14ac:dyDescent="0.35">
      <c r="A31" s="987"/>
      <c r="B31" s="988"/>
      <c r="C31" s="988"/>
      <c r="D31" s="988"/>
      <c r="E31" s="988"/>
      <c r="F31" s="988"/>
      <c r="G31" s="988"/>
      <c r="H31" s="988"/>
      <c r="I31" s="988"/>
      <c r="J31" s="988"/>
      <c r="K31" s="988"/>
      <c r="L31" s="988"/>
      <c r="M31" s="988"/>
      <c r="N31" s="988"/>
      <c r="O31" s="988"/>
      <c r="P31" s="988"/>
      <c r="Q31" s="988"/>
      <c r="R31" s="989"/>
    </row>
    <row r="32" spans="1:18" s="10" customFormat="1" ht="11.4" customHeight="1" thickBot="1" x14ac:dyDescent="0.3">
      <c r="A32" s="995" t="s">
        <v>39</v>
      </c>
      <c r="B32" s="996"/>
      <c r="C32" s="223" t="s">
        <v>179</v>
      </c>
      <c r="D32" s="196"/>
      <c r="E32" s="197" t="s">
        <v>180</v>
      </c>
      <c r="F32" s="198" t="s">
        <v>181</v>
      </c>
      <c r="G32" s="198" t="s">
        <v>182</v>
      </c>
      <c r="H32" s="279" t="s">
        <v>183</v>
      </c>
      <c r="I32" s="198" t="s">
        <v>184</v>
      </c>
      <c r="J32" s="280" t="s">
        <v>185</v>
      </c>
      <c r="K32" s="279" t="s">
        <v>186</v>
      </c>
      <c r="L32" s="198" t="s">
        <v>187</v>
      </c>
      <c r="M32" s="314" t="s">
        <v>188</v>
      </c>
      <c r="N32" s="340" t="s">
        <v>189</v>
      </c>
      <c r="O32" s="199" t="s">
        <v>190</v>
      </c>
      <c r="P32" s="341" t="s">
        <v>191</v>
      </c>
      <c r="Q32" s="322" t="s">
        <v>192</v>
      </c>
      <c r="R32" s="212" t="s">
        <v>193</v>
      </c>
    </row>
    <row r="33" spans="1:22" s="9" customFormat="1" ht="11.4" customHeight="1" x14ac:dyDescent="0.25">
      <c r="A33" s="364" t="str">
        <f>'Year 1 Budget'!$B$16</f>
        <v>1.</v>
      </c>
      <c r="B33" s="99" t="str">
        <f>'Year 1 Budget'!$C$16</f>
        <v>Fringe Benefits</v>
      </c>
      <c r="C33" s="224"/>
      <c r="D33" s="150" t="s">
        <v>195</v>
      </c>
      <c r="E33" s="162">
        <f>'Year 1 Budget'!$N$17*(E8+E12+E16+E20+E24+E28)</f>
        <v>0</v>
      </c>
      <c r="F33" s="163">
        <f>'Year 1 Budget'!$N$17*(F8+F12+F16+F20+F24+F28)</f>
        <v>0</v>
      </c>
      <c r="G33" s="163">
        <f>'Year 1 Budget'!$N$17*(G8+G12+G16+G20+G24+G28)</f>
        <v>0</v>
      </c>
      <c r="H33" s="303">
        <f>'Year 1 Budget'!$N$17*(H8+H12+H16+H20+H24+H28)</f>
        <v>0</v>
      </c>
      <c r="I33" s="163">
        <f>'Year 1 Budget'!$N$17*(I8+I12+I16+I20+I24+I28)</f>
        <v>0</v>
      </c>
      <c r="J33" s="304">
        <f>'Year 1 Budget'!$N$17*(J8+J12+J16+J20+J24+J28)</f>
        <v>0</v>
      </c>
      <c r="K33" s="303">
        <f>'Year 1 Budget'!$N$17*(K8+K12+K16+K20+K24+K28)</f>
        <v>0</v>
      </c>
      <c r="L33" s="163">
        <f>'Year 1 Budget'!$N$17*(L8+L12+L16+L20+L24+L28)</f>
        <v>0</v>
      </c>
      <c r="M33" s="304">
        <f>'Year 1 Budget'!$N$17*(M8+M12+M16+M20+M24+M28)</f>
        <v>0</v>
      </c>
      <c r="N33" s="303">
        <f>'Year 1 Budget'!$N$17*(N8+N12+N16+N20+N24+N28)</f>
        <v>0</v>
      </c>
      <c r="O33" s="163">
        <f>'Year 1 Budget'!$N$17*(O8+O12+O16+O20+O24+O28)</f>
        <v>0</v>
      </c>
      <c r="P33" s="304">
        <f>'Year 1 Budget'!$N$17*(P8+P12+P16+P20+P24+P28)</f>
        <v>0</v>
      </c>
      <c r="Q33" s="331"/>
      <c r="R33" s="86"/>
    </row>
    <row r="34" spans="1:22" s="9" customFormat="1" ht="11.4" customHeight="1" x14ac:dyDescent="0.25">
      <c r="A34" s="111"/>
      <c r="B34" s="100"/>
      <c r="C34" s="225">
        <f>'Year 1 Budget'!$T$17</f>
        <v>0</v>
      </c>
      <c r="D34" s="151" t="s">
        <v>196</v>
      </c>
      <c r="E34" s="164">
        <f>'Year 1 Budget'!$N$17*(E9+E13+E17+E21+E25+E29)</f>
        <v>0</v>
      </c>
      <c r="F34" s="102">
        <f>'Year 1 Budget'!$N$17*(F9+F13+F17+F21+F25+F29)</f>
        <v>0</v>
      </c>
      <c r="G34" s="102">
        <f>'Year 1 Budget'!$N$17*(G9+G13+G17+G21+G25+G29)</f>
        <v>0</v>
      </c>
      <c r="H34" s="305">
        <f>'Year 1 Budget'!$N$17*(H9+H13+H17+H21+H25+H29)</f>
        <v>0</v>
      </c>
      <c r="I34" s="102">
        <f>'Year 1 Budget'!$N$17*(I9+I13+I17+I21+I25+I29)</f>
        <v>0</v>
      </c>
      <c r="J34" s="306">
        <f>'Year 1 Budget'!$N$17*(J9+J13+J17+J21+J25+J29)</f>
        <v>0</v>
      </c>
      <c r="K34" s="305">
        <f>'Year 1 Budget'!$N$17*(K9+K13+K17+K21+K25+K29)</f>
        <v>0</v>
      </c>
      <c r="L34" s="102">
        <f>'Year 1 Budget'!$N$17*(L9+L13+L17+L21+L25+L29)</f>
        <v>0</v>
      </c>
      <c r="M34" s="306">
        <f>'Year 1 Budget'!$N$17*(M9+M13+M17+M21+M25+M29)</f>
        <v>0</v>
      </c>
      <c r="N34" s="305">
        <f>'Year 1 Budget'!$N$17*(N9+N13+N17+N21+N25+N29)</f>
        <v>0</v>
      </c>
      <c r="O34" s="102">
        <f>'Year 1 Budget'!$N$17*(O9+O13+O17+O21+O25+O29)</f>
        <v>0</v>
      </c>
      <c r="P34" s="306">
        <f>'Year 1 Budget'!$N$17*(P9+P13+P17+P21+P25+P29)</f>
        <v>0</v>
      </c>
      <c r="Q34" s="326">
        <f>SUM(E33:P33)+SUM(E34:P34)</f>
        <v>0</v>
      </c>
      <c r="R34" s="89">
        <f>C34-SUM(Q33:Q34)</f>
        <v>0</v>
      </c>
    </row>
    <row r="35" spans="1:22" s="9" customFormat="1" ht="11.4" customHeight="1" x14ac:dyDescent="0.25">
      <c r="A35" s="364" t="str">
        <f>'Year 1 Budget'!$B$18</f>
        <v>2.</v>
      </c>
      <c r="B35" s="99" t="str">
        <f>'Year 1 Budget'!$C$18</f>
        <v>Fringe Benefits</v>
      </c>
      <c r="C35" s="226"/>
      <c r="D35" s="150" t="s">
        <v>195</v>
      </c>
      <c r="E35" s="162">
        <f>'Year 1 Budget'!$N$19*(IF('Year 1 Budget'!$E$19="x",E8,0)+IF('Year 1 Budget'!$F$19="x",E12,0)+IF('Year 1 Budget'!$G$19="x", E16,0)+IF('Year 1 Budget'!$H$19="x",E20,0)+IF('Year 1 Budget'!$I$19="x",E24,0)+IF('Year 1 Budget'!$K$19="x",E28,0))</f>
        <v>0</v>
      </c>
      <c r="F35" s="163">
        <f>'Year 1 Budget'!$N$19*(IF('Year 1 Budget'!$E$19="x",F8,0)+IF('Year 1 Budget'!$F$19="x",F12,0)+IF('Year 1 Budget'!$G$19="x", F16,0)+IF('Year 1 Budget'!$H$19="x",F20,0)+IF('Year 1 Budget'!$I$19="x",F24,0)+IF('Year 1 Budget'!$K$19="x",F28,0))</f>
        <v>0</v>
      </c>
      <c r="G35" s="163">
        <f>'Year 1 Budget'!$N$19*(IF('Year 1 Budget'!$E$19="x",G8,0)+IF('Year 1 Budget'!$F$19="x",G12,0)+IF('Year 1 Budget'!$G$19="x", G16,0)+IF('Year 1 Budget'!$H$19="x",G20,0)+IF('Year 1 Budget'!$I$19="x",G24,0)+IF('Year 1 Budget'!$K$19="x",G28,0))</f>
        <v>0</v>
      </c>
      <c r="H35" s="303">
        <f>'Year 1 Budget'!$N$19*(IF('Year 1 Budget'!$E$19="x",H8,0)+IF('Year 1 Budget'!$F$19="x",H12,0)+IF('Year 1 Budget'!$G$19="x", H16,0)+IF('Year 1 Budget'!$H$19="x",H20,0)+IF('Year 1 Budget'!$I$19="x",H24,0)+IF('Year 1 Budget'!$K$19="x",H28,0))</f>
        <v>0</v>
      </c>
      <c r="I35" s="163">
        <f>'Year 1 Budget'!$N$19*(IF('Year 1 Budget'!$E$19="x",I8,0)+IF('Year 1 Budget'!$F$19="x",I12,0)+IF('Year 1 Budget'!$G$19="x", I16,0)+IF('Year 1 Budget'!$H$19="x",I20,0)+IF('Year 1 Budget'!$I$19="x",I24,0)+IF('Year 1 Budget'!$K$19="x",I28,0))</f>
        <v>0</v>
      </c>
      <c r="J35" s="304">
        <f>'Year 1 Budget'!$N$19*(IF('Year 1 Budget'!$E$19="x",J8,0)+IF('Year 1 Budget'!$F$19="x",J12,0)+IF('Year 1 Budget'!$G$19="x", J16,0)+IF('Year 1 Budget'!$H$19="x",J20,0)+IF('Year 1 Budget'!$I$19="x",J24,0)+IF('Year 1 Budget'!$K$19="x",J28,0))</f>
        <v>0</v>
      </c>
      <c r="K35" s="303">
        <f>'Year 1 Budget'!$N$19*(IF('Year 1 Budget'!$E$19="x",K8,0)+IF('Year 1 Budget'!$F$19="x",K12,0)+IF('Year 1 Budget'!$G$19="x", K16,0)+IF('Year 1 Budget'!$H$19="x",K20,0)+IF('Year 1 Budget'!$I$19="x",K24,0)+IF('Year 1 Budget'!$K$19="x",K28,0))</f>
        <v>0</v>
      </c>
      <c r="L35" s="163">
        <f>'Year 1 Budget'!$N$19*(IF('Year 1 Budget'!$E$19="x",L8,0)+IF('Year 1 Budget'!$F$19="x",L12,0)+IF('Year 1 Budget'!$G$19="x", L16,0)+IF('Year 1 Budget'!$H$19="x",L20,0)+IF('Year 1 Budget'!$I$19="x",L24,0)+IF('Year 1 Budget'!$K$19="x",L28,0))</f>
        <v>0</v>
      </c>
      <c r="M35" s="304">
        <f>'Year 1 Budget'!$N$19*(IF('Year 1 Budget'!$E$19="x",M8,0)+IF('Year 1 Budget'!$F$19="x",M12,0)+IF('Year 1 Budget'!$G$19="x", M16,0)+IF('Year 1 Budget'!$H$19="x",M20,0)+IF('Year 1 Budget'!$I$19="x",M24,0)+IF('Year 1 Budget'!$K$19="x",M28,0))</f>
        <v>0</v>
      </c>
      <c r="N35" s="303">
        <f>'Year 1 Budget'!$N$19*(IF('Year 1 Budget'!$E$19="x",N8,0)+IF('Year 1 Budget'!$F$19="x",N12,0)+IF('Year 1 Budget'!$G$19="x", N16,0)+IF('Year 1 Budget'!$H$19="x",N20,0)+IF('Year 1 Budget'!$I$19="x",N24,0)+IF('Year 1 Budget'!$K$19="x",N28,0))</f>
        <v>0</v>
      </c>
      <c r="O35" s="163">
        <f>'Year 1 Budget'!$N$19*(IF('Year 1 Budget'!$E$19="x",O8,0)+IF('Year 1 Budget'!$F$19="x",O12,0)+IF('Year 1 Budget'!$G$19="x", O16,0)+IF('Year 1 Budget'!$H$19="x",O20,0)+IF('Year 1 Budget'!$I$19="x",O24,0)+IF('Year 1 Budget'!$K$19="x",O28,0))</f>
        <v>0</v>
      </c>
      <c r="P35" s="304">
        <f>'Year 1 Budget'!$N$19*(IF('Year 1 Budget'!$E$19="x",P8,0)+IF('Year 1 Budget'!$F$19="x",P12,0)+IF('Year 1 Budget'!$G$19="x", P16,0)+IF('Year 1 Budget'!$H$19="x",P20,0)+IF('Year 1 Budget'!$I$19="x",P24,0)+IF('Year 1 Budget'!$K$19="x",P28,0))</f>
        <v>0</v>
      </c>
      <c r="Q35" s="331"/>
      <c r="R35" s="90"/>
    </row>
    <row r="36" spans="1:22" s="9" customFormat="1" ht="11.4" customHeight="1" x14ac:dyDescent="0.25">
      <c r="A36" s="365"/>
      <c r="B36" s="100"/>
      <c r="C36" s="225">
        <f>'Year 1 Budget'!$T$19</f>
        <v>0</v>
      </c>
      <c r="D36" s="151" t="s">
        <v>196</v>
      </c>
      <c r="E36" s="164">
        <f>'Year 1 Budget'!$N$19*(IF('Year 1 Budget'!$E$19="x",E9,0)+IF('Year 1 Budget'!$F$19="x",E13,0)+IF('Year 1 Budget'!$G$19="x", E17,0)+IF('Year 1 Budget'!$H$19="x",E21,0)+IF('Year 1 Budget'!$I$19="x",E25,0)+IF('Year 1 Budget'!$K$19="x",E29,0))</f>
        <v>0</v>
      </c>
      <c r="F36" s="102">
        <f>'Year 1 Budget'!$N$19*(IF('Year 1 Budget'!$E$19="x",F9,0)+IF('Year 1 Budget'!$F$19="x",F13,0)+IF('Year 1 Budget'!$G$19="x", F17,0)+IF('Year 1 Budget'!$H$19="x",F21,0)+IF('Year 1 Budget'!$I$19="x",F25,0)+IF('Year 1 Budget'!$K$19="x",F29,0))</f>
        <v>0</v>
      </c>
      <c r="G36" s="102">
        <f>'Year 1 Budget'!$N$19*(IF('Year 1 Budget'!$E$19="x",G9,0)+IF('Year 1 Budget'!$F$19="x",G13,0)+IF('Year 1 Budget'!$G$19="x", G17,0)+IF('Year 1 Budget'!$H$19="x",G21,0)+IF('Year 1 Budget'!$I$19="x",G25,0)+IF('Year 1 Budget'!$K$19="x",G29,0))</f>
        <v>0</v>
      </c>
      <c r="H36" s="305">
        <f>'Year 1 Budget'!$N$19*(IF('Year 1 Budget'!$E$19="x",H9,0)+IF('Year 1 Budget'!$F$19="x",H13,0)+IF('Year 1 Budget'!$G$19="x", H17,0)+IF('Year 1 Budget'!$H$19="x",H21,0)+IF('Year 1 Budget'!$I$19="x",H25,0)+IF('Year 1 Budget'!$K$19="x",H29,0))</f>
        <v>0</v>
      </c>
      <c r="I36" s="102">
        <f>'Year 1 Budget'!$N$19*(IF('Year 1 Budget'!$E$19="x",I9,0)+IF('Year 1 Budget'!$F$19="x",I13,0)+IF('Year 1 Budget'!$G$19="x", I17,0)+IF('Year 1 Budget'!$H$19="x",I21,0)+IF('Year 1 Budget'!$I$19="x",I25,0)+IF('Year 1 Budget'!$K$19="x",I29,0))</f>
        <v>0</v>
      </c>
      <c r="J36" s="306">
        <f>'Year 1 Budget'!$N$19*(IF('Year 1 Budget'!$E$19="x",J9,0)+IF('Year 1 Budget'!$F$19="x",J13,0)+IF('Year 1 Budget'!$G$19="x", J17,0)+IF('Year 1 Budget'!$H$19="x",J21,0)+IF('Year 1 Budget'!$I$19="x",J25,0)+IF('Year 1 Budget'!$K$19="x",J29,0))</f>
        <v>0</v>
      </c>
      <c r="K36" s="305">
        <f>'Year 1 Budget'!$N$19*(IF('Year 1 Budget'!$E$19="x",K9,0)+IF('Year 1 Budget'!$F$19="x",K13,0)+IF('Year 1 Budget'!$G$19="x", K17,0)+IF('Year 1 Budget'!$H$19="x",K21,0)+IF('Year 1 Budget'!$I$19="x",K25,0)+IF('Year 1 Budget'!$K$19="x",K29,0))</f>
        <v>0</v>
      </c>
      <c r="L36" s="102">
        <f>'Year 1 Budget'!$N$19*(IF('Year 1 Budget'!$E$19="x",L9,0)+IF('Year 1 Budget'!$F$19="x",L13,0)+IF('Year 1 Budget'!$G$19="x", L17,0)+IF('Year 1 Budget'!$H$19="x",L21,0)+IF('Year 1 Budget'!$I$19="x",L25,0)+IF('Year 1 Budget'!$K$19="x",L29,0))</f>
        <v>0</v>
      </c>
      <c r="M36" s="306">
        <f>'Year 1 Budget'!$N$19*(IF('Year 1 Budget'!$E$19="x",M9,0)+IF('Year 1 Budget'!$F$19="x",M13,0)+IF('Year 1 Budget'!$G$19="x", M17,0)+IF('Year 1 Budget'!$H$19="x",M21,0)+IF('Year 1 Budget'!$I$19="x",M25,0)+IF('Year 1 Budget'!$K$19="x",M29,0))</f>
        <v>0</v>
      </c>
      <c r="N36" s="305">
        <f>'Year 1 Budget'!$N$19*(IF('Year 1 Budget'!$E$19="x",N9,0)+IF('Year 1 Budget'!$F$19="x",N13,0)+IF('Year 1 Budget'!$G$19="x", N17,0)+IF('Year 1 Budget'!$H$19="x",N21,0)+IF('Year 1 Budget'!$I$19="x",N25,0)+IF('Year 1 Budget'!$K$19="x",N29,0))</f>
        <v>0</v>
      </c>
      <c r="O36" s="102">
        <f>'Year 1 Budget'!$N$19*(IF('Year 1 Budget'!$E$19="x",O9,0)+IF('Year 1 Budget'!$F$19="x",O13,0)+IF('Year 1 Budget'!$G$19="x", O17,0)+IF('Year 1 Budget'!$H$19="x",O21,0)+IF('Year 1 Budget'!$I$19="x",O25,0)+IF('Year 1 Budget'!$K$19="x",O29,0))</f>
        <v>0</v>
      </c>
      <c r="P36" s="306">
        <f>'Year 1 Budget'!$N$19*(IF('Year 1 Budget'!$E$19="x",P9,0)+IF('Year 1 Budget'!$F$19="x",P13,0)+IF('Year 1 Budget'!$G$19="x", P17,0)+IF('Year 1 Budget'!$H$19="x",P21,0)+IF('Year 1 Budget'!$I$19="x",P25,0)+IF('Year 1 Budget'!$K$19="x",P29,0))</f>
        <v>0</v>
      </c>
      <c r="Q36" s="326">
        <f>SUM(E35:P35)+SUM(E36:P36)</f>
        <v>0</v>
      </c>
      <c r="R36" s="89">
        <f>C36-SUM(Q35:Q36)</f>
        <v>0</v>
      </c>
    </row>
    <row r="37" spans="1:22" s="9" customFormat="1" ht="11.4" customHeight="1" x14ac:dyDescent="0.25">
      <c r="A37" s="364" t="str">
        <f>'Year 1 Budget'!$B$20</f>
        <v>3.</v>
      </c>
      <c r="B37" s="101" t="str">
        <f>'Year 1 Budget'!$C$20</f>
        <v>Fringe Benefits</v>
      </c>
      <c r="C37" s="227"/>
      <c r="D37" s="150" t="s">
        <v>195</v>
      </c>
      <c r="E37" s="162">
        <f>'Year 1 Budget'!$N$21*(IF('Year 1 Budget'!$E$21="x",E8,0)+IF('Year 1 Budget'!$F$21="x",E12,0)+IF('Year 1 Budget'!$G$21="x", E16,0)+IF('Year 1 Budget'!$H$21="x",E20,0)+IF('Year 1 Budget'!$I$21="x",E24,0)+IF('Year 1 Budget'!$K$21="x",E28,0))</f>
        <v>0</v>
      </c>
      <c r="F37" s="163">
        <f>'Year 1 Budget'!$N$21*(IF('Year 1 Budget'!$E$21="x",F8,0)+IF('Year 1 Budget'!$F$21="x",F12,0)+IF('Year 1 Budget'!$G$21="x", F16,0)+IF('Year 1 Budget'!$H$21="x",F20,0)+IF('Year 1 Budget'!$I$21="x",F24,0)+IF('Year 1 Budget'!$K$21="x",F28,0))</f>
        <v>0</v>
      </c>
      <c r="G37" s="163">
        <f>'Year 1 Budget'!$N$21*(IF('Year 1 Budget'!$E$21="x",G8,0)+IF('Year 1 Budget'!$F$21="x",G12,0)+IF('Year 1 Budget'!$G$21="x", G16,0)+IF('Year 1 Budget'!$H$21="x",G20,0)+IF('Year 1 Budget'!$I$21="x",G24,0)+IF('Year 1 Budget'!$K$21="x",G28,0))</f>
        <v>0</v>
      </c>
      <c r="H37" s="303">
        <f>'Year 1 Budget'!$N$21*(IF('Year 1 Budget'!$E$21="x",H8,0)+IF('Year 1 Budget'!$F$21="x",H12,0)+IF('Year 1 Budget'!$G$21="x", H16,0)+IF('Year 1 Budget'!$H$21="x",H20,0)+IF('Year 1 Budget'!$I$21="x",H24,0)+IF('Year 1 Budget'!$K$21="x",H28,0))</f>
        <v>0</v>
      </c>
      <c r="I37" s="163">
        <f>'Year 1 Budget'!$N$21*(IF('Year 1 Budget'!$E$21="x",I8,0)+IF('Year 1 Budget'!$F$21="x",I12,0)+IF('Year 1 Budget'!$G$21="x", I16,0)+IF('Year 1 Budget'!$H$21="x",I20,0)+IF('Year 1 Budget'!$I$21="x",I24,0)+IF('Year 1 Budget'!$K$21="x",I28,0))</f>
        <v>0</v>
      </c>
      <c r="J37" s="304">
        <f>'Year 1 Budget'!$N$21*(IF('Year 1 Budget'!$E$21="x",J8,0)+IF('Year 1 Budget'!$F$21="x",J12,0)+IF('Year 1 Budget'!$G$21="x", J16,0)+IF('Year 1 Budget'!$H$21="x",J20,0)+IF('Year 1 Budget'!$I$21="x",J24,0)+IF('Year 1 Budget'!$K$21="x",J28,0))</f>
        <v>0</v>
      </c>
      <c r="K37" s="303">
        <f>'Year 1 Budget'!$N$21*(IF('Year 1 Budget'!$E$21="x",K8,0)+IF('Year 1 Budget'!$F$21="x",K12,0)+IF('Year 1 Budget'!$G$21="x", K16,0)+IF('Year 1 Budget'!$H$21="x",K20,0)+IF('Year 1 Budget'!$I$21="x",K24,0)+IF('Year 1 Budget'!$K$21="x",K28,0))</f>
        <v>0</v>
      </c>
      <c r="L37" s="163">
        <f>'Year 1 Budget'!$N$21*(IF('Year 1 Budget'!$E$21="x",L8,0)+IF('Year 1 Budget'!$F$21="x",L12,0)+IF('Year 1 Budget'!$G$21="x", L16,0)+IF('Year 1 Budget'!$H$21="x",L20,0)+IF('Year 1 Budget'!$I$21="x",L24,0)+IF('Year 1 Budget'!$K$21="x",L28,0))</f>
        <v>0</v>
      </c>
      <c r="M37" s="304">
        <f>'Year 1 Budget'!$N$21*(IF('Year 1 Budget'!$E$21="x",M8,0)+IF('Year 1 Budget'!$F$21="x",M12,0)+IF('Year 1 Budget'!$G$21="x", M16,0)+IF('Year 1 Budget'!$H$21="x",M20,0)+IF('Year 1 Budget'!$I$21="x",M24,0)+IF('Year 1 Budget'!$K$21="x",M28,0))</f>
        <v>0</v>
      </c>
      <c r="N37" s="303">
        <f>'Year 1 Budget'!$N$21*(IF('Year 1 Budget'!$E$21="x",N8,0)+IF('Year 1 Budget'!$F$21="x",N12,0)+IF('Year 1 Budget'!$G$21="x", N16,0)+IF('Year 1 Budget'!$H$21="x",N20,0)+IF('Year 1 Budget'!$I$21="x",N24,0)+IF('Year 1 Budget'!$K$21="x",N28,0))</f>
        <v>0</v>
      </c>
      <c r="O37" s="163">
        <f>'Year 1 Budget'!$N$21*(IF('Year 1 Budget'!$E$21="x",O8,0)+IF('Year 1 Budget'!$F$21="x",O12,0)+IF('Year 1 Budget'!$G$21="x", O16,0)+IF('Year 1 Budget'!$H$21="x",O20,0)+IF('Year 1 Budget'!$I$21="x",O24,0)+IF('Year 1 Budget'!$K$21="x",O28,0))</f>
        <v>0</v>
      </c>
      <c r="P37" s="304">
        <f>'Year 1 Budget'!$N$21*(IF('Year 1 Budget'!$E$21="x",P8,0)+IF('Year 1 Budget'!$F$21="x",P12,0)+IF('Year 1 Budget'!$G$21="x", P16,0)+IF('Year 1 Budget'!$H$21="x",P20,0)+IF('Year 1 Budget'!$I$21="x",P24,0)+IF('Year 1 Budget'!$K$21="x",P28,0))</f>
        <v>0</v>
      </c>
      <c r="Q37" s="331"/>
      <c r="R37" s="90"/>
    </row>
    <row r="38" spans="1:22" s="9" customFormat="1" ht="11.4" customHeight="1" x14ac:dyDescent="0.25">
      <c r="A38" s="365"/>
      <c r="B38" s="100"/>
      <c r="C38" s="228">
        <f>'Year 1 Budget'!$T$21</f>
        <v>0</v>
      </c>
      <c r="D38" s="151" t="s">
        <v>196</v>
      </c>
      <c r="E38" s="164">
        <f>'Year 1 Budget'!$N$21*(IF('Year 1 Budget'!$E$21="x",E9,0)+IF('Year 1 Budget'!$F$21="x",E13,0)+IF('Year 1 Budget'!$G$21="x", E17,0)+IF('Year 1 Budget'!$H$21="x",E21,0)+IF('Year 1 Budget'!$I$21="x",E25,0)+IF('Year 1 Budget'!$K$21="x",E29,0))</f>
        <v>0</v>
      </c>
      <c r="F38" s="102">
        <f>'Year 1 Budget'!$N$21*(IF('Year 1 Budget'!$E$21="x",F9,0)+IF('Year 1 Budget'!$F$21="x",F13,0)+IF('Year 1 Budget'!$G$21="x", F17,0)+IF('Year 1 Budget'!$H$21="x",F21,0)+IF('Year 1 Budget'!$I$21="x",F25,0)+IF('Year 1 Budget'!$K$21="x",F29,0))</f>
        <v>0</v>
      </c>
      <c r="G38" s="102">
        <f>'Year 1 Budget'!$N$21*(IF('Year 1 Budget'!$E$21="x",G9,0)+IF('Year 1 Budget'!$F$21="x",G13,0)+IF('Year 1 Budget'!$G$21="x", G17,0)+IF('Year 1 Budget'!$H$21="x",G21,0)+IF('Year 1 Budget'!$I$21="x",G25,0)+IF('Year 1 Budget'!$K$21="x",G29,0))</f>
        <v>0</v>
      </c>
      <c r="H38" s="305">
        <f>'Year 1 Budget'!$N$21*(IF('Year 1 Budget'!$E$21="x",H9,0)+IF('Year 1 Budget'!$F$21="x",H13,0)+IF('Year 1 Budget'!$G$21="x", H17,0)+IF('Year 1 Budget'!$H$21="x",H21,0)+IF('Year 1 Budget'!$I$21="x",H25,0)+IF('Year 1 Budget'!$K$21="x",H29,0))</f>
        <v>0</v>
      </c>
      <c r="I38" s="102">
        <f>'Year 1 Budget'!$N$21*(IF('Year 1 Budget'!$E$21="x",I9,0)+IF('Year 1 Budget'!$F$21="x",I13,0)+IF('Year 1 Budget'!$G$21="x", I17,0)+IF('Year 1 Budget'!$H$21="x",I21,0)+IF('Year 1 Budget'!$I$21="x",I25,0)+IF('Year 1 Budget'!$K$21="x",I29,0))</f>
        <v>0</v>
      </c>
      <c r="J38" s="306">
        <f>'Year 1 Budget'!$N$21*(IF('Year 1 Budget'!$E$21="x",J9,0)+IF('Year 1 Budget'!$F$21="x",J13,0)+IF('Year 1 Budget'!$G$21="x", J17,0)+IF('Year 1 Budget'!$H$21="x",J21,0)+IF('Year 1 Budget'!$I$21="x",J25,0)+IF('Year 1 Budget'!$K$21="x",J29,0))</f>
        <v>0</v>
      </c>
      <c r="K38" s="305">
        <f>'Year 1 Budget'!$N$21*(IF('Year 1 Budget'!$E$21="x",K9,0)+IF('Year 1 Budget'!$F$21="x",K13,0)+IF('Year 1 Budget'!$G$21="x", K17,0)+IF('Year 1 Budget'!$H$21="x",K21,0)+IF('Year 1 Budget'!$I$21="x",K25,0)+IF('Year 1 Budget'!$K$21="x",K29,0))</f>
        <v>0</v>
      </c>
      <c r="L38" s="102">
        <f>'Year 1 Budget'!$N$21*(IF('Year 1 Budget'!$E$21="x",L9,0)+IF('Year 1 Budget'!$F$21="x",L13,0)+IF('Year 1 Budget'!$G$21="x", L17,0)+IF('Year 1 Budget'!$H$21="x",L21,0)+IF('Year 1 Budget'!$I$21="x",L25,0)+IF('Year 1 Budget'!$K$21="x",L29,0))</f>
        <v>0</v>
      </c>
      <c r="M38" s="306">
        <f>'Year 1 Budget'!$N$21*(IF('Year 1 Budget'!$E$21="x",M9,0)+IF('Year 1 Budget'!$F$21="x",M13,0)+IF('Year 1 Budget'!$G$21="x", M17,0)+IF('Year 1 Budget'!$H$21="x",M21,0)+IF('Year 1 Budget'!$I$21="x",M25,0)+IF('Year 1 Budget'!$K$21="x",M29,0))</f>
        <v>0</v>
      </c>
      <c r="N38" s="305">
        <f>'Year 1 Budget'!$N$21*(IF('Year 1 Budget'!$E$21="x",N9,0)+IF('Year 1 Budget'!$F$21="x",N13,0)+IF('Year 1 Budget'!$G$21="x", N17,0)+IF('Year 1 Budget'!$H$21="x",N21,0)+IF('Year 1 Budget'!$I$21="x",N25,0)+IF('Year 1 Budget'!$K$21="x",N29,0))</f>
        <v>0</v>
      </c>
      <c r="O38" s="102">
        <f>'Year 1 Budget'!$N$21*(IF('Year 1 Budget'!$E$21="x",O9,0)+IF('Year 1 Budget'!$F$21="x",O13,0)+IF('Year 1 Budget'!$G$21="x", O17,0)+IF('Year 1 Budget'!$H$21="x",O21,0)+IF('Year 1 Budget'!$I$21="x",O25,0)+IF('Year 1 Budget'!$K$21="x",O29,0))</f>
        <v>0</v>
      </c>
      <c r="P38" s="306">
        <f>'Year 1 Budget'!$N$21*(IF('Year 1 Budget'!$E$21="x",P9,0)+IF('Year 1 Budget'!$F$21="x",P13,0)+IF('Year 1 Budget'!$G$21="x", P17,0)+IF('Year 1 Budget'!$H$21="x",P21,0)+IF('Year 1 Budget'!$I$21="x",P25,0)+IF('Year 1 Budget'!$K$21="x",P29,0))</f>
        <v>0</v>
      </c>
      <c r="Q38" s="326">
        <f>SUM(E37:P37)+SUM(E38:P38)</f>
        <v>0</v>
      </c>
      <c r="R38" s="89">
        <f>C38-SUM(Q37:Q38)</f>
        <v>0</v>
      </c>
    </row>
    <row r="39" spans="1:22" s="9" customFormat="1" ht="11.4" customHeight="1" x14ac:dyDescent="0.25">
      <c r="A39" s="366" t="str">
        <f>'Year 1 Budget'!$B$22</f>
        <v>4.</v>
      </c>
      <c r="B39" s="103" t="str">
        <f>'Year 1 Budget'!$C$22</f>
        <v xml:space="preserve">Fringe Benefits                                           </v>
      </c>
      <c r="C39" s="229"/>
      <c r="D39" s="152" t="s">
        <v>195</v>
      </c>
      <c r="E39" s="165">
        <f>'Year 1 Budget'!$N$23*(IF('Year 1 Budget'!$E$23="x",E8,0)+IF('Year 1 Budget'!$F$23="x",E12,0)+IF('Year 1 Budget'!$G$23="x", E16,0)+IF('Year 1 Budget'!$H$23="x",E20,0)+IF('Year 1 Budget'!$I$23="x",E24,0)+IF('Year 1 Budget'!$K$23="x",E28,0))</f>
        <v>0</v>
      </c>
      <c r="F39" s="166">
        <f>'Year 1 Budget'!$N$23*(IF('Year 1 Budget'!$E$23="x",F8,0)+IF('Year 1 Budget'!$F$23="x",F12,0)+IF('Year 1 Budget'!$G$23="x", F16,0)+IF('Year 1 Budget'!$H$23="x",F20,0)+IF('Year 1 Budget'!$I$23="x",F24,0)+IF('Year 1 Budget'!$K$23="x",F28,0))</f>
        <v>0</v>
      </c>
      <c r="G39" s="166">
        <f>'Year 1 Budget'!$N$23*(IF('Year 1 Budget'!$E$23="x",G8,0)+IF('Year 1 Budget'!$F$23="x",G12,0)+IF('Year 1 Budget'!$G$23="x", G16,0)+IF('Year 1 Budget'!$H$23="x",G20,0)+IF('Year 1 Budget'!$I$23="x",G24,0)+IF('Year 1 Budget'!$K$23="x",G28,0))</f>
        <v>0</v>
      </c>
      <c r="H39" s="307">
        <f>'Year 1 Budget'!$N$23*(IF('Year 1 Budget'!$E$23="x",H8,0)+IF('Year 1 Budget'!$F$23="x",H12,0)+IF('Year 1 Budget'!$G$23="x", H16,0)+IF('Year 1 Budget'!$H$23="x",H20,0)+IF('Year 1 Budget'!$I$23="x",H24,0)+IF('Year 1 Budget'!$K$23="x",H28,0))</f>
        <v>0</v>
      </c>
      <c r="I39" s="166">
        <f>'Year 1 Budget'!$N$23*(IF('Year 1 Budget'!$E$23="x",I8,0)+IF('Year 1 Budget'!$F$23="x",I12,0)+IF('Year 1 Budget'!$G$23="x", I16,0)+IF('Year 1 Budget'!$H$23="x",I20,0)+IF('Year 1 Budget'!$I$23="x",I24,0)+IF('Year 1 Budget'!$K$23="x",I28,0))</f>
        <v>0</v>
      </c>
      <c r="J39" s="308">
        <f>'Year 1 Budget'!$N$23*(IF('Year 1 Budget'!$E$23="x",J8,0)+IF('Year 1 Budget'!$F$23="x",J12,0)+IF('Year 1 Budget'!$G$23="x", J16,0)+IF('Year 1 Budget'!$H$23="x",J20,0)+IF('Year 1 Budget'!$I$23="x",J24,0)+IF('Year 1 Budget'!$K$23="x",J28,0))</f>
        <v>0</v>
      </c>
      <c r="K39" s="307">
        <f>'Year 1 Budget'!$N$23*(IF('Year 1 Budget'!$E$23="x",K8,0)+IF('Year 1 Budget'!$F$23="x",K12,0)+IF('Year 1 Budget'!$G$23="x", K16,0)+IF('Year 1 Budget'!$H$23="x",K20,0)+IF('Year 1 Budget'!$I$23="x",K24,0)+IF('Year 1 Budget'!$K$23="x",K28,0))</f>
        <v>0</v>
      </c>
      <c r="L39" s="166">
        <f>'Year 1 Budget'!$N$23*(IF('Year 1 Budget'!$E$23="x",L8,0)+IF('Year 1 Budget'!$F$23="x",L12,0)+IF('Year 1 Budget'!$G$23="x", L16,0)+IF('Year 1 Budget'!$H$23="x",L20,0)+IF('Year 1 Budget'!$I$23="x",L24,0)+IF('Year 1 Budget'!$K$23="x",L28,0))</f>
        <v>0</v>
      </c>
      <c r="M39" s="308">
        <f>'Year 1 Budget'!$N$23*(IF('Year 1 Budget'!$E$23="x",M8,0)+IF('Year 1 Budget'!$F$23="x",M12,0)+IF('Year 1 Budget'!$G$23="x", M16,0)+IF('Year 1 Budget'!$H$23="x",M20,0)+IF('Year 1 Budget'!$I$23="x",M24,0)+IF('Year 1 Budget'!$K$23="x",M28,0))</f>
        <v>0</v>
      </c>
      <c r="N39" s="307">
        <f>'Year 1 Budget'!$N$23*(IF('Year 1 Budget'!$E$23="x",N8,0)+IF('Year 1 Budget'!$F$23="x",N12,0)+IF('Year 1 Budget'!$G$23="x", N16,0)+IF('Year 1 Budget'!$H$23="x",N20,0)+IF('Year 1 Budget'!$I$23="x",N24,0)+IF('Year 1 Budget'!$K$23="x",N28,0))</f>
        <v>0</v>
      </c>
      <c r="O39" s="166">
        <f>'Year 1 Budget'!$N$23*(IF('Year 1 Budget'!$E$23="x",O8,0)+IF('Year 1 Budget'!$F$23="x",O12,0)+IF('Year 1 Budget'!$G$23="x", O16,0)+IF('Year 1 Budget'!$H$23="x",O20,0)+IF('Year 1 Budget'!$I$23="x",O24,0)+IF('Year 1 Budget'!$K$23="x",O28,0))</f>
        <v>0</v>
      </c>
      <c r="P39" s="308">
        <f>'Year 1 Budget'!$N$23*(IF('Year 1 Budget'!$E$23="x",P8,0)+IF('Year 1 Budget'!$F$23="x",P12,0)+IF('Year 1 Budget'!$G$23="x", P16,0)+IF('Year 1 Budget'!$H$23="x",P20,0)+IF('Year 1 Budget'!$I$23="x",P24,0)+IF('Year 1 Budget'!$K$23="x",P28,0))</f>
        <v>0</v>
      </c>
      <c r="Q39" s="92"/>
      <c r="R39" s="92"/>
    </row>
    <row r="40" spans="1:22" s="9" customFormat="1" ht="11.4" customHeight="1" thickBot="1" x14ac:dyDescent="0.3">
      <c r="A40" s="111"/>
      <c r="B40" s="100"/>
      <c r="C40" s="230">
        <f>'Year 1 Budget'!$T$23</f>
        <v>0</v>
      </c>
      <c r="D40" s="153" t="s">
        <v>196</v>
      </c>
      <c r="E40" s="131">
        <f>'Year 1 Budget'!$N$23*(IF('Year 1 Budget'!$E$23="x",E9,0)+IF('Year 1 Budget'!$F$23="x",E13,0)+IF('Year 1 Budget'!$G$23="x", E17,0)+IF('Year 1 Budget'!$H$23="x",E21,0)+IF('Year 1 Budget'!$I$23="x",E25,0)+IF('Year 1 Budget'!$K$23="x",E29,0))</f>
        <v>0</v>
      </c>
      <c r="F40" s="96">
        <f>'Year 1 Budget'!$N$23*(IF('Year 1 Budget'!$E$23="x",F9,0)+IF('Year 1 Budget'!$F$23="x",F13,0)+IF('Year 1 Budget'!$G$23="x", F17,0)+IF('Year 1 Budget'!$H$23="x",F21,0)+IF('Year 1 Budget'!$I$23="x",F25,0)+IF('Year 1 Budget'!$K$23="x",F29,0))</f>
        <v>0</v>
      </c>
      <c r="G40" s="93">
        <f>'Year 1 Budget'!$N$23*(IF('Year 1 Budget'!$E$23="x",G9,0)+IF('Year 1 Budget'!$F$23="x",G13,0)+IF('Year 1 Budget'!$G$23="x", G17,0)+IF('Year 1 Budget'!$H$23="x",G21,0)+IF('Year 1 Budget'!$I$23="x",G25,0)+IF('Year 1 Budget'!$K$23="x",G29,0))</f>
        <v>0</v>
      </c>
      <c r="H40" s="309">
        <f>'Year 1 Budget'!$N$23*(IF('Year 1 Budget'!$E$23="x",H9,0)+IF('Year 1 Budget'!$F$23="x",H13,0)+IF('Year 1 Budget'!$G$23="x", H17,0)+IF('Year 1 Budget'!$H$23="x",H21,0)+IF('Year 1 Budget'!$I$23="x",H25,0)+IF('Year 1 Budget'!$K$23="x",H29,0))</f>
        <v>0</v>
      </c>
      <c r="I40" s="96">
        <f>'Year 1 Budget'!$N$23*(IF('Year 1 Budget'!$E$23="x",I9,0)+IF('Year 1 Budget'!$F$23="x",I13,0)+IF('Year 1 Budget'!$G$23="x", I17,0)+IF('Year 1 Budget'!$H$23="x",I21,0)+IF('Year 1 Budget'!$I$23="x",I25,0)+IF('Year 1 Budget'!$K$23="x",I29,0))</f>
        <v>0</v>
      </c>
      <c r="J40" s="284">
        <f>'Year 1 Budget'!$N$23*(IF('Year 1 Budget'!$E$23="x",J9,0)+IF('Year 1 Budget'!$F$23="x",J13,0)+IF('Year 1 Budget'!$G$23="x", J17,0)+IF('Year 1 Budget'!$H$23="x",J21,0)+IF('Year 1 Budget'!$I$23="x",J25,0)+IF('Year 1 Budget'!$K$23="x",J29,0))</f>
        <v>0</v>
      </c>
      <c r="K40" s="309">
        <f>'Year 1 Budget'!$N$23*(IF('Year 1 Budget'!$E$23="x",K9,0)+IF('Year 1 Budget'!$F$23="x",K13,0)+IF('Year 1 Budget'!$G$23="x", K17,0)+IF('Year 1 Budget'!$H$23="x",K21,0)+IF('Year 1 Budget'!$I$23="x",K25,0)+IF('Year 1 Budget'!$K$23="x",K29,0))</f>
        <v>0</v>
      </c>
      <c r="L40" s="96">
        <f>'Year 1 Budget'!$N$23*(IF('Year 1 Budget'!$E$23="x",L9,0)+IF('Year 1 Budget'!$F$23="x",L13,0)+IF('Year 1 Budget'!$G$23="x", L17,0)+IF('Year 1 Budget'!$H$23="x",L21,0)+IF('Year 1 Budget'!$I$23="x",L25,0)+IF('Year 1 Budget'!$K$23="x",L29,0))</f>
        <v>0</v>
      </c>
      <c r="M40" s="284">
        <f>'Year 1 Budget'!$N$23*(IF('Year 1 Budget'!$E$23="x",M9,0)+IF('Year 1 Budget'!$F$23="x",M13,0)+IF('Year 1 Budget'!$G$23="x", M17,0)+IF('Year 1 Budget'!$H$23="x",M21,0)+IF('Year 1 Budget'!$I$23="x",M25,0)+IF('Year 1 Budget'!$K$23="x",M29,0))</f>
        <v>0</v>
      </c>
      <c r="N40" s="309">
        <f>'Year 1 Budget'!$N$23*(IF('Year 1 Budget'!$E$23="x",N9,0)+IF('Year 1 Budget'!$F$23="x",N13,0)+IF('Year 1 Budget'!$G$23="x", N17,0)+IF('Year 1 Budget'!$H$23="x",N21,0)+IF('Year 1 Budget'!$I$23="x",N25,0)+IF('Year 1 Budget'!$K$23="x",N29,0))</f>
        <v>0</v>
      </c>
      <c r="O40" s="96">
        <f>'Year 1 Budget'!$N$23*(IF('Year 1 Budget'!$E$23="x",O9,0)+IF('Year 1 Budget'!$F$23="x",O13,0)+IF('Year 1 Budget'!$G$23="x", O17,0)+IF('Year 1 Budget'!$H$23="x",O21,0)+IF('Year 1 Budget'!$I$23="x",O25,0)+IF('Year 1 Budget'!$K$23="x",O29,0))</f>
        <v>0</v>
      </c>
      <c r="P40" s="284">
        <f>'Year 1 Budget'!$N$23*(IF('Year 1 Budget'!$E$23="x",P9,0)+IF('Year 1 Budget'!$F$23="x",P13,0)+IF('Year 1 Budget'!$G$23="x", P17,0)+IF('Year 1 Budget'!$H$23="x",P21,0)+IF('Year 1 Budget'!$I$23="x",P25,0)+IF('Year 1 Budget'!$K$23="x",P29,0))</f>
        <v>0</v>
      </c>
      <c r="Q40" s="329">
        <f>SUM(E39:P39)+SUM(E40:P40)</f>
        <v>0</v>
      </c>
      <c r="R40" s="98">
        <f>C40-SUM(Q39:Q40)</f>
        <v>0</v>
      </c>
    </row>
    <row r="41" spans="1:22" s="18" customFormat="1" ht="11.4" customHeight="1" thickBot="1" x14ac:dyDescent="0.3">
      <c r="A41" s="14"/>
      <c r="B41" s="15"/>
      <c r="C41" s="231">
        <f>SUM(C33:C40)</f>
        <v>0</v>
      </c>
      <c r="D41" s="16"/>
      <c r="E41" s="17"/>
      <c r="F41" s="84" t="s">
        <v>197</v>
      </c>
      <c r="G41" s="414">
        <f>SUMPRODUCT(E33:G33+E34:G34+E35:G35+E36:G36+E37:G37+E38:G38+E39:G39+E40:G40)</f>
        <v>0</v>
      </c>
      <c r="H41" s="203"/>
      <c r="I41" s="278" t="s">
        <v>198</v>
      </c>
      <c r="J41" s="415">
        <f>SUMPRODUCT(H33:J33+H34:J34+H35:J35+H36:J36+H37:J37+H38:J38+H39:J39+H40:J40)</f>
        <v>0</v>
      </c>
      <c r="K41" s="315"/>
      <c r="L41" s="667" t="s">
        <v>199</v>
      </c>
      <c r="M41" s="415">
        <f>SUMPRODUCT(K33:M33+K34:M34+K35:M35+K36:M36+K37:M37+K38:M38+K39:M39+K40:M40)</f>
        <v>0</v>
      </c>
      <c r="N41" s="342"/>
      <c r="O41" s="667" t="s">
        <v>200</v>
      </c>
      <c r="P41" s="415">
        <f>SUMPRODUCT(N33:P33+N34:P34+N35:P35+N36:P36+N37:P37+N38:P38+N39:P39+N40:P40)</f>
        <v>0</v>
      </c>
      <c r="Q41" s="330">
        <f>SUM(Q33:Q40)</f>
        <v>0</v>
      </c>
      <c r="R41" s="222">
        <f>C41-Q41</f>
        <v>0</v>
      </c>
      <c r="S41" s="19"/>
      <c r="T41" s="19"/>
      <c r="U41" s="19"/>
      <c r="V41" s="19"/>
    </row>
    <row r="42" spans="1:22" s="10" customFormat="1" ht="11.4" customHeight="1" thickBot="1" x14ac:dyDescent="0.3">
      <c r="A42" s="987"/>
      <c r="B42" s="988"/>
      <c r="C42" s="988"/>
      <c r="D42" s="988"/>
      <c r="E42" s="988"/>
      <c r="F42" s="988"/>
      <c r="G42" s="988"/>
      <c r="H42" s="988"/>
      <c r="I42" s="988"/>
      <c r="J42" s="988"/>
      <c r="K42" s="988"/>
      <c r="L42" s="988"/>
      <c r="M42" s="988"/>
      <c r="N42" s="988"/>
      <c r="O42" s="988"/>
      <c r="P42" s="988"/>
      <c r="Q42" s="988"/>
      <c r="R42" s="989"/>
    </row>
    <row r="43" spans="1:22" s="10" customFormat="1" ht="11.4" customHeight="1" x14ac:dyDescent="0.25">
      <c r="A43" s="990"/>
      <c r="B43" s="991"/>
      <c r="C43" s="991"/>
      <c r="D43" s="991"/>
      <c r="E43" s="991"/>
      <c r="F43" s="991"/>
      <c r="G43" s="991"/>
      <c r="H43" s="991"/>
      <c r="I43" s="991"/>
      <c r="J43" s="991"/>
      <c r="K43" s="991"/>
      <c r="L43" s="991"/>
      <c r="M43" s="991"/>
      <c r="N43" s="991"/>
      <c r="O43" s="991"/>
      <c r="P43" s="991"/>
      <c r="Q43" s="991"/>
      <c r="R43" s="992"/>
    </row>
    <row r="44" spans="1:22" s="10" customFormat="1" ht="11.4" customHeight="1" thickBot="1" x14ac:dyDescent="0.3">
      <c r="A44" s="993"/>
      <c r="B44" s="994"/>
      <c r="C44" s="994"/>
      <c r="D44" s="994"/>
      <c r="E44" s="994"/>
      <c r="F44" s="994"/>
      <c r="G44" s="994"/>
      <c r="H44" s="994"/>
      <c r="I44" s="994"/>
      <c r="J44" s="994"/>
      <c r="K44" s="994"/>
      <c r="L44" s="994"/>
      <c r="M44" s="994"/>
      <c r="N44" s="994"/>
      <c r="O44" s="994"/>
      <c r="P44" s="994"/>
      <c r="Q44" s="994"/>
      <c r="R44" s="994"/>
    </row>
    <row r="45" spans="1:22" s="10" customFormat="1" ht="11.4" customHeight="1" thickBot="1" x14ac:dyDescent="0.3">
      <c r="A45" s="987"/>
      <c r="B45" s="988"/>
      <c r="C45" s="988"/>
      <c r="D45" s="988"/>
      <c r="E45" s="988"/>
      <c r="F45" s="988"/>
      <c r="G45" s="988"/>
      <c r="H45" s="988"/>
      <c r="I45" s="988"/>
      <c r="J45" s="988"/>
      <c r="K45" s="988"/>
      <c r="L45" s="988"/>
      <c r="M45" s="988"/>
      <c r="N45" s="988"/>
      <c r="O45" s="988"/>
      <c r="P45" s="988"/>
      <c r="Q45" s="988"/>
      <c r="R45" s="989"/>
    </row>
    <row r="46" spans="1:22" s="9" customFormat="1" ht="11.4" customHeight="1" thickBot="1" x14ac:dyDescent="0.3">
      <c r="A46" s="997" t="s">
        <v>57</v>
      </c>
      <c r="B46" s="998"/>
      <c r="C46" s="351" t="s">
        <v>179</v>
      </c>
      <c r="D46" s="352"/>
      <c r="E46" s="353" t="s">
        <v>180</v>
      </c>
      <c r="F46" s="354" t="s">
        <v>181</v>
      </c>
      <c r="G46" s="354" t="s">
        <v>182</v>
      </c>
      <c r="H46" s="355" t="s">
        <v>183</v>
      </c>
      <c r="I46" s="354" t="s">
        <v>184</v>
      </c>
      <c r="J46" s="356" t="s">
        <v>185</v>
      </c>
      <c r="K46" s="355" t="s">
        <v>186</v>
      </c>
      <c r="L46" s="354" t="s">
        <v>187</v>
      </c>
      <c r="M46" s="357" t="s">
        <v>188</v>
      </c>
      <c r="N46" s="358" t="s">
        <v>189</v>
      </c>
      <c r="O46" s="359" t="s">
        <v>190</v>
      </c>
      <c r="P46" s="360" t="s">
        <v>191</v>
      </c>
      <c r="Q46" s="361" t="s">
        <v>192</v>
      </c>
      <c r="R46" s="351" t="s">
        <v>193</v>
      </c>
    </row>
    <row r="47" spans="1:22" s="9" customFormat="1" ht="11.4" customHeight="1" x14ac:dyDescent="0.25">
      <c r="A47" s="244" t="str">
        <f>'Year 1 Budget'!B27</f>
        <v>1.</v>
      </c>
      <c r="B47" s="101" t="str">
        <f>'Year 1 Budget'!C27</f>
        <v>Training or Conference Title</v>
      </c>
      <c r="C47" s="367"/>
      <c r="D47" s="104"/>
      <c r="E47" s="127"/>
      <c r="F47" s="104"/>
      <c r="G47" s="104"/>
      <c r="H47" s="310"/>
      <c r="I47" s="104"/>
      <c r="J47" s="311"/>
      <c r="K47" s="316"/>
      <c r="L47" s="105"/>
      <c r="M47" s="317"/>
      <c r="N47" s="343"/>
      <c r="O47" s="106"/>
      <c r="P47" s="332"/>
      <c r="Q47" s="332"/>
      <c r="R47" s="233"/>
    </row>
    <row r="48" spans="1:22" s="9" customFormat="1" ht="11.4" customHeight="1" x14ac:dyDescent="0.25">
      <c r="A48" s="245"/>
      <c r="B48" s="107" t="str">
        <f>'Year 1 Budget'!C29</f>
        <v>Airfare (roundtrip)</v>
      </c>
      <c r="C48" s="264">
        <f>'Year 1 Budget'!S29</f>
        <v>0</v>
      </c>
      <c r="D48" s="110"/>
      <c r="E48" s="145">
        <v>0</v>
      </c>
      <c r="F48" s="146">
        <v>0</v>
      </c>
      <c r="G48" s="146">
        <v>0</v>
      </c>
      <c r="H48" s="273">
        <v>0</v>
      </c>
      <c r="I48" s="146">
        <v>0</v>
      </c>
      <c r="J48" s="274">
        <v>0</v>
      </c>
      <c r="K48" s="273">
        <v>0</v>
      </c>
      <c r="L48" s="146">
        <v>0</v>
      </c>
      <c r="M48" s="274">
        <v>0</v>
      </c>
      <c r="N48" s="273">
        <v>0</v>
      </c>
      <c r="O48" s="146">
        <v>0</v>
      </c>
      <c r="P48" s="274">
        <v>0</v>
      </c>
      <c r="Q48" s="333">
        <f>SUM(E48:P48)</f>
        <v>0</v>
      </c>
      <c r="R48" s="234"/>
    </row>
    <row r="49" spans="1:18" s="9" customFormat="1" ht="11.4" customHeight="1" x14ac:dyDescent="0.25">
      <c r="A49" s="245"/>
      <c r="B49" s="107" t="str">
        <f>'Year 1 Budget'!C30</f>
        <v>Lodging</v>
      </c>
      <c r="C49" s="264">
        <f>'Year 1 Budget'!S30</f>
        <v>0</v>
      </c>
      <c r="D49" s="110"/>
      <c r="E49" s="145">
        <v>0</v>
      </c>
      <c r="F49" s="146">
        <v>0</v>
      </c>
      <c r="G49" s="146">
        <v>0</v>
      </c>
      <c r="H49" s="273">
        <v>0</v>
      </c>
      <c r="I49" s="146">
        <v>0</v>
      </c>
      <c r="J49" s="274">
        <v>0</v>
      </c>
      <c r="K49" s="273">
        <v>0</v>
      </c>
      <c r="L49" s="146">
        <v>0</v>
      </c>
      <c r="M49" s="274">
        <v>0</v>
      </c>
      <c r="N49" s="273">
        <v>0</v>
      </c>
      <c r="O49" s="146">
        <v>0</v>
      </c>
      <c r="P49" s="274">
        <v>0</v>
      </c>
      <c r="Q49" s="333">
        <f>SUM(E49:P49)</f>
        <v>0</v>
      </c>
      <c r="R49" s="234"/>
    </row>
    <row r="50" spans="1:18" s="9" customFormat="1" ht="11.4" customHeight="1" x14ac:dyDescent="0.25">
      <c r="A50" s="245"/>
      <c r="B50" s="107" t="str">
        <f>'Year 1 Budget'!C31</f>
        <v>Meals &amp; Indicentals (per diem)</v>
      </c>
      <c r="C50" s="264">
        <f>'Year 1 Budget'!S31</f>
        <v>0</v>
      </c>
      <c r="D50" s="110"/>
      <c r="E50" s="145">
        <v>0</v>
      </c>
      <c r="F50" s="146">
        <v>0</v>
      </c>
      <c r="G50" s="146">
        <v>0</v>
      </c>
      <c r="H50" s="273">
        <v>0</v>
      </c>
      <c r="I50" s="146">
        <v>0</v>
      </c>
      <c r="J50" s="274">
        <v>0</v>
      </c>
      <c r="K50" s="273">
        <v>0</v>
      </c>
      <c r="L50" s="146">
        <v>0</v>
      </c>
      <c r="M50" s="274">
        <v>0</v>
      </c>
      <c r="N50" s="273">
        <v>0</v>
      </c>
      <c r="O50" s="146">
        <v>0</v>
      </c>
      <c r="P50" s="274">
        <v>0</v>
      </c>
      <c r="Q50" s="333">
        <f>SUM(E50:P50)</f>
        <v>0</v>
      </c>
      <c r="R50" s="234"/>
    </row>
    <row r="51" spans="1:18" s="9" customFormat="1" ht="11.4" customHeight="1" x14ac:dyDescent="0.25">
      <c r="A51" s="245"/>
      <c r="B51" s="107" t="str">
        <f>'Year 1 Budget'!C35</f>
        <v>Mileage (total)</v>
      </c>
      <c r="C51" s="265">
        <f>'Year 1 Budget'!S35</f>
        <v>0</v>
      </c>
      <c r="D51" s="110"/>
      <c r="E51" s="145">
        <v>0</v>
      </c>
      <c r="F51" s="146">
        <v>0</v>
      </c>
      <c r="G51" s="146">
        <v>0</v>
      </c>
      <c r="H51" s="273">
        <v>0</v>
      </c>
      <c r="I51" s="146">
        <v>0</v>
      </c>
      <c r="J51" s="274">
        <v>0</v>
      </c>
      <c r="K51" s="273">
        <v>0</v>
      </c>
      <c r="L51" s="146">
        <v>0</v>
      </c>
      <c r="M51" s="274">
        <v>0</v>
      </c>
      <c r="N51" s="273">
        <v>0</v>
      </c>
      <c r="O51" s="146">
        <v>0</v>
      </c>
      <c r="P51" s="274">
        <v>0</v>
      </c>
      <c r="Q51" s="333">
        <f>SUM(E51:P51)</f>
        <v>0</v>
      </c>
      <c r="R51" s="234"/>
    </row>
    <row r="52" spans="1:18" s="9" customFormat="1" ht="11.4" customHeight="1" x14ac:dyDescent="0.25">
      <c r="A52" s="246"/>
      <c r="B52" s="112"/>
      <c r="C52" s="266">
        <f>SUM(C48:C51)</f>
        <v>0</v>
      </c>
      <c r="D52" s="113"/>
      <c r="E52" s="128"/>
      <c r="F52" s="113"/>
      <c r="G52" s="88"/>
      <c r="H52" s="312"/>
      <c r="I52" s="88"/>
      <c r="J52" s="313"/>
      <c r="K52" s="318"/>
      <c r="L52" s="113"/>
      <c r="M52" s="319"/>
      <c r="N52" s="318"/>
      <c r="O52" s="114"/>
      <c r="P52" s="344"/>
      <c r="Q52" s="334">
        <f>SUM(Q48:Q51)</f>
        <v>0</v>
      </c>
      <c r="R52" s="235">
        <f>C52-Q52</f>
        <v>0</v>
      </c>
    </row>
    <row r="53" spans="1:18" s="9" customFormat="1" ht="11.4" customHeight="1" x14ac:dyDescent="0.25">
      <c r="A53" s="244" t="str">
        <f>'Year 1 Budget'!B36</f>
        <v>2.</v>
      </c>
      <c r="B53" s="101" t="str">
        <f>'Year 1 Budget'!C36</f>
        <v>Training or Conference Title</v>
      </c>
      <c r="C53" s="368"/>
      <c r="D53" s="104"/>
      <c r="E53" s="127"/>
      <c r="F53" s="104"/>
      <c r="G53" s="104"/>
      <c r="H53" s="310"/>
      <c r="I53" s="104"/>
      <c r="J53" s="311"/>
      <c r="K53" s="316"/>
      <c r="L53" s="105"/>
      <c r="M53" s="317"/>
      <c r="N53" s="343"/>
      <c r="O53" s="106"/>
      <c r="P53" s="332"/>
      <c r="Q53" s="335"/>
      <c r="R53" s="236"/>
    </row>
    <row r="54" spans="1:18" s="9" customFormat="1" ht="11.4" customHeight="1" x14ac:dyDescent="0.25">
      <c r="A54" s="245"/>
      <c r="B54" s="107" t="str">
        <f>'Year 1 Budget'!C38</f>
        <v>Airfare (roundtrip)</v>
      </c>
      <c r="C54" s="264">
        <f>'Year 1 Budget'!S38</f>
        <v>0</v>
      </c>
      <c r="D54" s="110"/>
      <c r="E54" s="145">
        <v>0</v>
      </c>
      <c r="F54" s="146">
        <v>0</v>
      </c>
      <c r="G54" s="146">
        <v>0</v>
      </c>
      <c r="H54" s="273">
        <v>0</v>
      </c>
      <c r="I54" s="146">
        <v>0</v>
      </c>
      <c r="J54" s="274">
        <v>0</v>
      </c>
      <c r="K54" s="273">
        <v>0</v>
      </c>
      <c r="L54" s="146">
        <v>0</v>
      </c>
      <c r="M54" s="274">
        <v>0</v>
      </c>
      <c r="N54" s="273">
        <v>0</v>
      </c>
      <c r="O54" s="146">
        <v>0</v>
      </c>
      <c r="P54" s="274">
        <v>0</v>
      </c>
      <c r="Q54" s="333">
        <f>SUM(E54:P54)</f>
        <v>0</v>
      </c>
      <c r="R54" s="234"/>
    </row>
    <row r="55" spans="1:18" s="9" customFormat="1" ht="11.4" customHeight="1" x14ac:dyDescent="0.25">
      <c r="A55" s="245"/>
      <c r="B55" s="107" t="str">
        <f>'Year 1 Budget'!C39</f>
        <v>Lodging</v>
      </c>
      <c r="C55" s="264">
        <f>'Year 1 Budget'!S39</f>
        <v>0</v>
      </c>
      <c r="D55" s="110"/>
      <c r="E55" s="145">
        <v>0</v>
      </c>
      <c r="F55" s="146">
        <v>0</v>
      </c>
      <c r="G55" s="146">
        <v>0</v>
      </c>
      <c r="H55" s="273">
        <v>0</v>
      </c>
      <c r="I55" s="146">
        <v>0</v>
      </c>
      <c r="J55" s="274">
        <v>0</v>
      </c>
      <c r="K55" s="273">
        <v>0</v>
      </c>
      <c r="L55" s="146">
        <v>0</v>
      </c>
      <c r="M55" s="274">
        <v>0</v>
      </c>
      <c r="N55" s="273">
        <v>0</v>
      </c>
      <c r="O55" s="146">
        <v>0</v>
      </c>
      <c r="P55" s="274">
        <v>0</v>
      </c>
      <c r="Q55" s="333">
        <f>SUM(E55:P55)</f>
        <v>0</v>
      </c>
      <c r="R55" s="234"/>
    </row>
    <row r="56" spans="1:18" s="9" customFormat="1" ht="11.4" customHeight="1" x14ac:dyDescent="0.25">
      <c r="A56" s="245"/>
      <c r="B56" s="107" t="str">
        <f>'Year 1 Budget'!C43</f>
        <v>Taxi or Shuttle</v>
      </c>
      <c r="C56" s="264">
        <f>'Year 1 Budget'!S43</f>
        <v>0</v>
      </c>
      <c r="D56" s="110"/>
      <c r="E56" s="145">
        <v>0</v>
      </c>
      <c r="F56" s="146">
        <v>0</v>
      </c>
      <c r="G56" s="146">
        <v>0</v>
      </c>
      <c r="H56" s="273">
        <v>0</v>
      </c>
      <c r="I56" s="146">
        <v>0</v>
      </c>
      <c r="J56" s="274">
        <v>0</v>
      </c>
      <c r="K56" s="273">
        <v>0</v>
      </c>
      <c r="L56" s="146">
        <v>0</v>
      </c>
      <c r="M56" s="274">
        <v>0</v>
      </c>
      <c r="N56" s="273">
        <v>0</v>
      </c>
      <c r="O56" s="146">
        <v>0</v>
      </c>
      <c r="P56" s="274">
        <v>0</v>
      </c>
      <c r="Q56" s="333">
        <f>SUM(E56:P56)</f>
        <v>0</v>
      </c>
      <c r="R56" s="234"/>
    </row>
    <row r="57" spans="1:18" s="9" customFormat="1" ht="11.4" customHeight="1" x14ac:dyDescent="0.25">
      <c r="A57" s="245"/>
      <c r="B57" s="107" t="str">
        <f>'Year 1 Budget'!C44</f>
        <v>Mileage (total)</v>
      </c>
      <c r="C57" s="264">
        <f>'Year 1 Budget'!S44</f>
        <v>0</v>
      </c>
      <c r="D57" s="110"/>
      <c r="E57" s="145">
        <v>0</v>
      </c>
      <c r="F57" s="146">
        <v>0</v>
      </c>
      <c r="G57" s="146">
        <v>0</v>
      </c>
      <c r="H57" s="273">
        <v>0</v>
      </c>
      <c r="I57" s="146">
        <v>0</v>
      </c>
      <c r="J57" s="274">
        <v>0</v>
      </c>
      <c r="K57" s="273">
        <v>0</v>
      </c>
      <c r="L57" s="146">
        <v>0</v>
      </c>
      <c r="M57" s="274">
        <v>0</v>
      </c>
      <c r="N57" s="273">
        <v>0</v>
      </c>
      <c r="O57" s="146">
        <v>0</v>
      </c>
      <c r="P57" s="274">
        <v>0</v>
      </c>
      <c r="Q57" s="333">
        <f>SUM(E57:P57)</f>
        <v>0</v>
      </c>
      <c r="R57" s="234"/>
    </row>
    <row r="58" spans="1:18" s="9" customFormat="1" ht="11.4" customHeight="1" x14ac:dyDescent="0.25">
      <c r="A58" s="246"/>
      <c r="B58" s="112"/>
      <c r="C58" s="266">
        <f>SUM(C54:C57)</f>
        <v>0</v>
      </c>
      <c r="D58" s="113"/>
      <c r="E58" s="377"/>
      <c r="F58" s="378"/>
      <c r="G58" s="379"/>
      <c r="H58" s="380"/>
      <c r="I58" s="379"/>
      <c r="J58" s="381"/>
      <c r="K58" s="382"/>
      <c r="L58" s="378"/>
      <c r="M58" s="383"/>
      <c r="N58" s="382"/>
      <c r="O58" s="384"/>
      <c r="P58" s="385"/>
      <c r="Q58" s="334">
        <f>SUM(Q54:Q57)</f>
        <v>0</v>
      </c>
      <c r="R58" s="235">
        <f>C58-Q58</f>
        <v>0</v>
      </c>
    </row>
    <row r="59" spans="1:18" s="9" customFormat="1" ht="11.4" customHeight="1" x14ac:dyDescent="0.25">
      <c r="A59" s="247" t="str">
        <f>'Year 1 Budget'!B45</f>
        <v>3.</v>
      </c>
      <c r="B59" s="115" t="str">
        <f>'Year 1 Budget'!C45</f>
        <v>Training or Conference Title</v>
      </c>
      <c r="C59" s="369"/>
      <c r="D59" s="115"/>
      <c r="E59" s="386"/>
      <c r="F59" s="387"/>
      <c r="G59" s="387"/>
      <c r="H59" s="388"/>
      <c r="I59" s="387"/>
      <c r="J59" s="389"/>
      <c r="K59" s="390"/>
      <c r="L59" s="391"/>
      <c r="M59" s="392"/>
      <c r="N59" s="393"/>
      <c r="O59" s="391"/>
      <c r="P59" s="394"/>
      <c r="Q59" s="336"/>
      <c r="R59" s="237"/>
    </row>
    <row r="60" spans="1:18" s="9" customFormat="1" ht="11.4" customHeight="1" x14ac:dyDescent="0.25">
      <c r="A60" s="248"/>
      <c r="B60" s="107" t="str">
        <f>'Year 1 Budget'!C47</f>
        <v>Airfare (roundtrip)</v>
      </c>
      <c r="C60" s="264">
        <f>'Year 1 Budget'!S47</f>
        <v>0</v>
      </c>
      <c r="D60" s="116"/>
      <c r="E60" s="145">
        <v>0</v>
      </c>
      <c r="F60" s="146">
        <v>0</v>
      </c>
      <c r="G60" s="146">
        <v>0</v>
      </c>
      <c r="H60" s="273">
        <v>0</v>
      </c>
      <c r="I60" s="146">
        <v>0</v>
      </c>
      <c r="J60" s="274">
        <v>0</v>
      </c>
      <c r="K60" s="273">
        <v>0</v>
      </c>
      <c r="L60" s="146">
        <v>0</v>
      </c>
      <c r="M60" s="274">
        <v>0</v>
      </c>
      <c r="N60" s="273">
        <v>0</v>
      </c>
      <c r="O60" s="146">
        <v>0</v>
      </c>
      <c r="P60" s="274">
        <v>0</v>
      </c>
      <c r="Q60" s="333">
        <f>SUM(E60:P60)</f>
        <v>0</v>
      </c>
      <c r="R60" s="234"/>
    </row>
    <row r="61" spans="1:18" s="9" customFormat="1" ht="11.4" customHeight="1" x14ac:dyDescent="0.25">
      <c r="A61" s="248"/>
      <c r="B61" s="107" t="str">
        <f>'Year 1 Budget'!C48</f>
        <v>Lodging</v>
      </c>
      <c r="C61" s="264">
        <f>'Year 1 Budget'!S48</f>
        <v>0</v>
      </c>
      <c r="D61" s="116"/>
      <c r="E61" s="145">
        <v>0</v>
      </c>
      <c r="F61" s="146">
        <v>0</v>
      </c>
      <c r="G61" s="146">
        <v>0</v>
      </c>
      <c r="H61" s="273">
        <v>0</v>
      </c>
      <c r="I61" s="146">
        <v>0</v>
      </c>
      <c r="J61" s="274">
        <v>0</v>
      </c>
      <c r="K61" s="273">
        <v>0</v>
      </c>
      <c r="L61" s="146">
        <v>0</v>
      </c>
      <c r="M61" s="274">
        <v>0</v>
      </c>
      <c r="N61" s="273">
        <v>0</v>
      </c>
      <c r="O61" s="146">
        <v>0</v>
      </c>
      <c r="P61" s="274">
        <v>0</v>
      </c>
      <c r="Q61" s="333">
        <f>SUM(E61:P61)</f>
        <v>0</v>
      </c>
      <c r="R61" s="234"/>
    </row>
    <row r="62" spans="1:18" s="9" customFormat="1" ht="11.4" customHeight="1" x14ac:dyDescent="0.25">
      <c r="A62" s="248"/>
      <c r="B62" s="107" t="str">
        <f>'Year 1 Budget'!C52</f>
        <v>Taxi or Shuttle</v>
      </c>
      <c r="C62" s="264">
        <f>'Year 1 Budget'!S52</f>
        <v>0</v>
      </c>
      <c r="D62" s="116"/>
      <c r="E62" s="145">
        <v>0</v>
      </c>
      <c r="F62" s="146">
        <v>0</v>
      </c>
      <c r="G62" s="146">
        <v>0</v>
      </c>
      <c r="H62" s="273">
        <v>0</v>
      </c>
      <c r="I62" s="146">
        <v>0</v>
      </c>
      <c r="J62" s="274">
        <v>0</v>
      </c>
      <c r="K62" s="273">
        <v>0</v>
      </c>
      <c r="L62" s="146">
        <v>0</v>
      </c>
      <c r="M62" s="274">
        <v>0</v>
      </c>
      <c r="N62" s="273">
        <v>0</v>
      </c>
      <c r="O62" s="146">
        <v>0</v>
      </c>
      <c r="P62" s="274">
        <v>0</v>
      </c>
      <c r="Q62" s="333">
        <f>SUM(E62:P62)</f>
        <v>0</v>
      </c>
      <c r="R62" s="234"/>
    </row>
    <row r="63" spans="1:18" s="9" customFormat="1" ht="11.4" customHeight="1" x14ac:dyDescent="0.25">
      <c r="A63" s="248"/>
      <c r="B63" s="107" t="str">
        <f>'Year 1 Budget'!C53</f>
        <v>Mileage (total)</v>
      </c>
      <c r="C63" s="264">
        <f>'Year 1 Budget'!S53</f>
        <v>0</v>
      </c>
      <c r="D63" s="116"/>
      <c r="E63" s="145">
        <v>0</v>
      </c>
      <c r="F63" s="146">
        <v>0</v>
      </c>
      <c r="G63" s="146">
        <v>0</v>
      </c>
      <c r="H63" s="273">
        <v>0</v>
      </c>
      <c r="I63" s="146">
        <v>0</v>
      </c>
      <c r="J63" s="274">
        <v>0</v>
      </c>
      <c r="K63" s="273">
        <v>0</v>
      </c>
      <c r="L63" s="146">
        <v>0</v>
      </c>
      <c r="M63" s="274">
        <v>0</v>
      </c>
      <c r="N63" s="273">
        <v>0</v>
      </c>
      <c r="O63" s="146">
        <v>0</v>
      </c>
      <c r="P63" s="274">
        <v>0</v>
      </c>
      <c r="Q63" s="333">
        <f>SUM(E63:P63)</f>
        <v>0</v>
      </c>
      <c r="R63" s="234"/>
    </row>
    <row r="64" spans="1:18" s="9" customFormat="1" ht="11.4" customHeight="1" x14ac:dyDescent="0.25">
      <c r="A64" s="249"/>
      <c r="B64" s="117"/>
      <c r="C64" s="267">
        <f>SUM(C60:C63)</f>
        <v>0</v>
      </c>
      <c r="D64" s="118"/>
      <c r="E64" s="377"/>
      <c r="F64" s="378"/>
      <c r="G64" s="379"/>
      <c r="H64" s="380"/>
      <c r="I64" s="379"/>
      <c r="J64" s="381"/>
      <c r="K64" s="382"/>
      <c r="L64" s="378"/>
      <c r="M64" s="383"/>
      <c r="N64" s="382"/>
      <c r="O64" s="384"/>
      <c r="P64" s="385"/>
      <c r="Q64" s="334">
        <f>SUM(Q60:Q63)</f>
        <v>0</v>
      </c>
      <c r="R64" s="235">
        <f>C64-Q64</f>
        <v>0</v>
      </c>
    </row>
    <row r="65" spans="1:18" s="9" customFormat="1" ht="11.4" customHeight="1" x14ac:dyDescent="0.25">
      <c r="A65" s="247" t="str">
        <f>'Year 1 Budget'!B54</f>
        <v>4.</v>
      </c>
      <c r="B65" s="115" t="str">
        <f>'Year 1 Budget'!C54</f>
        <v>Training or Conference Title</v>
      </c>
      <c r="C65" s="369"/>
      <c r="D65" s="119"/>
      <c r="E65" s="395"/>
      <c r="F65" s="396"/>
      <c r="G65" s="396"/>
      <c r="H65" s="397"/>
      <c r="I65" s="396"/>
      <c r="J65" s="398"/>
      <c r="K65" s="399"/>
      <c r="L65" s="400"/>
      <c r="M65" s="392"/>
      <c r="N65" s="399"/>
      <c r="O65" s="400"/>
      <c r="P65" s="392"/>
      <c r="Q65" s="337"/>
      <c r="R65" s="238"/>
    </row>
    <row r="66" spans="1:18" s="9" customFormat="1" ht="11.4" customHeight="1" x14ac:dyDescent="0.25">
      <c r="A66" s="245"/>
      <c r="B66" s="148" t="str">
        <f>'Year 1 Budget'!C56</f>
        <v>Airfare (roundtrip)</v>
      </c>
      <c r="C66" s="268">
        <f>'Year 1 Budget'!S56</f>
        <v>0</v>
      </c>
      <c r="D66" s="116"/>
      <c r="E66" s="145">
        <v>0</v>
      </c>
      <c r="F66" s="146">
        <v>0</v>
      </c>
      <c r="G66" s="146">
        <v>0</v>
      </c>
      <c r="H66" s="273">
        <v>0</v>
      </c>
      <c r="I66" s="146">
        <v>0</v>
      </c>
      <c r="J66" s="274">
        <v>0</v>
      </c>
      <c r="K66" s="273">
        <v>0</v>
      </c>
      <c r="L66" s="146">
        <v>0</v>
      </c>
      <c r="M66" s="274">
        <v>0</v>
      </c>
      <c r="N66" s="273">
        <v>0</v>
      </c>
      <c r="O66" s="146">
        <v>0</v>
      </c>
      <c r="P66" s="274">
        <v>0</v>
      </c>
      <c r="Q66" s="333">
        <f>SUM(E66:P66)</f>
        <v>0</v>
      </c>
      <c r="R66" s="239"/>
    </row>
    <row r="67" spans="1:18" s="9" customFormat="1" ht="11.4" customHeight="1" x14ac:dyDescent="0.25">
      <c r="A67" s="245"/>
      <c r="B67" s="148" t="str">
        <f>'Year 1 Budget'!C57</f>
        <v>Lodging</v>
      </c>
      <c r="C67" s="268">
        <f>'Year 1 Budget'!S57</f>
        <v>0</v>
      </c>
      <c r="D67" s="116"/>
      <c r="E67" s="145">
        <v>0</v>
      </c>
      <c r="F67" s="146">
        <v>0</v>
      </c>
      <c r="G67" s="146">
        <v>0</v>
      </c>
      <c r="H67" s="273">
        <v>0</v>
      </c>
      <c r="I67" s="146">
        <v>0</v>
      </c>
      <c r="J67" s="274">
        <v>0</v>
      </c>
      <c r="K67" s="273">
        <v>0</v>
      </c>
      <c r="L67" s="146">
        <v>0</v>
      </c>
      <c r="M67" s="274">
        <v>0</v>
      </c>
      <c r="N67" s="273">
        <v>0</v>
      </c>
      <c r="O67" s="146">
        <v>0</v>
      </c>
      <c r="P67" s="274">
        <v>0</v>
      </c>
      <c r="Q67" s="333">
        <f>SUM(E67:P67)</f>
        <v>0</v>
      </c>
      <c r="R67" s="239"/>
    </row>
    <row r="68" spans="1:18" s="9" customFormat="1" ht="11.4" customHeight="1" x14ac:dyDescent="0.25">
      <c r="A68" s="245"/>
      <c r="B68" s="148" t="str">
        <f>'Year 1 Budget'!C61</f>
        <v>Taxi or Shuttle</v>
      </c>
      <c r="C68" s="268">
        <f>'Year 1 Budget'!S61</f>
        <v>0</v>
      </c>
      <c r="D68" s="116"/>
      <c r="E68" s="145">
        <v>0</v>
      </c>
      <c r="F68" s="146">
        <v>0</v>
      </c>
      <c r="G68" s="146">
        <v>0</v>
      </c>
      <c r="H68" s="273">
        <v>0</v>
      </c>
      <c r="I68" s="146">
        <v>0</v>
      </c>
      <c r="J68" s="274">
        <v>0</v>
      </c>
      <c r="K68" s="273">
        <v>0</v>
      </c>
      <c r="L68" s="146">
        <v>0</v>
      </c>
      <c r="M68" s="274">
        <v>0</v>
      </c>
      <c r="N68" s="273">
        <v>0</v>
      </c>
      <c r="O68" s="146">
        <v>0</v>
      </c>
      <c r="P68" s="274">
        <v>0</v>
      </c>
      <c r="Q68" s="333">
        <f>SUM(E68:P68)</f>
        <v>0</v>
      </c>
      <c r="R68" s="239"/>
    </row>
    <row r="69" spans="1:18" s="9" customFormat="1" ht="11.4" customHeight="1" x14ac:dyDescent="0.25">
      <c r="A69" s="245"/>
      <c r="B69" s="148" t="str">
        <f>'Year 1 Budget'!C62</f>
        <v>Mileage (total)</v>
      </c>
      <c r="C69" s="268">
        <f>'Year 1 Budget'!S62</f>
        <v>0</v>
      </c>
      <c r="D69" s="116"/>
      <c r="E69" s="145">
        <v>0</v>
      </c>
      <c r="F69" s="146">
        <v>0</v>
      </c>
      <c r="G69" s="146">
        <v>0</v>
      </c>
      <c r="H69" s="273">
        <v>0</v>
      </c>
      <c r="I69" s="146">
        <v>0</v>
      </c>
      <c r="J69" s="274">
        <v>0</v>
      </c>
      <c r="K69" s="273">
        <v>0</v>
      </c>
      <c r="L69" s="146">
        <v>0</v>
      </c>
      <c r="M69" s="274">
        <v>0</v>
      </c>
      <c r="N69" s="273">
        <v>0</v>
      </c>
      <c r="O69" s="146">
        <v>0</v>
      </c>
      <c r="P69" s="274">
        <v>0</v>
      </c>
      <c r="Q69" s="333">
        <f>SUM(E69:P69)</f>
        <v>0</v>
      </c>
      <c r="R69" s="239"/>
    </row>
    <row r="70" spans="1:18" s="9" customFormat="1" ht="11.4" customHeight="1" x14ac:dyDescent="0.25">
      <c r="A70" s="246"/>
      <c r="B70" s="117"/>
      <c r="C70" s="267">
        <f>SUM(C66:C69)</f>
        <v>0</v>
      </c>
      <c r="D70" s="118"/>
      <c r="E70" s="401"/>
      <c r="F70" s="402"/>
      <c r="G70" s="403"/>
      <c r="H70" s="404"/>
      <c r="I70" s="403"/>
      <c r="J70" s="405"/>
      <c r="K70" s="406"/>
      <c r="L70" s="402"/>
      <c r="M70" s="407"/>
      <c r="N70" s="406"/>
      <c r="O70" s="402"/>
      <c r="P70" s="407"/>
      <c r="Q70" s="334">
        <f>SUM(Q66:Q69)</f>
        <v>0</v>
      </c>
      <c r="R70" s="235">
        <f>C70-Q70</f>
        <v>0</v>
      </c>
    </row>
    <row r="71" spans="1:18" s="9" customFormat="1" ht="11.4" customHeight="1" x14ac:dyDescent="0.25">
      <c r="A71" s="250" t="str">
        <f>'Year 1 Budget'!B63</f>
        <v>5.</v>
      </c>
      <c r="B71" s="119" t="str">
        <f>'Year 1 Budget'!C63</f>
        <v>Training or Conference Title</v>
      </c>
      <c r="C71" s="370"/>
      <c r="D71" s="119"/>
      <c r="E71" s="395"/>
      <c r="F71" s="396"/>
      <c r="G71" s="396"/>
      <c r="H71" s="397"/>
      <c r="I71" s="396"/>
      <c r="J71" s="398"/>
      <c r="K71" s="399"/>
      <c r="L71" s="400"/>
      <c r="M71" s="392"/>
      <c r="N71" s="399"/>
      <c r="O71" s="400"/>
      <c r="P71" s="392"/>
      <c r="Q71" s="337"/>
      <c r="R71" s="238"/>
    </row>
    <row r="72" spans="1:18" s="9" customFormat="1" ht="11.4" customHeight="1" x14ac:dyDescent="0.25">
      <c r="A72" s="248"/>
      <c r="B72" s="120" t="str">
        <f>'Year 1 Budget'!C65</f>
        <v>Airfare (roundtrip)</v>
      </c>
      <c r="C72" s="269">
        <f>'Year 1 Budget'!S65</f>
        <v>0</v>
      </c>
      <c r="D72" s="116"/>
      <c r="E72" s="129">
        <v>0</v>
      </c>
      <c r="F72" s="121">
        <v>0</v>
      </c>
      <c r="G72" s="121">
        <v>0</v>
      </c>
      <c r="H72" s="275">
        <v>0</v>
      </c>
      <c r="I72" s="121">
        <v>0</v>
      </c>
      <c r="J72" s="276">
        <v>0</v>
      </c>
      <c r="K72" s="275">
        <v>0</v>
      </c>
      <c r="L72" s="121">
        <v>0</v>
      </c>
      <c r="M72" s="276">
        <v>0</v>
      </c>
      <c r="N72" s="275">
        <v>0</v>
      </c>
      <c r="O72" s="121">
        <v>0</v>
      </c>
      <c r="P72" s="276">
        <v>0</v>
      </c>
      <c r="Q72" s="302">
        <f>SUM(E72:P72)</f>
        <v>0</v>
      </c>
      <c r="R72" s="239"/>
    </row>
    <row r="73" spans="1:18" s="9" customFormat="1" ht="11.4" customHeight="1" x14ac:dyDescent="0.25">
      <c r="A73" s="248"/>
      <c r="B73" s="120" t="str">
        <f>'Year 1 Budget'!C66</f>
        <v>Lodging</v>
      </c>
      <c r="C73" s="269">
        <f>'Year 1 Budget'!S66</f>
        <v>0</v>
      </c>
      <c r="D73" s="116"/>
      <c r="E73" s="129">
        <v>0</v>
      </c>
      <c r="F73" s="121">
        <v>0</v>
      </c>
      <c r="G73" s="121">
        <v>0</v>
      </c>
      <c r="H73" s="275">
        <v>0</v>
      </c>
      <c r="I73" s="121">
        <v>0</v>
      </c>
      <c r="J73" s="276">
        <v>0</v>
      </c>
      <c r="K73" s="275">
        <v>0</v>
      </c>
      <c r="L73" s="121">
        <v>0</v>
      </c>
      <c r="M73" s="276">
        <v>0</v>
      </c>
      <c r="N73" s="275">
        <v>0</v>
      </c>
      <c r="O73" s="121">
        <v>0</v>
      </c>
      <c r="P73" s="276">
        <v>0</v>
      </c>
      <c r="Q73" s="302">
        <f>SUM(E73:P73)</f>
        <v>0</v>
      </c>
      <c r="R73" s="239"/>
    </row>
    <row r="74" spans="1:18" s="9" customFormat="1" ht="11.4" customHeight="1" x14ac:dyDescent="0.25">
      <c r="A74" s="248"/>
      <c r="B74" s="120" t="str">
        <f>'Year 1 Budget'!C70</f>
        <v>Taxi or Shuttle</v>
      </c>
      <c r="C74" s="269">
        <f>'Year 1 Budget'!S70</f>
        <v>0</v>
      </c>
      <c r="D74" s="116"/>
      <c r="E74" s="129">
        <v>0</v>
      </c>
      <c r="F74" s="121">
        <v>0</v>
      </c>
      <c r="G74" s="121">
        <v>0</v>
      </c>
      <c r="H74" s="275">
        <v>0</v>
      </c>
      <c r="I74" s="121">
        <v>0</v>
      </c>
      <c r="J74" s="276">
        <v>0</v>
      </c>
      <c r="K74" s="275">
        <v>0</v>
      </c>
      <c r="L74" s="121">
        <v>0</v>
      </c>
      <c r="M74" s="276">
        <v>0</v>
      </c>
      <c r="N74" s="275">
        <v>0</v>
      </c>
      <c r="O74" s="121">
        <v>0</v>
      </c>
      <c r="P74" s="276">
        <v>0</v>
      </c>
      <c r="Q74" s="302">
        <f>SUM(E74:P74)</f>
        <v>0</v>
      </c>
      <c r="R74" s="239"/>
    </row>
    <row r="75" spans="1:18" s="9" customFormat="1" ht="11.4" customHeight="1" x14ac:dyDescent="0.25">
      <c r="A75" s="248"/>
      <c r="B75" s="120" t="str">
        <f>'Year 1 Budget'!C71</f>
        <v>Mileage (total)</v>
      </c>
      <c r="C75" s="269">
        <f>'Year 1 Budget'!S71</f>
        <v>0</v>
      </c>
      <c r="D75" s="116"/>
      <c r="E75" s="129">
        <v>0</v>
      </c>
      <c r="F75" s="121">
        <v>0</v>
      </c>
      <c r="G75" s="121">
        <v>0</v>
      </c>
      <c r="H75" s="275">
        <v>0</v>
      </c>
      <c r="I75" s="121">
        <v>0</v>
      </c>
      <c r="J75" s="276">
        <v>0</v>
      </c>
      <c r="K75" s="275">
        <v>0</v>
      </c>
      <c r="L75" s="121">
        <v>0</v>
      </c>
      <c r="M75" s="276">
        <v>0</v>
      </c>
      <c r="N75" s="275">
        <v>0</v>
      </c>
      <c r="O75" s="121">
        <v>0</v>
      </c>
      <c r="P75" s="276">
        <v>0</v>
      </c>
      <c r="Q75" s="302">
        <f>SUM(E75:P75)</f>
        <v>0</v>
      </c>
      <c r="R75" s="239"/>
    </row>
    <row r="76" spans="1:18" s="9" customFormat="1" ht="11.4" customHeight="1" x14ac:dyDescent="0.25">
      <c r="A76" s="249"/>
      <c r="B76" s="122"/>
      <c r="C76" s="270">
        <f>SUM(C72:C75)</f>
        <v>0</v>
      </c>
      <c r="D76" s="118"/>
      <c r="E76" s="401"/>
      <c r="F76" s="402"/>
      <c r="G76" s="403"/>
      <c r="H76" s="404"/>
      <c r="I76" s="403"/>
      <c r="J76" s="405"/>
      <c r="K76" s="406"/>
      <c r="L76" s="402"/>
      <c r="M76" s="407"/>
      <c r="N76" s="406"/>
      <c r="O76" s="402"/>
      <c r="P76" s="407"/>
      <c r="Q76" s="338">
        <f>SUM(Q72:Q75)</f>
        <v>0</v>
      </c>
      <c r="R76" s="240">
        <f>C76-Q76</f>
        <v>0</v>
      </c>
    </row>
    <row r="77" spans="1:18" s="9" customFormat="1" ht="11.4" customHeight="1" x14ac:dyDescent="0.25">
      <c r="A77" s="250" t="str">
        <f>'Year 1 Budget'!B72</f>
        <v>6.</v>
      </c>
      <c r="B77" s="119" t="str">
        <f>'Year 1 Budget'!C72</f>
        <v>Training or Conference Title</v>
      </c>
      <c r="C77" s="370"/>
      <c r="D77" s="119"/>
      <c r="E77" s="395"/>
      <c r="F77" s="396"/>
      <c r="G77" s="396"/>
      <c r="H77" s="397"/>
      <c r="I77" s="396"/>
      <c r="J77" s="398"/>
      <c r="K77" s="399"/>
      <c r="L77" s="400"/>
      <c r="M77" s="392"/>
      <c r="N77" s="399"/>
      <c r="O77" s="400"/>
      <c r="P77" s="392"/>
      <c r="Q77" s="337"/>
      <c r="R77" s="238"/>
    </row>
    <row r="78" spans="1:18" s="9" customFormat="1" ht="11.4" customHeight="1" x14ac:dyDescent="0.25">
      <c r="A78" s="248"/>
      <c r="B78" s="120" t="str">
        <f>'Year 1 Budget'!C74</f>
        <v>Airfare (roundtrip)</v>
      </c>
      <c r="C78" s="269">
        <f>'Year 1 Budget'!S74</f>
        <v>0</v>
      </c>
      <c r="D78" s="116"/>
      <c r="E78" s="129">
        <v>0</v>
      </c>
      <c r="F78" s="121">
        <v>0</v>
      </c>
      <c r="G78" s="121">
        <v>0</v>
      </c>
      <c r="H78" s="275">
        <v>0</v>
      </c>
      <c r="I78" s="121">
        <v>0</v>
      </c>
      <c r="J78" s="276">
        <v>0</v>
      </c>
      <c r="K78" s="275">
        <v>0</v>
      </c>
      <c r="L78" s="121">
        <v>0</v>
      </c>
      <c r="M78" s="276">
        <v>0</v>
      </c>
      <c r="N78" s="275">
        <v>0</v>
      </c>
      <c r="O78" s="121">
        <v>0</v>
      </c>
      <c r="P78" s="276">
        <v>0</v>
      </c>
      <c r="Q78" s="302">
        <f>SUM(E78:P78)</f>
        <v>0</v>
      </c>
      <c r="R78" s="239"/>
    </row>
    <row r="79" spans="1:18" s="9" customFormat="1" ht="11.4" customHeight="1" x14ac:dyDescent="0.25">
      <c r="A79" s="248"/>
      <c r="B79" s="120" t="str">
        <f>'Year 1 Budget'!C75</f>
        <v>Lodging</v>
      </c>
      <c r="C79" s="269">
        <f>'Year 1 Budget'!S75</f>
        <v>0</v>
      </c>
      <c r="D79" s="116"/>
      <c r="E79" s="129">
        <v>0</v>
      </c>
      <c r="F79" s="121">
        <v>0</v>
      </c>
      <c r="G79" s="121">
        <v>0</v>
      </c>
      <c r="H79" s="275">
        <v>0</v>
      </c>
      <c r="I79" s="121">
        <v>0</v>
      </c>
      <c r="J79" s="276">
        <v>0</v>
      </c>
      <c r="K79" s="275">
        <v>0</v>
      </c>
      <c r="L79" s="121">
        <v>0</v>
      </c>
      <c r="M79" s="276">
        <v>0</v>
      </c>
      <c r="N79" s="275">
        <v>0</v>
      </c>
      <c r="O79" s="121">
        <v>0</v>
      </c>
      <c r="P79" s="276">
        <v>0</v>
      </c>
      <c r="Q79" s="302">
        <f>SUM(E79:P79)</f>
        <v>0</v>
      </c>
      <c r="R79" s="239"/>
    </row>
    <row r="80" spans="1:18" s="9" customFormat="1" ht="11.4" customHeight="1" x14ac:dyDescent="0.25">
      <c r="A80" s="248"/>
      <c r="B80" s="120" t="str">
        <f>'Year 1 Budget'!C79</f>
        <v>Taxi or Shuttle</v>
      </c>
      <c r="C80" s="269">
        <f>'Year 1 Budget'!S79</f>
        <v>0</v>
      </c>
      <c r="D80" s="116"/>
      <c r="E80" s="129">
        <v>0</v>
      </c>
      <c r="F80" s="121">
        <v>0</v>
      </c>
      <c r="G80" s="121">
        <v>0</v>
      </c>
      <c r="H80" s="275">
        <v>0</v>
      </c>
      <c r="I80" s="121">
        <v>0</v>
      </c>
      <c r="J80" s="276">
        <v>0</v>
      </c>
      <c r="K80" s="275">
        <v>0</v>
      </c>
      <c r="L80" s="121">
        <v>0</v>
      </c>
      <c r="M80" s="276">
        <v>0</v>
      </c>
      <c r="N80" s="275">
        <v>0</v>
      </c>
      <c r="O80" s="121">
        <v>0</v>
      </c>
      <c r="P80" s="276">
        <v>0</v>
      </c>
      <c r="Q80" s="302">
        <f>SUM(E80:P80)</f>
        <v>0</v>
      </c>
      <c r="R80" s="239"/>
    </row>
    <row r="81" spans="1:22" s="9" customFormat="1" ht="11.4" customHeight="1" x14ac:dyDescent="0.25">
      <c r="A81" s="248"/>
      <c r="B81" s="120" t="str">
        <f>'Year 1 Budget'!C80</f>
        <v>Mileage (total)</v>
      </c>
      <c r="C81" s="269">
        <f>'Year 1 Budget'!S80</f>
        <v>0</v>
      </c>
      <c r="D81" s="116"/>
      <c r="E81" s="129">
        <v>0</v>
      </c>
      <c r="F81" s="121">
        <v>0</v>
      </c>
      <c r="G81" s="121">
        <v>0</v>
      </c>
      <c r="H81" s="275">
        <v>0</v>
      </c>
      <c r="I81" s="121">
        <v>0</v>
      </c>
      <c r="J81" s="276">
        <v>0</v>
      </c>
      <c r="K81" s="275">
        <v>0</v>
      </c>
      <c r="L81" s="121">
        <v>0</v>
      </c>
      <c r="M81" s="276">
        <v>0</v>
      </c>
      <c r="N81" s="275">
        <v>0</v>
      </c>
      <c r="O81" s="121">
        <v>0</v>
      </c>
      <c r="P81" s="276">
        <v>0</v>
      </c>
      <c r="Q81" s="302">
        <f>SUM(E81:P81)</f>
        <v>0</v>
      </c>
      <c r="R81" s="239"/>
    </row>
    <row r="82" spans="1:22" s="18" customFormat="1" ht="11.4" customHeight="1" thickBot="1" x14ac:dyDescent="0.3">
      <c r="A82" s="249"/>
      <c r="B82" s="122"/>
      <c r="C82" s="270">
        <f>SUM(C78:C81)</f>
        <v>0</v>
      </c>
      <c r="D82" s="118"/>
      <c r="E82" s="130"/>
      <c r="F82" s="123"/>
      <c r="G82" s="93"/>
      <c r="H82" s="309"/>
      <c r="I82" s="96"/>
      <c r="J82" s="284"/>
      <c r="K82" s="320"/>
      <c r="L82" s="123"/>
      <c r="M82" s="321"/>
      <c r="N82" s="320"/>
      <c r="O82" s="123"/>
      <c r="P82" s="321"/>
      <c r="Q82" s="338">
        <f>SUM(Q78:Q81)</f>
        <v>0</v>
      </c>
      <c r="R82" s="240">
        <f>C82-Q82</f>
        <v>0</v>
      </c>
      <c r="S82" s="19"/>
      <c r="T82" s="19"/>
      <c r="U82" s="19"/>
      <c r="V82" s="19"/>
    </row>
    <row r="83" spans="1:22" s="10" customFormat="1" ht="11.4" customHeight="1" thickBot="1" x14ac:dyDescent="0.3">
      <c r="A83" s="251"/>
      <c r="B83" s="252"/>
      <c r="C83" s="231">
        <f>SUM(C52+C58+C64+C70+C76+C82)</f>
        <v>0</v>
      </c>
      <c r="D83" s="16"/>
      <c r="E83" s="17"/>
      <c r="F83" s="84" t="s">
        <v>197</v>
      </c>
      <c r="G83" s="414">
        <f>SUMPRODUCT(E48:E81+F48:F81+G48:G81)</f>
        <v>0</v>
      </c>
      <c r="H83" s="203"/>
      <c r="I83" s="278" t="s">
        <v>198</v>
      </c>
      <c r="J83" s="415">
        <f>SUMPRODUCT(H48:H81+I48:I81+J48:J81)</f>
        <v>0</v>
      </c>
      <c r="K83" s="315"/>
      <c r="L83" s="667" t="s">
        <v>199</v>
      </c>
      <c r="M83" s="415">
        <f>SUMPRODUCT(K48:K81+L48:L81+M48:M81)</f>
        <v>0</v>
      </c>
      <c r="N83" s="342"/>
      <c r="O83" s="667" t="s">
        <v>200</v>
      </c>
      <c r="P83" s="415">
        <f>SUMPRODUCT(N48:N81+O48:O81+P48:P81)</f>
        <v>0</v>
      </c>
      <c r="Q83" s="339">
        <f>SUM(Q52+Q58+Q64+Q70+Q76+Q82)</f>
        <v>0</v>
      </c>
      <c r="R83" s="241">
        <f>C83-Q83</f>
        <v>0</v>
      </c>
    </row>
    <row r="84" spans="1:22" s="10" customFormat="1" ht="11.4" customHeight="1" thickBot="1" x14ac:dyDescent="0.3">
      <c r="A84" s="987"/>
      <c r="B84" s="988"/>
      <c r="C84" s="988"/>
      <c r="D84" s="988"/>
      <c r="E84" s="988"/>
      <c r="F84" s="988"/>
      <c r="G84" s="988"/>
      <c r="H84" s="988"/>
      <c r="I84" s="988"/>
      <c r="J84" s="988"/>
      <c r="K84" s="988"/>
      <c r="L84" s="988"/>
      <c r="M84" s="988"/>
      <c r="N84" s="988"/>
      <c r="O84" s="988"/>
      <c r="P84" s="988"/>
      <c r="Q84" s="988"/>
      <c r="R84" s="989"/>
    </row>
    <row r="85" spans="1:22" s="9" customFormat="1" ht="11.4" customHeight="1" thickBot="1" x14ac:dyDescent="0.3">
      <c r="A85" s="681" t="s">
        <v>75</v>
      </c>
      <c r="B85" s="682"/>
      <c r="C85" s="223" t="s">
        <v>179</v>
      </c>
      <c r="D85" s="196"/>
      <c r="E85" s="197" t="s">
        <v>180</v>
      </c>
      <c r="F85" s="198" t="s">
        <v>181</v>
      </c>
      <c r="G85" s="198" t="s">
        <v>182</v>
      </c>
      <c r="H85" s="279" t="s">
        <v>183</v>
      </c>
      <c r="I85" s="198" t="s">
        <v>184</v>
      </c>
      <c r="J85" s="280" t="s">
        <v>185</v>
      </c>
      <c r="K85" s="279" t="s">
        <v>186</v>
      </c>
      <c r="L85" s="198" t="s">
        <v>187</v>
      </c>
      <c r="M85" s="314" t="s">
        <v>188</v>
      </c>
      <c r="N85" s="340" t="s">
        <v>189</v>
      </c>
      <c r="O85" s="199" t="s">
        <v>190</v>
      </c>
      <c r="P85" s="341" t="s">
        <v>191</v>
      </c>
      <c r="Q85" s="232" t="s">
        <v>192</v>
      </c>
      <c r="R85" s="223" t="s">
        <v>193</v>
      </c>
    </row>
    <row r="86" spans="1:22" s="9" customFormat="1" ht="11.4" customHeight="1" x14ac:dyDescent="0.25">
      <c r="A86" s="371" t="str">
        <f>'Year 1 Budget'!B84</f>
        <v>1.</v>
      </c>
      <c r="B86" s="35" t="str">
        <f>'Year 1 Budget'!C84</f>
        <v xml:space="preserve">Item </v>
      </c>
      <c r="C86" s="264">
        <f>'Year 1 Budget'!T84</f>
        <v>0</v>
      </c>
      <c r="D86" s="20"/>
      <c r="E86" s="147">
        <v>0</v>
      </c>
      <c r="F86" s="147">
        <v>0</v>
      </c>
      <c r="G86" s="147">
        <v>0</v>
      </c>
      <c r="H86" s="273">
        <v>0</v>
      </c>
      <c r="I86" s="146">
        <v>0</v>
      </c>
      <c r="J86" s="274">
        <v>0</v>
      </c>
      <c r="K86" s="273">
        <v>0</v>
      </c>
      <c r="L86" s="146">
        <v>0</v>
      </c>
      <c r="M86" s="274">
        <v>0</v>
      </c>
      <c r="N86" s="273">
        <v>0</v>
      </c>
      <c r="O86" s="146">
        <v>0</v>
      </c>
      <c r="P86" s="274">
        <v>0</v>
      </c>
      <c r="Q86" s="333">
        <f>SUM(E86:P86)</f>
        <v>0</v>
      </c>
      <c r="R86" s="234">
        <f>C86-Q86</f>
        <v>0</v>
      </c>
    </row>
    <row r="87" spans="1:22" s="9" customFormat="1" ht="11.4" customHeight="1" thickBot="1" x14ac:dyDescent="0.3">
      <c r="A87" s="253" t="str">
        <f>'Year 1 Budget'!B85</f>
        <v>2.</v>
      </c>
      <c r="B87" s="653" t="str">
        <f>'Year 1 Budget'!C85</f>
        <v>Item</v>
      </c>
      <c r="C87" s="269">
        <f>'Year 1 Budget'!T85</f>
        <v>0</v>
      </c>
      <c r="D87" s="24"/>
      <c r="E87" s="11">
        <v>0</v>
      </c>
      <c r="F87" s="11">
        <v>0</v>
      </c>
      <c r="G87" s="11">
        <v>0</v>
      </c>
      <c r="H87" s="275">
        <v>0</v>
      </c>
      <c r="I87" s="121">
        <v>0</v>
      </c>
      <c r="J87" s="276">
        <v>0</v>
      </c>
      <c r="K87" s="275">
        <v>0</v>
      </c>
      <c r="L87" s="121">
        <v>0</v>
      </c>
      <c r="M87" s="276">
        <v>0</v>
      </c>
      <c r="N87" s="275">
        <v>0</v>
      </c>
      <c r="O87" s="121">
        <v>0</v>
      </c>
      <c r="P87" s="276">
        <v>0</v>
      </c>
      <c r="Q87" s="302">
        <f>SUM(E87:P87)</f>
        <v>0</v>
      </c>
      <c r="R87" s="239">
        <f>C87-Q87</f>
        <v>0</v>
      </c>
    </row>
    <row r="88" spans="1:22" s="10" customFormat="1" ht="11.4" customHeight="1" thickBot="1" x14ac:dyDescent="0.3">
      <c r="A88" s="245"/>
      <c r="B88" s="108"/>
      <c r="C88" s="231">
        <f>SUM(C86:C87)</f>
        <v>0</v>
      </c>
      <c r="D88" s="16"/>
      <c r="E88" s="17"/>
      <c r="F88" s="84" t="s">
        <v>197</v>
      </c>
      <c r="G88" s="414">
        <f>SUMPRODUCT(E86:E87+F86:F87+G86:G87)</f>
        <v>0</v>
      </c>
      <c r="H88" s="203"/>
      <c r="I88" s="278" t="s">
        <v>198</v>
      </c>
      <c r="J88" s="415">
        <f>SUMPRODUCT(H86:H87+I86:I87+J86:J87)</f>
        <v>0</v>
      </c>
      <c r="K88" s="315"/>
      <c r="L88" s="667" t="s">
        <v>199</v>
      </c>
      <c r="M88" s="415">
        <f>SUMPRODUCT(K86:K87+L86:L87+M86:M87)</f>
        <v>0</v>
      </c>
      <c r="N88" s="342"/>
      <c r="O88" s="667" t="s">
        <v>200</v>
      </c>
      <c r="P88" s="415">
        <f>SUMPRODUCT(N86:N87+O86:O87+P86:P87)</f>
        <v>0</v>
      </c>
      <c r="Q88" s="339">
        <f>SUM(Q86:Q87)</f>
        <v>0</v>
      </c>
      <c r="R88" s="241">
        <f>C88-Q88</f>
        <v>0</v>
      </c>
    </row>
    <row r="89" spans="1:22" s="9" customFormat="1" ht="11.4" customHeight="1" thickBot="1" x14ac:dyDescent="0.3">
      <c r="A89" s="681" t="s">
        <v>80</v>
      </c>
      <c r="B89" s="682"/>
      <c r="C89" s="223" t="s">
        <v>179</v>
      </c>
      <c r="D89" s="196"/>
      <c r="E89" s="197" t="s">
        <v>180</v>
      </c>
      <c r="F89" s="198" t="s">
        <v>181</v>
      </c>
      <c r="G89" s="198" t="s">
        <v>182</v>
      </c>
      <c r="H89" s="279" t="s">
        <v>183</v>
      </c>
      <c r="I89" s="198" t="s">
        <v>184</v>
      </c>
      <c r="J89" s="280" t="s">
        <v>185</v>
      </c>
      <c r="K89" s="279" t="s">
        <v>186</v>
      </c>
      <c r="L89" s="198" t="s">
        <v>187</v>
      </c>
      <c r="M89" s="314" t="s">
        <v>188</v>
      </c>
      <c r="N89" s="340" t="s">
        <v>189</v>
      </c>
      <c r="O89" s="199" t="s">
        <v>190</v>
      </c>
      <c r="P89" s="341" t="s">
        <v>191</v>
      </c>
      <c r="Q89" s="232" t="s">
        <v>192</v>
      </c>
      <c r="R89" s="223" t="s">
        <v>193</v>
      </c>
    </row>
    <row r="90" spans="1:22" s="9" customFormat="1" ht="11.4" customHeight="1" x14ac:dyDescent="0.25">
      <c r="A90" s="371" t="str">
        <f>'Year 1 Budget'!B89</f>
        <v>1.</v>
      </c>
      <c r="B90" s="254" t="str">
        <f>'Year 1 Budget'!C89</f>
        <v xml:space="preserve">Item </v>
      </c>
      <c r="C90" s="264">
        <f>'Year 1 Budget'!T89</f>
        <v>0</v>
      </c>
      <c r="D90" s="20"/>
      <c r="E90" s="271">
        <v>0</v>
      </c>
      <c r="F90" s="272">
        <v>0</v>
      </c>
      <c r="G90" s="272">
        <v>0</v>
      </c>
      <c r="H90" s="273">
        <v>0</v>
      </c>
      <c r="I90" s="146">
        <v>0</v>
      </c>
      <c r="J90" s="274">
        <v>0</v>
      </c>
      <c r="K90" s="273">
        <v>0</v>
      </c>
      <c r="L90" s="146">
        <v>0</v>
      </c>
      <c r="M90" s="274">
        <v>0</v>
      </c>
      <c r="N90" s="273">
        <v>0</v>
      </c>
      <c r="O90" s="146">
        <v>0</v>
      </c>
      <c r="P90" s="274">
        <v>0</v>
      </c>
      <c r="Q90" s="333">
        <f>SUM(E90:P90)</f>
        <v>0</v>
      </c>
      <c r="R90" s="234">
        <f t="shared" ref="R90:R99" si="0">C90-Q90</f>
        <v>0</v>
      </c>
    </row>
    <row r="91" spans="1:22" s="9" customFormat="1" ht="11.4" customHeight="1" x14ac:dyDescent="0.25">
      <c r="A91" s="371" t="str">
        <f>'Year 1 Budget'!B90</f>
        <v>2.</v>
      </c>
      <c r="B91" s="254" t="str">
        <f>'Year 1 Budget'!C90</f>
        <v xml:space="preserve">Item </v>
      </c>
      <c r="C91" s="264">
        <f>'Year 1 Budget'!T90</f>
        <v>0</v>
      </c>
      <c r="D91" s="23"/>
      <c r="E91" s="273">
        <v>0</v>
      </c>
      <c r="F91" s="146">
        <v>0</v>
      </c>
      <c r="G91" s="146">
        <v>0</v>
      </c>
      <c r="H91" s="273">
        <v>0</v>
      </c>
      <c r="I91" s="146">
        <v>0</v>
      </c>
      <c r="J91" s="274">
        <v>0</v>
      </c>
      <c r="K91" s="273">
        <v>0</v>
      </c>
      <c r="L91" s="146">
        <v>0</v>
      </c>
      <c r="M91" s="274">
        <v>0</v>
      </c>
      <c r="N91" s="273">
        <v>0</v>
      </c>
      <c r="O91" s="146">
        <v>0</v>
      </c>
      <c r="P91" s="274">
        <v>0</v>
      </c>
      <c r="Q91" s="333">
        <f>SUM(E91:P91)</f>
        <v>0</v>
      </c>
      <c r="R91" s="234">
        <f t="shared" si="0"/>
        <v>0</v>
      </c>
    </row>
    <row r="92" spans="1:22" s="25" customFormat="1" ht="11.4" customHeight="1" x14ac:dyDescent="0.25">
      <c r="A92" s="371" t="str">
        <f>'Year 1 Budget'!B91</f>
        <v>3.</v>
      </c>
      <c r="B92" s="254" t="str">
        <f>'Year 1 Budget'!C91</f>
        <v xml:space="preserve">Item </v>
      </c>
      <c r="C92" s="264">
        <f>'Year 1 Budget'!T91</f>
        <v>0</v>
      </c>
      <c r="D92" s="20"/>
      <c r="E92" s="273">
        <v>0</v>
      </c>
      <c r="F92" s="146">
        <v>0</v>
      </c>
      <c r="G92" s="146">
        <v>0</v>
      </c>
      <c r="H92" s="273">
        <v>0</v>
      </c>
      <c r="I92" s="146">
        <v>0</v>
      </c>
      <c r="J92" s="274">
        <v>0</v>
      </c>
      <c r="K92" s="273">
        <v>0</v>
      </c>
      <c r="L92" s="146">
        <v>0</v>
      </c>
      <c r="M92" s="274">
        <v>0</v>
      </c>
      <c r="N92" s="273">
        <v>0</v>
      </c>
      <c r="O92" s="146">
        <v>0</v>
      </c>
      <c r="P92" s="274">
        <v>0</v>
      </c>
      <c r="Q92" s="333">
        <f>SUM(E92:P92)</f>
        <v>0</v>
      </c>
      <c r="R92" s="234">
        <f t="shared" si="0"/>
        <v>0</v>
      </c>
    </row>
    <row r="93" spans="1:22" s="25" customFormat="1" ht="11.4" customHeight="1" x14ac:dyDescent="0.25">
      <c r="A93" s="371" t="str">
        <f>'Year 1 Budget'!B92</f>
        <v>4.</v>
      </c>
      <c r="B93" s="66" t="str">
        <f>'Year 1 Budget'!C92</f>
        <v xml:space="preserve">Item </v>
      </c>
      <c r="C93" s="268">
        <f>'Year 1 Budget'!T92</f>
        <v>0</v>
      </c>
      <c r="D93" s="24"/>
      <c r="E93" s="273">
        <v>0</v>
      </c>
      <c r="F93" s="146">
        <v>0</v>
      </c>
      <c r="G93" s="146">
        <v>0</v>
      </c>
      <c r="H93" s="273">
        <v>0</v>
      </c>
      <c r="I93" s="146">
        <v>0</v>
      </c>
      <c r="J93" s="274">
        <v>0</v>
      </c>
      <c r="K93" s="273">
        <v>0</v>
      </c>
      <c r="L93" s="146">
        <v>0</v>
      </c>
      <c r="M93" s="274">
        <v>0</v>
      </c>
      <c r="N93" s="273">
        <v>0</v>
      </c>
      <c r="O93" s="146">
        <v>0</v>
      </c>
      <c r="P93" s="274">
        <v>0</v>
      </c>
      <c r="Q93" s="333">
        <f t="shared" ref="Q93:Q99" si="1">SUM(E93:P93)</f>
        <v>0</v>
      </c>
      <c r="R93" s="234">
        <f>C93-Q93</f>
        <v>0</v>
      </c>
    </row>
    <row r="94" spans="1:22" s="9" customFormat="1" ht="11.4" customHeight="1" x14ac:dyDescent="0.25">
      <c r="A94" s="371" t="str">
        <f>'Year 1 Budget'!B93</f>
        <v>5.</v>
      </c>
      <c r="B94" s="66" t="str">
        <f>'Year 1 Budget'!C93</f>
        <v xml:space="preserve">Item </v>
      </c>
      <c r="C94" s="268">
        <f>'Year 1 Budget'!T93</f>
        <v>0</v>
      </c>
      <c r="D94" s="24"/>
      <c r="E94" s="273">
        <v>0</v>
      </c>
      <c r="F94" s="146">
        <v>0</v>
      </c>
      <c r="G94" s="146">
        <v>0</v>
      </c>
      <c r="H94" s="273">
        <v>0</v>
      </c>
      <c r="I94" s="146">
        <v>0</v>
      </c>
      <c r="J94" s="274">
        <v>0</v>
      </c>
      <c r="K94" s="273">
        <v>0</v>
      </c>
      <c r="L94" s="146">
        <v>0</v>
      </c>
      <c r="M94" s="274">
        <v>0</v>
      </c>
      <c r="N94" s="273">
        <v>0</v>
      </c>
      <c r="O94" s="146">
        <v>0</v>
      </c>
      <c r="P94" s="274">
        <v>0</v>
      </c>
      <c r="Q94" s="333">
        <f t="shared" si="1"/>
        <v>0</v>
      </c>
      <c r="R94" s="234">
        <f t="shared" si="0"/>
        <v>0</v>
      </c>
    </row>
    <row r="95" spans="1:22" s="9" customFormat="1" ht="11.4" customHeight="1" x14ac:dyDescent="0.25">
      <c r="A95" s="371" t="str">
        <f>'Year 1 Budget'!B94</f>
        <v>6.</v>
      </c>
      <c r="B95" s="66" t="str">
        <f>'Year 1 Budget'!C94</f>
        <v xml:space="preserve">Item </v>
      </c>
      <c r="C95" s="268">
        <f>'Year 1 Budget'!T94</f>
        <v>0</v>
      </c>
      <c r="D95" s="22"/>
      <c r="E95" s="273">
        <v>0</v>
      </c>
      <c r="F95" s="146">
        <v>0</v>
      </c>
      <c r="G95" s="146">
        <v>0</v>
      </c>
      <c r="H95" s="273">
        <v>0</v>
      </c>
      <c r="I95" s="146">
        <v>0</v>
      </c>
      <c r="J95" s="274">
        <v>0</v>
      </c>
      <c r="K95" s="273">
        <v>0</v>
      </c>
      <c r="L95" s="146">
        <v>0</v>
      </c>
      <c r="M95" s="274">
        <v>0</v>
      </c>
      <c r="N95" s="273">
        <v>0</v>
      </c>
      <c r="O95" s="146">
        <v>0</v>
      </c>
      <c r="P95" s="274">
        <v>0</v>
      </c>
      <c r="Q95" s="333">
        <f t="shared" si="1"/>
        <v>0</v>
      </c>
      <c r="R95" s="234">
        <f t="shared" si="0"/>
        <v>0</v>
      </c>
    </row>
    <row r="96" spans="1:22" s="9" customFormat="1" ht="11.4" customHeight="1" x14ac:dyDescent="0.25">
      <c r="A96" s="371" t="str">
        <f>'Year 1 Budget'!B95</f>
        <v>7.</v>
      </c>
      <c r="B96" s="66" t="str">
        <f>'Year 1 Budget'!C95</f>
        <v xml:space="preserve">Item </v>
      </c>
      <c r="C96" s="268">
        <f>'Year 1 Budget'!T95</f>
        <v>0</v>
      </c>
      <c r="D96" s="22"/>
      <c r="E96" s="273">
        <v>0</v>
      </c>
      <c r="F96" s="146">
        <v>0</v>
      </c>
      <c r="G96" s="146">
        <v>0</v>
      </c>
      <c r="H96" s="273">
        <v>0</v>
      </c>
      <c r="I96" s="146">
        <v>0</v>
      </c>
      <c r="J96" s="274">
        <v>0</v>
      </c>
      <c r="K96" s="273">
        <v>0</v>
      </c>
      <c r="L96" s="146">
        <v>0</v>
      </c>
      <c r="M96" s="274">
        <v>0</v>
      </c>
      <c r="N96" s="273">
        <v>0</v>
      </c>
      <c r="O96" s="146">
        <v>0</v>
      </c>
      <c r="P96" s="274">
        <v>0</v>
      </c>
      <c r="Q96" s="333">
        <f t="shared" si="1"/>
        <v>0</v>
      </c>
      <c r="R96" s="234">
        <f t="shared" si="0"/>
        <v>0</v>
      </c>
    </row>
    <row r="97" spans="1:18" s="9" customFormat="1" ht="11.4" customHeight="1" x14ac:dyDescent="0.25">
      <c r="A97" s="371" t="str">
        <f>'Year 1 Budget'!B96</f>
        <v>8.</v>
      </c>
      <c r="B97" s="66" t="str">
        <f>'Year 1 Budget'!C96</f>
        <v xml:space="preserve">Item </v>
      </c>
      <c r="C97" s="268">
        <f>'Year 1 Budget'!T96</f>
        <v>0</v>
      </c>
      <c r="D97" s="22"/>
      <c r="E97" s="273">
        <v>0</v>
      </c>
      <c r="F97" s="146">
        <v>0</v>
      </c>
      <c r="G97" s="146">
        <v>0</v>
      </c>
      <c r="H97" s="273">
        <v>0</v>
      </c>
      <c r="I97" s="146">
        <v>0</v>
      </c>
      <c r="J97" s="274">
        <v>0</v>
      </c>
      <c r="K97" s="273">
        <v>0</v>
      </c>
      <c r="L97" s="146">
        <v>0</v>
      </c>
      <c r="M97" s="274">
        <v>0</v>
      </c>
      <c r="N97" s="273">
        <v>0</v>
      </c>
      <c r="O97" s="146">
        <v>0</v>
      </c>
      <c r="P97" s="274">
        <v>0</v>
      </c>
      <c r="Q97" s="333">
        <f>SUM(E97:P97)</f>
        <v>0</v>
      </c>
      <c r="R97" s="234">
        <f>C97-Q97</f>
        <v>0</v>
      </c>
    </row>
    <row r="98" spans="1:18" s="9" customFormat="1" ht="11.4" customHeight="1" x14ac:dyDescent="0.25">
      <c r="A98" s="372" t="str">
        <f>'Year 1 Budget'!B97</f>
        <v>9.</v>
      </c>
      <c r="B98" s="67" t="str">
        <f>'Year 1 Budget'!C97</f>
        <v>Item</v>
      </c>
      <c r="C98" s="269">
        <f>'Year 1 Budget'!T97</f>
        <v>0</v>
      </c>
      <c r="D98" s="22"/>
      <c r="E98" s="275">
        <v>0</v>
      </c>
      <c r="F98" s="121">
        <v>0</v>
      </c>
      <c r="G98" s="121">
        <v>0</v>
      </c>
      <c r="H98" s="275">
        <v>0</v>
      </c>
      <c r="I98" s="121">
        <v>0</v>
      </c>
      <c r="J98" s="276">
        <v>0</v>
      </c>
      <c r="K98" s="275">
        <v>0</v>
      </c>
      <c r="L98" s="121">
        <v>0</v>
      </c>
      <c r="M98" s="276">
        <v>0</v>
      </c>
      <c r="N98" s="275">
        <v>0</v>
      </c>
      <c r="O98" s="121">
        <v>0</v>
      </c>
      <c r="P98" s="276">
        <v>0</v>
      </c>
      <c r="Q98" s="302">
        <f t="shared" si="1"/>
        <v>0</v>
      </c>
      <c r="R98" s="239">
        <f t="shared" si="0"/>
        <v>0</v>
      </c>
    </row>
    <row r="99" spans="1:18" s="9" customFormat="1" ht="11.4" customHeight="1" thickBot="1" x14ac:dyDescent="0.3">
      <c r="A99" s="372" t="str">
        <f>'Year 1 Budget'!B98</f>
        <v>10.</v>
      </c>
      <c r="B99" s="67" t="str">
        <f>'Year 1 Budget'!C98</f>
        <v>Item</v>
      </c>
      <c r="C99" s="269">
        <f>'Year 1 Budget'!T98</f>
        <v>0</v>
      </c>
      <c r="D99" s="22"/>
      <c r="E99" s="275">
        <v>0</v>
      </c>
      <c r="F99" s="121">
        <v>0</v>
      </c>
      <c r="G99" s="121">
        <v>0</v>
      </c>
      <c r="H99" s="275">
        <v>0</v>
      </c>
      <c r="I99" s="121">
        <v>0</v>
      </c>
      <c r="J99" s="276">
        <v>0</v>
      </c>
      <c r="K99" s="275">
        <v>0</v>
      </c>
      <c r="L99" s="121">
        <v>0</v>
      </c>
      <c r="M99" s="276">
        <v>0</v>
      </c>
      <c r="N99" s="275">
        <v>0</v>
      </c>
      <c r="O99" s="121">
        <v>0</v>
      </c>
      <c r="P99" s="276">
        <v>0</v>
      </c>
      <c r="Q99" s="302">
        <f t="shared" si="1"/>
        <v>0</v>
      </c>
      <c r="R99" s="239">
        <f t="shared" si="0"/>
        <v>0</v>
      </c>
    </row>
    <row r="100" spans="1:18" s="10" customFormat="1" ht="11.4" customHeight="1" thickBot="1" x14ac:dyDescent="0.3">
      <c r="A100" s="245"/>
      <c r="B100" s="108"/>
      <c r="C100" s="231">
        <f>SUM(C90:C99)</f>
        <v>0</v>
      </c>
      <c r="D100" s="16"/>
      <c r="E100" s="277"/>
      <c r="F100" s="278" t="s">
        <v>197</v>
      </c>
      <c r="G100" s="414">
        <f>SUMPRODUCT(E90:E99+F90:F99+G90:G99)</f>
        <v>0</v>
      </c>
      <c r="H100" s="203"/>
      <c r="I100" s="278" t="s">
        <v>198</v>
      </c>
      <c r="J100" s="415">
        <f>SUMPRODUCT(H90:H99+I90:I99+J90:J99)</f>
        <v>0</v>
      </c>
      <c r="K100" s="315"/>
      <c r="L100" s="667" t="s">
        <v>199</v>
      </c>
      <c r="M100" s="415">
        <f>SUMPRODUCT(K90:K99+L90:L99+M90:M99)</f>
        <v>0</v>
      </c>
      <c r="N100" s="342"/>
      <c r="O100" s="416" t="s">
        <v>200</v>
      </c>
      <c r="P100" s="415">
        <f>SUMPRODUCT(N90:N99+O90:O99+P90:P99)</f>
        <v>0</v>
      </c>
      <c r="Q100" s="339">
        <f>SUM(Q90:Q99)</f>
        <v>0</v>
      </c>
      <c r="R100" s="241">
        <f>C100-Q100</f>
        <v>0</v>
      </c>
    </row>
    <row r="101" spans="1:18" s="9" customFormat="1" ht="11.4" customHeight="1" thickBot="1" x14ac:dyDescent="0.3">
      <c r="A101" s="995" t="s">
        <v>85</v>
      </c>
      <c r="B101" s="999"/>
      <c r="C101" s="223" t="s">
        <v>179</v>
      </c>
      <c r="D101" s="196"/>
      <c r="E101" s="279" t="s">
        <v>180</v>
      </c>
      <c r="F101" s="198" t="s">
        <v>181</v>
      </c>
      <c r="G101" s="198" t="s">
        <v>182</v>
      </c>
      <c r="H101" s="279" t="s">
        <v>183</v>
      </c>
      <c r="I101" s="198" t="s">
        <v>184</v>
      </c>
      <c r="J101" s="280" t="s">
        <v>185</v>
      </c>
      <c r="K101" s="279" t="s">
        <v>186</v>
      </c>
      <c r="L101" s="198" t="s">
        <v>187</v>
      </c>
      <c r="M101" s="314" t="s">
        <v>188</v>
      </c>
      <c r="N101" s="340" t="s">
        <v>189</v>
      </c>
      <c r="O101" s="199" t="s">
        <v>190</v>
      </c>
      <c r="P101" s="341" t="s">
        <v>191</v>
      </c>
      <c r="Q101" s="232" t="s">
        <v>192</v>
      </c>
      <c r="R101" s="223" t="s">
        <v>193</v>
      </c>
    </row>
    <row r="102" spans="1:18" s="9" customFormat="1" ht="11.4" customHeight="1" x14ac:dyDescent="0.25">
      <c r="A102" s="373" t="str">
        <f>'Year 1 Budget'!B102</f>
        <v>1.</v>
      </c>
      <c r="B102" s="659" t="str">
        <f>'Year 1 Budget'!C102</f>
        <v>Service</v>
      </c>
      <c r="C102" s="268">
        <f>'Year 1 Budget'!T102</f>
        <v>0</v>
      </c>
      <c r="D102" s="20"/>
      <c r="E102" s="273">
        <v>0</v>
      </c>
      <c r="F102" s="146">
        <v>0</v>
      </c>
      <c r="G102" s="146">
        <v>0</v>
      </c>
      <c r="H102" s="273">
        <v>0</v>
      </c>
      <c r="I102" s="146">
        <v>0</v>
      </c>
      <c r="J102" s="274">
        <v>0</v>
      </c>
      <c r="K102" s="273">
        <v>0</v>
      </c>
      <c r="L102" s="146">
        <v>0</v>
      </c>
      <c r="M102" s="274">
        <v>0</v>
      </c>
      <c r="N102" s="273">
        <v>0</v>
      </c>
      <c r="O102" s="146">
        <v>0</v>
      </c>
      <c r="P102" s="274">
        <v>0</v>
      </c>
      <c r="Q102" s="333">
        <f>SUM(E102:P102)</f>
        <v>0</v>
      </c>
      <c r="R102" s="242">
        <f t="shared" ref="R102:R107" si="2">C102-Q102</f>
        <v>0</v>
      </c>
    </row>
    <row r="103" spans="1:18" s="9" customFormat="1" ht="11.4" customHeight="1" x14ac:dyDescent="0.25">
      <c r="A103" s="373" t="str">
        <f>'Year 1 Budget'!B103</f>
        <v>2.</v>
      </c>
      <c r="B103" s="659" t="str">
        <f>'Year 1 Budget'!C103</f>
        <v>Service</v>
      </c>
      <c r="C103" s="268">
        <f>'Year 1 Budget'!T103</f>
        <v>0</v>
      </c>
      <c r="D103" s="23"/>
      <c r="E103" s="273">
        <v>0</v>
      </c>
      <c r="F103" s="146">
        <v>0</v>
      </c>
      <c r="G103" s="146">
        <v>0</v>
      </c>
      <c r="H103" s="273">
        <v>0</v>
      </c>
      <c r="I103" s="146">
        <v>0</v>
      </c>
      <c r="J103" s="274">
        <v>0</v>
      </c>
      <c r="K103" s="273">
        <v>0</v>
      </c>
      <c r="L103" s="146">
        <v>0</v>
      </c>
      <c r="M103" s="274">
        <v>0</v>
      </c>
      <c r="N103" s="273">
        <v>0</v>
      </c>
      <c r="O103" s="146">
        <v>0</v>
      </c>
      <c r="P103" s="274">
        <v>0</v>
      </c>
      <c r="Q103" s="333">
        <f>SUM(E103:P103)</f>
        <v>0</v>
      </c>
      <c r="R103" s="242">
        <f t="shared" si="2"/>
        <v>0</v>
      </c>
    </row>
    <row r="104" spans="1:18" s="9" customFormat="1" ht="11.4" customHeight="1" x14ac:dyDescent="0.25">
      <c r="A104" s="373" t="str">
        <f>'Year 1 Budget'!B104</f>
        <v>3.</v>
      </c>
      <c r="B104" s="659" t="str">
        <f>'Year 1 Budget'!C104</f>
        <v>Service</v>
      </c>
      <c r="C104" s="268">
        <f>'Year 1 Budget'!T104</f>
        <v>0</v>
      </c>
      <c r="D104" s="24"/>
      <c r="E104" s="273">
        <v>0</v>
      </c>
      <c r="F104" s="146">
        <v>0</v>
      </c>
      <c r="G104" s="146">
        <v>0</v>
      </c>
      <c r="H104" s="273">
        <v>0</v>
      </c>
      <c r="I104" s="146">
        <v>0</v>
      </c>
      <c r="J104" s="274">
        <v>0</v>
      </c>
      <c r="K104" s="273">
        <v>0</v>
      </c>
      <c r="L104" s="146">
        <v>0</v>
      </c>
      <c r="M104" s="274">
        <v>0</v>
      </c>
      <c r="N104" s="273">
        <v>0</v>
      </c>
      <c r="O104" s="146">
        <v>0</v>
      </c>
      <c r="P104" s="274">
        <v>0</v>
      </c>
      <c r="Q104" s="302">
        <f>SUM(E104:P104)</f>
        <v>0</v>
      </c>
      <c r="R104" s="243">
        <f t="shared" si="2"/>
        <v>0</v>
      </c>
    </row>
    <row r="105" spans="1:18" s="9" customFormat="1" ht="11.4" customHeight="1" x14ac:dyDescent="0.25">
      <c r="A105" s="374" t="str">
        <f>'Year 1 Budget'!B105</f>
        <v>4.</v>
      </c>
      <c r="B105" s="660" t="str">
        <f>'Year 1 Budget'!C105</f>
        <v>Service</v>
      </c>
      <c r="C105" s="269">
        <f>'Year 1 Budget'!T105</f>
        <v>0</v>
      </c>
      <c r="D105" s="24"/>
      <c r="E105" s="275">
        <v>0</v>
      </c>
      <c r="F105" s="121">
        <v>0</v>
      </c>
      <c r="G105" s="121">
        <v>0</v>
      </c>
      <c r="H105" s="275">
        <v>0</v>
      </c>
      <c r="I105" s="121">
        <v>0</v>
      </c>
      <c r="J105" s="276">
        <v>0</v>
      </c>
      <c r="K105" s="275">
        <v>0</v>
      </c>
      <c r="L105" s="121">
        <v>0</v>
      </c>
      <c r="M105" s="276">
        <v>0</v>
      </c>
      <c r="N105" s="275">
        <v>0</v>
      </c>
      <c r="O105" s="121">
        <v>0</v>
      </c>
      <c r="P105" s="276">
        <v>0</v>
      </c>
      <c r="Q105" s="302">
        <f>SUM(E105:P105)</f>
        <v>0</v>
      </c>
      <c r="R105" s="243">
        <f t="shared" si="2"/>
        <v>0</v>
      </c>
    </row>
    <row r="106" spans="1:18" s="9" customFormat="1" ht="11.4" customHeight="1" thickBot="1" x14ac:dyDescent="0.3">
      <c r="A106" s="374" t="str">
        <f>'Year 1 Budget'!B106</f>
        <v>5.</v>
      </c>
      <c r="B106" s="660" t="str">
        <f>'Year 1 Budget'!C106</f>
        <v>Service</v>
      </c>
      <c r="C106" s="269">
        <f>'Year 1 Budget'!T106</f>
        <v>0</v>
      </c>
      <c r="D106" s="24"/>
      <c r="E106" s="275">
        <v>0</v>
      </c>
      <c r="F106" s="121">
        <v>0</v>
      </c>
      <c r="G106" s="121">
        <v>0</v>
      </c>
      <c r="H106" s="275">
        <v>0</v>
      </c>
      <c r="I106" s="121">
        <v>0</v>
      </c>
      <c r="J106" s="276">
        <v>0</v>
      </c>
      <c r="K106" s="275">
        <v>0</v>
      </c>
      <c r="L106" s="121">
        <v>0</v>
      </c>
      <c r="M106" s="276">
        <v>0</v>
      </c>
      <c r="N106" s="275">
        <v>0</v>
      </c>
      <c r="O106" s="121">
        <v>0</v>
      </c>
      <c r="P106" s="276">
        <v>0</v>
      </c>
      <c r="Q106" s="302">
        <f>SUM(E106:P106)</f>
        <v>0</v>
      </c>
      <c r="R106" s="243">
        <f t="shared" si="2"/>
        <v>0</v>
      </c>
    </row>
    <row r="107" spans="1:18" s="10" customFormat="1" ht="11.4" customHeight="1" thickBot="1" x14ac:dyDescent="0.3">
      <c r="A107" s="245"/>
      <c r="B107" s="255"/>
      <c r="C107" s="231">
        <f>SUM(C102:C106)</f>
        <v>0</v>
      </c>
      <c r="D107" s="16"/>
      <c r="E107" s="277"/>
      <c r="F107" s="278" t="s">
        <v>197</v>
      </c>
      <c r="G107" s="414">
        <f>SUMPRODUCT(E102:E106+F102:F106+G102:G106)</f>
        <v>0</v>
      </c>
      <c r="H107" s="203"/>
      <c r="I107" s="278" t="s">
        <v>198</v>
      </c>
      <c r="J107" s="415">
        <f>SUMPRODUCT(H102:H106+I102:I106+J102:J106)</f>
        <v>0</v>
      </c>
      <c r="K107" s="315"/>
      <c r="L107" s="667" t="s">
        <v>199</v>
      </c>
      <c r="M107" s="415">
        <f>SUMPRODUCT(K102:K106+L102:L106+M102:M106)</f>
        <v>0</v>
      </c>
      <c r="N107" s="342"/>
      <c r="O107" s="667" t="s">
        <v>200</v>
      </c>
      <c r="P107" s="415">
        <f>SUMPRODUCT(N102:N106+O102:O106+P102:P106)</f>
        <v>0</v>
      </c>
      <c r="Q107" s="339">
        <f>SUM(Q102:Q106)</f>
        <v>0</v>
      </c>
      <c r="R107" s="241">
        <f t="shared" si="2"/>
        <v>0</v>
      </c>
    </row>
    <row r="108" spans="1:18" s="9" customFormat="1" ht="11.4" customHeight="1" thickBot="1" x14ac:dyDescent="0.3">
      <c r="A108" s="995" t="s">
        <v>88</v>
      </c>
      <c r="B108" s="999"/>
      <c r="C108" s="223" t="s">
        <v>179</v>
      </c>
      <c r="D108" s="196"/>
      <c r="E108" s="279" t="s">
        <v>180</v>
      </c>
      <c r="F108" s="198" t="s">
        <v>181</v>
      </c>
      <c r="G108" s="198" t="s">
        <v>182</v>
      </c>
      <c r="H108" s="279" t="s">
        <v>183</v>
      </c>
      <c r="I108" s="198" t="s">
        <v>184</v>
      </c>
      <c r="J108" s="280" t="s">
        <v>185</v>
      </c>
      <c r="K108" s="279" t="s">
        <v>186</v>
      </c>
      <c r="L108" s="198" t="s">
        <v>187</v>
      </c>
      <c r="M108" s="314" t="s">
        <v>188</v>
      </c>
      <c r="N108" s="340" t="s">
        <v>189</v>
      </c>
      <c r="O108" s="199" t="s">
        <v>190</v>
      </c>
      <c r="P108" s="341" t="s">
        <v>191</v>
      </c>
      <c r="Q108" s="232" t="s">
        <v>192</v>
      </c>
      <c r="R108" s="223" t="s">
        <v>193</v>
      </c>
    </row>
    <row r="109" spans="1:18" s="9" customFormat="1" ht="11.4" customHeight="1" x14ac:dyDescent="0.25">
      <c r="A109" s="371" t="str">
        <f>'Year 1 Budget'!B110</f>
        <v>1.</v>
      </c>
      <c r="B109" s="124" t="str">
        <f>'Year 1 Budget'!C110</f>
        <v>Cost</v>
      </c>
      <c r="C109" s="264">
        <f>'Year 1 Budget'!T110</f>
        <v>0</v>
      </c>
      <c r="D109" s="20"/>
      <c r="E109" s="273">
        <v>0</v>
      </c>
      <c r="F109" s="146">
        <v>0</v>
      </c>
      <c r="G109" s="146">
        <v>0</v>
      </c>
      <c r="H109" s="273">
        <v>0</v>
      </c>
      <c r="I109" s="146">
        <v>0</v>
      </c>
      <c r="J109" s="274">
        <v>0</v>
      </c>
      <c r="K109" s="273">
        <v>0</v>
      </c>
      <c r="L109" s="146">
        <v>0</v>
      </c>
      <c r="M109" s="274">
        <v>0</v>
      </c>
      <c r="N109" s="273">
        <v>0</v>
      </c>
      <c r="O109" s="146">
        <v>0</v>
      </c>
      <c r="P109" s="274">
        <v>0</v>
      </c>
      <c r="Q109" s="333">
        <f t="shared" ref="Q109:Q118" si="3">SUM(E109:P109)</f>
        <v>0</v>
      </c>
      <c r="R109" s="234">
        <f t="shared" ref="R109:R118" si="4">C109-Q109</f>
        <v>0</v>
      </c>
    </row>
    <row r="110" spans="1:18" s="9" customFormat="1" ht="11.4" customHeight="1" x14ac:dyDescent="0.25">
      <c r="A110" s="371" t="str">
        <f>'Year 1 Budget'!B111</f>
        <v>2.</v>
      </c>
      <c r="B110" s="124" t="str">
        <f>'Year 1 Budget'!C111</f>
        <v>Cost</v>
      </c>
      <c r="C110" s="264">
        <f>'Year 1 Budget'!T111</f>
        <v>0</v>
      </c>
      <c r="D110" s="20"/>
      <c r="E110" s="273">
        <v>0</v>
      </c>
      <c r="F110" s="146">
        <v>0</v>
      </c>
      <c r="G110" s="146">
        <v>0</v>
      </c>
      <c r="H110" s="273">
        <v>0</v>
      </c>
      <c r="I110" s="146">
        <v>0</v>
      </c>
      <c r="J110" s="274">
        <v>0</v>
      </c>
      <c r="K110" s="273">
        <v>0</v>
      </c>
      <c r="L110" s="146">
        <v>0</v>
      </c>
      <c r="M110" s="274">
        <v>0</v>
      </c>
      <c r="N110" s="273">
        <v>0</v>
      </c>
      <c r="O110" s="146">
        <v>0</v>
      </c>
      <c r="P110" s="274">
        <v>0</v>
      </c>
      <c r="Q110" s="333">
        <f t="shared" si="3"/>
        <v>0</v>
      </c>
      <c r="R110" s="234">
        <f t="shared" si="4"/>
        <v>0</v>
      </c>
    </row>
    <row r="111" spans="1:18" s="9" customFormat="1" ht="11.4" customHeight="1" x14ac:dyDescent="0.25">
      <c r="A111" s="371" t="str">
        <f>'Year 1 Budget'!B112</f>
        <v>3.</v>
      </c>
      <c r="B111" s="124" t="str">
        <f>'Year 1 Budget'!C112</f>
        <v>Cost</v>
      </c>
      <c r="C111" s="264">
        <f>'Year 1 Budget'!T112</f>
        <v>0</v>
      </c>
      <c r="D111" s="20"/>
      <c r="E111" s="273">
        <v>0</v>
      </c>
      <c r="F111" s="146">
        <v>0</v>
      </c>
      <c r="G111" s="146">
        <v>0</v>
      </c>
      <c r="H111" s="273">
        <v>0</v>
      </c>
      <c r="I111" s="146">
        <v>0</v>
      </c>
      <c r="J111" s="274">
        <v>0</v>
      </c>
      <c r="K111" s="273">
        <v>0</v>
      </c>
      <c r="L111" s="146">
        <v>0</v>
      </c>
      <c r="M111" s="274">
        <v>0</v>
      </c>
      <c r="N111" s="273">
        <v>0</v>
      </c>
      <c r="O111" s="146">
        <v>0</v>
      </c>
      <c r="P111" s="274">
        <v>0</v>
      </c>
      <c r="Q111" s="333">
        <f t="shared" si="3"/>
        <v>0</v>
      </c>
      <c r="R111" s="234">
        <f>C111-Q111</f>
        <v>0</v>
      </c>
    </row>
    <row r="112" spans="1:18" s="9" customFormat="1" ht="11.4" customHeight="1" x14ac:dyDescent="0.25">
      <c r="A112" s="371" t="str">
        <f>'Year 1 Budget'!B113</f>
        <v>4.</v>
      </c>
      <c r="B112" s="124" t="str">
        <f>'Year 1 Budget'!C113</f>
        <v>Cost</v>
      </c>
      <c r="C112" s="264">
        <f>'Year 1 Budget'!T113</f>
        <v>0</v>
      </c>
      <c r="D112" s="20"/>
      <c r="E112" s="273">
        <v>0</v>
      </c>
      <c r="F112" s="146">
        <v>0</v>
      </c>
      <c r="G112" s="146">
        <v>0</v>
      </c>
      <c r="H112" s="273">
        <v>0</v>
      </c>
      <c r="I112" s="146">
        <v>0</v>
      </c>
      <c r="J112" s="274">
        <v>0</v>
      </c>
      <c r="K112" s="273">
        <v>0</v>
      </c>
      <c r="L112" s="146">
        <v>0</v>
      </c>
      <c r="M112" s="274">
        <v>0</v>
      </c>
      <c r="N112" s="273">
        <v>0</v>
      </c>
      <c r="O112" s="146">
        <v>0</v>
      </c>
      <c r="P112" s="274">
        <v>0</v>
      </c>
      <c r="Q112" s="333">
        <f t="shared" si="3"/>
        <v>0</v>
      </c>
      <c r="R112" s="234">
        <f t="shared" si="4"/>
        <v>0</v>
      </c>
    </row>
    <row r="113" spans="1:18" s="9" customFormat="1" ht="11.4" customHeight="1" x14ac:dyDescent="0.25">
      <c r="A113" s="371" t="str">
        <f>'Year 1 Budget'!B114</f>
        <v>5.</v>
      </c>
      <c r="B113" s="124" t="str">
        <f>'Year 1 Budget'!C114</f>
        <v>Cost</v>
      </c>
      <c r="C113" s="264">
        <f>'Year 1 Budget'!T114</f>
        <v>0</v>
      </c>
      <c r="D113" s="20"/>
      <c r="E113" s="273">
        <v>0</v>
      </c>
      <c r="F113" s="146">
        <v>0</v>
      </c>
      <c r="G113" s="146">
        <v>0</v>
      </c>
      <c r="H113" s="273">
        <v>0</v>
      </c>
      <c r="I113" s="146">
        <v>0</v>
      </c>
      <c r="J113" s="274">
        <v>0</v>
      </c>
      <c r="K113" s="273">
        <v>0</v>
      </c>
      <c r="L113" s="146">
        <v>0</v>
      </c>
      <c r="M113" s="274">
        <v>0</v>
      </c>
      <c r="N113" s="273">
        <v>0</v>
      </c>
      <c r="O113" s="146">
        <v>0</v>
      </c>
      <c r="P113" s="274">
        <v>0</v>
      </c>
      <c r="Q113" s="333">
        <f t="shared" si="3"/>
        <v>0</v>
      </c>
      <c r="R113" s="234">
        <f t="shared" si="4"/>
        <v>0</v>
      </c>
    </row>
    <row r="114" spans="1:18" s="25" customFormat="1" ht="11.4" customHeight="1" x14ac:dyDescent="0.25">
      <c r="A114" s="371" t="str">
        <f>'Year 1 Budget'!B115</f>
        <v>6.</v>
      </c>
      <c r="B114" s="125" t="str">
        <f>'Year 1 Budget'!C115</f>
        <v>Cost</v>
      </c>
      <c r="C114" s="268">
        <f>'Year 1 Budget'!T115</f>
        <v>0</v>
      </c>
      <c r="D114" s="22"/>
      <c r="E114" s="273">
        <v>0</v>
      </c>
      <c r="F114" s="146">
        <v>0</v>
      </c>
      <c r="G114" s="146">
        <v>0</v>
      </c>
      <c r="H114" s="273">
        <v>0</v>
      </c>
      <c r="I114" s="146">
        <v>0</v>
      </c>
      <c r="J114" s="274">
        <v>0</v>
      </c>
      <c r="K114" s="273">
        <v>0</v>
      </c>
      <c r="L114" s="146">
        <v>0</v>
      </c>
      <c r="M114" s="274">
        <v>0</v>
      </c>
      <c r="N114" s="273">
        <v>0</v>
      </c>
      <c r="O114" s="146">
        <v>0</v>
      </c>
      <c r="P114" s="274">
        <v>0</v>
      </c>
      <c r="Q114" s="333">
        <f t="shared" si="3"/>
        <v>0</v>
      </c>
      <c r="R114" s="234">
        <f t="shared" si="4"/>
        <v>0</v>
      </c>
    </row>
    <row r="115" spans="1:18" s="25" customFormat="1" ht="11.4" customHeight="1" x14ac:dyDescent="0.25">
      <c r="A115" s="371" t="str">
        <f>'Year 1 Budget'!B116</f>
        <v>7.</v>
      </c>
      <c r="B115" s="125" t="str">
        <f>'Year 1 Budget'!C116</f>
        <v>Cost</v>
      </c>
      <c r="C115" s="268">
        <f>'Year 1 Budget'!T116</f>
        <v>0</v>
      </c>
      <c r="D115" s="22"/>
      <c r="E115" s="273">
        <v>0</v>
      </c>
      <c r="F115" s="146">
        <v>0</v>
      </c>
      <c r="G115" s="146">
        <v>0</v>
      </c>
      <c r="H115" s="273">
        <v>0</v>
      </c>
      <c r="I115" s="146">
        <v>0</v>
      </c>
      <c r="J115" s="274">
        <v>0</v>
      </c>
      <c r="K115" s="273">
        <v>0</v>
      </c>
      <c r="L115" s="146">
        <v>0</v>
      </c>
      <c r="M115" s="274">
        <v>0</v>
      </c>
      <c r="N115" s="273">
        <v>0</v>
      </c>
      <c r="O115" s="146">
        <v>0</v>
      </c>
      <c r="P115" s="274">
        <v>0</v>
      </c>
      <c r="Q115" s="333">
        <f t="shared" si="3"/>
        <v>0</v>
      </c>
      <c r="R115" s="234">
        <f t="shared" si="4"/>
        <v>0</v>
      </c>
    </row>
    <row r="116" spans="1:18" s="25" customFormat="1" ht="11.4" customHeight="1" x14ac:dyDescent="0.25">
      <c r="A116" s="371" t="str">
        <f>'Year 1 Budget'!B117</f>
        <v>8.</v>
      </c>
      <c r="B116" s="125" t="str">
        <f>'Year 1 Budget'!C117</f>
        <v>Cost</v>
      </c>
      <c r="C116" s="268">
        <f>'Year 1 Budget'!T117</f>
        <v>0</v>
      </c>
      <c r="D116" s="22"/>
      <c r="E116" s="273">
        <v>0</v>
      </c>
      <c r="F116" s="146">
        <v>0</v>
      </c>
      <c r="G116" s="146">
        <v>0</v>
      </c>
      <c r="H116" s="273">
        <v>0</v>
      </c>
      <c r="I116" s="146">
        <v>0</v>
      </c>
      <c r="J116" s="274">
        <v>0</v>
      </c>
      <c r="K116" s="273">
        <v>0</v>
      </c>
      <c r="L116" s="146">
        <v>0</v>
      </c>
      <c r="M116" s="274">
        <v>0</v>
      </c>
      <c r="N116" s="273">
        <v>0</v>
      </c>
      <c r="O116" s="146">
        <v>0</v>
      </c>
      <c r="P116" s="274">
        <v>0</v>
      </c>
      <c r="Q116" s="333">
        <f t="shared" si="3"/>
        <v>0</v>
      </c>
      <c r="R116" s="234">
        <f>C116-Q116</f>
        <v>0</v>
      </c>
    </row>
    <row r="117" spans="1:18" s="25" customFormat="1" ht="11.4" customHeight="1" x14ac:dyDescent="0.25">
      <c r="A117" s="372" t="str">
        <f>'Year 1 Budget'!B118</f>
        <v>9.</v>
      </c>
      <c r="B117" s="126" t="str">
        <f>'Year 1 Budget'!C118</f>
        <v>Cost</v>
      </c>
      <c r="C117" s="269">
        <f>'Year 1 Budget'!T118</f>
        <v>0</v>
      </c>
      <c r="D117" s="22"/>
      <c r="E117" s="275">
        <v>0</v>
      </c>
      <c r="F117" s="121">
        <v>0</v>
      </c>
      <c r="G117" s="121">
        <v>0</v>
      </c>
      <c r="H117" s="275">
        <v>0</v>
      </c>
      <c r="I117" s="121">
        <v>0</v>
      </c>
      <c r="J117" s="276">
        <v>0</v>
      </c>
      <c r="K117" s="275">
        <v>0</v>
      </c>
      <c r="L117" s="121">
        <v>0</v>
      </c>
      <c r="M117" s="276">
        <v>0</v>
      </c>
      <c r="N117" s="275">
        <v>0</v>
      </c>
      <c r="O117" s="121">
        <v>0</v>
      </c>
      <c r="P117" s="276">
        <v>0</v>
      </c>
      <c r="Q117" s="302">
        <f t="shared" si="3"/>
        <v>0</v>
      </c>
      <c r="R117" s="239">
        <f t="shared" si="4"/>
        <v>0</v>
      </c>
    </row>
    <row r="118" spans="1:18" s="25" customFormat="1" ht="11.4" customHeight="1" x14ac:dyDescent="0.25">
      <c r="A118" s="372" t="str">
        <f>'Year 1 Budget'!B119</f>
        <v>10.</v>
      </c>
      <c r="B118" s="126" t="str">
        <f>'Year 1 Budget'!C119</f>
        <v>Cost</v>
      </c>
      <c r="C118" s="269">
        <f>'Year 1 Budget'!T119</f>
        <v>0</v>
      </c>
      <c r="D118" s="22"/>
      <c r="E118" s="275">
        <v>0</v>
      </c>
      <c r="F118" s="121">
        <v>0</v>
      </c>
      <c r="G118" s="121">
        <v>0</v>
      </c>
      <c r="H118" s="275">
        <v>0</v>
      </c>
      <c r="I118" s="121">
        <v>0</v>
      </c>
      <c r="J118" s="276">
        <v>0</v>
      </c>
      <c r="K118" s="275">
        <v>0</v>
      </c>
      <c r="L118" s="121">
        <v>0</v>
      </c>
      <c r="M118" s="276">
        <v>0</v>
      </c>
      <c r="N118" s="275">
        <v>0</v>
      </c>
      <c r="O118" s="121">
        <v>0</v>
      </c>
      <c r="P118" s="276">
        <v>0</v>
      </c>
      <c r="Q118" s="302">
        <f t="shared" si="3"/>
        <v>0</v>
      </c>
      <c r="R118" s="239">
        <f t="shared" si="4"/>
        <v>0</v>
      </c>
    </row>
    <row r="119" spans="1:18" s="25" customFormat="1" ht="11.4" customHeight="1" x14ac:dyDescent="0.25">
      <c r="A119" s="256" t="str">
        <f>'Year 1 Budget'!B121</f>
        <v>1.</v>
      </c>
      <c r="B119" s="257" t="str">
        <f>'Year 1 Budget'!C121</f>
        <v>Training or Conference Title</v>
      </c>
      <c r="C119" s="264">
        <f>'Year 1 Budget'!T121</f>
        <v>0</v>
      </c>
      <c r="D119" s="20"/>
      <c r="E119" s="273">
        <v>0</v>
      </c>
      <c r="F119" s="146">
        <v>0</v>
      </c>
      <c r="G119" s="146">
        <v>0</v>
      </c>
      <c r="H119" s="273">
        <v>0</v>
      </c>
      <c r="I119" s="146">
        <v>0</v>
      </c>
      <c r="J119" s="274">
        <v>0</v>
      </c>
      <c r="K119" s="273">
        <v>0</v>
      </c>
      <c r="L119" s="146">
        <v>0</v>
      </c>
      <c r="M119" s="274">
        <v>0</v>
      </c>
      <c r="N119" s="273">
        <v>0</v>
      </c>
      <c r="O119" s="146">
        <v>0</v>
      </c>
      <c r="P119" s="274">
        <v>0</v>
      </c>
      <c r="Q119" s="333">
        <f t="shared" ref="Q119:Q124" si="5">SUM(E119:P119)</f>
        <v>0</v>
      </c>
      <c r="R119" s="234">
        <f t="shared" ref="R119:R125" si="6">C119-Q119</f>
        <v>0</v>
      </c>
    </row>
    <row r="120" spans="1:18" s="25" customFormat="1" ht="11.4" customHeight="1" x14ac:dyDescent="0.25">
      <c r="A120" s="256" t="str">
        <f>'Year 1 Budget'!B122</f>
        <v>2.</v>
      </c>
      <c r="B120" s="257" t="str">
        <f>'Year 1 Budget'!C122</f>
        <v>Training or Conference Title</v>
      </c>
      <c r="C120" s="264">
        <f>'Year 1 Budget'!T122</f>
        <v>0</v>
      </c>
      <c r="D120" s="20"/>
      <c r="E120" s="273">
        <v>0</v>
      </c>
      <c r="F120" s="146">
        <v>0</v>
      </c>
      <c r="G120" s="146">
        <v>0</v>
      </c>
      <c r="H120" s="273">
        <v>0</v>
      </c>
      <c r="I120" s="146">
        <v>0</v>
      </c>
      <c r="J120" s="274">
        <v>0</v>
      </c>
      <c r="K120" s="273">
        <v>0</v>
      </c>
      <c r="L120" s="146">
        <v>0</v>
      </c>
      <c r="M120" s="274">
        <v>0</v>
      </c>
      <c r="N120" s="273">
        <v>0</v>
      </c>
      <c r="O120" s="146">
        <v>0</v>
      </c>
      <c r="P120" s="274">
        <v>0</v>
      </c>
      <c r="Q120" s="333">
        <f t="shared" si="5"/>
        <v>0</v>
      </c>
      <c r="R120" s="234">
        <f t="shared" si="6"/>
        <v>0</v>
      </c>
    </row>
    <row r="121" spans="1:18" s="25" customFormat="1" ht="11.4" customHeight="1" x14ac:dyDescent="0.25">
      <c r="A121" s="256" t="str">
        <f>'Year 1 Budget'!B123</f>
        <v>3.</v>
      </c>
      <c r="B121" s="257" t="str">
        <f>'Year 1 Budget'!C123</f>
        <v>Training or Conference Title</v>
      </c>
      <c r="C121" s="264">
        <f>'Year 1 Budget'!T123</f>
        <v>0</v>
      </c>
      <c r="D121" s="20"/>
      <c r="E121" s="273">
        <v>0</v>
      </c>
      <c r="F121" s="146">
        <v>0</v>
      </c>
      <c r="G121" s="146">
        <v>0</v>
      </c>
      <c r="H121" s="273">
        <v>0</v>
      </c>
      <c r="I121" s="146">
        <v>0</v>
      </c>
      <c r="J121" s="274">
        <v>0</v>
      </c>
      <c r="K121" s="273">
        <v>0</v>
      </c>
      <c r="L121" s="146">
        <v>0</v>
      </c>
      <c r="M121" s="274">
        <v>0</v>
      </c>
      <c r="N121" s="273">
        <v>0</v>
      </c>
      <c r="O121" s="146">
        <v>0</v>
      </c>
      <c r="P121" s="274">
        <v>0</v>
      </c>
      <c r="Q121" s="333">
        <f t="shared" si="5"/>
        <v>0</v>
      </c>
      <c r="R121" s="234">
        <f t="shared" si="6"/>
        <v>0</v>
      </c>
    </row>
    <row r="122" spans="1:18" s="25" customFormat="1" ht="11.4" customHeight="1" x14ac:dyDescent="0.25">
      <c r="A122" s="256" t="str">
        <f>'Year 1 Budget'!B124</f>
        <v>4.</v>
      </c>
      <c r="B122" s="257" t="str">
        <f>'Year 1 Budget'!C124</f>
        <v>Training or Conference Title</v>
      </c>
      <c r="C122" s="268">
        <f>'Year 1 Budget'!T124</f>
        <v>0</v>
      </c>
      <c r="D122" s="22"/>
      <c r="E122" s="273">
        <v>0</v>
      </c>
      <c r="F122" s="146">
        <v>0</v>
      </c>
      <c r="G122" s="146">
        <v>0</v>
      </c>
      <c r="H122" s="273">
        <v>0</v>
      </c>
      <c r="I122" s="146">
        <v>0</v>
      </c>
      <c r="J122" s="274">
        <v>0</v>
      </c>
      <c r="K122" s="273">
        <v>0</v>
      </c>
      <c r="L122" s="146">
        <v>0</v>
      </c>
      <c r="M122" s="274">
        <v>0</v>
      </c>
      <c r="N122" s="273">
        <v>0</v>
      </c>
      <c r="O122" s="146">
        <v>0</v>
      </c>
      <c r="P122" s="274">
        <v>0</v>
      </c>
      <c r="Q122" s="333">
        <f t="shared" si="5"/>
        <v>0</v>
      </c>
      <c r="R122" s="234">
        <f t="shared" si="6"/>
        <v>0</v>
      </c>
    </row>
    <row r="123" spans="1:18" s="25" customFormat="1" ht="11.4" customHeight="1" x14ac:dyDescent="0.25">
      <c r="A123" s="258" t="str">
        <f>'Year 1 Budget'!B125</f>
        <v>5.</v>
      </c>
      <c r="B123" s="259" t="str">
        <f>'Year 1 Budget'!C125</f>
        <v>Training or Conference Title</v>
      </c>
      <c r="C123" s="269">
        <f>'Year 1 Budget'!T125</f>
        <v>0</v>
      </c>
      <c r="D123" s="22"/>
      <c r="E123" s="275">
        <v>0</v>
      </c>
      <c r="F123" s="121">
        <v>0</v>
      </c>
      <c r="G123" s="121">
        <v>0</v>
      </c>
      <c r="H123" s="275">
        <v>0</v>
      </c>
      <c r="I123" s="121">
        <v>0</v>
      </c>
      <c r="J123" s="276">
        <v>0</v>
      </c>
      <c r="K123" s="275">
        <v>0</v>
      </c>
      <c r="L123" s="121">
        <v>0</v>
      </c>
      <c r="M123" s="276">
        <v>0</v>
      </c>
      <c r="N123" s="275">
        <v>0</v>
      </c>
      <c r="O123" s="121">
        <v>0</v>
      </c>
      <c r="P123" s="276">
        <v>0</v>
      </c>
      <c r="Q123" s="302">
        <f t="shared" si="5"/>
        <v>0</v>
      </c>
      <c r="R123" s="239">
        <f t="shared" si="6"/>
        <v>0</v>
      </c>
    </row>
    <row r="124" spans="1:18" s="9" customFormat="1" ht="11.4" customHeight="1" thickBot="1" x14ac:dyDescent="0.3">
      <c r="A124" s="258" t="str">
        <f>'Year 1 Budget'!B126</f>
        <v>6.</v>
      </c>
      <c r="B124" s="259" t="str">
        <f>'Year 1 Budget'!C126</f>
        <v>Training or Conference Title</v>
      </c>
      <c r="C124" s="269">
        <f>'Year 1 Budget'!T126</f>
        <v>0</v>
      </c>
      <c r="D124" s="22"/>
      <c r="E124" s="275">
        <v>0</v>
      </c>
      <c r="F124" s="121">
        <v>0</v>
      </c>
      <c r="G124" s="121">
        <v>0</v>
      </c>
      <c r="H124" s="275">
        <v>0</v>
      </c>
      <c r="I124" s="121">
        <v>0</v>
      </c>
      <c r="J124" s="276">
        <v>0</v>
      </c>
      <c r="K124" s="275">
        <v>0</v>
      </c>
      <c r="L124" s="121">
        <v>0</v>
      </c>
      <c r="M124" s="276">
        <v>0</v>
      </c>
      <c r="N124" s="275">
        <v>0</v>
      </c>
      <c r="O124" s="121">
        <v>0</v>
      </c>
      <c r="P124" s="276">
        <v>0</v>
      </c>
      <c r="Q124" s="302">
        <f t="shared" si="5"/>
        <v>0</v>
      </c>
      <c r="R124" s="239">
        <f t="shared" si="6"/>
        <v>0</v>
      </c>
    </row>
    <row r="125" spans="1:18" s="10" customFormat="1" ht="11.4" customHeight="1" thickBot="1" x14ac:dyDescent="0.3">
      <c r="A125" s="245"/>
      <c r="B125" s="108"/>
      <c r="C125" s="231">
        <f>SUM(C109:C124)</f>
        <v>0</v>
      </c>
      <c r="D125" s="16"/>
      <c r="E125" s="277"/>
      <c r="F125" s="278" t="s">
        <v>197</v>
      </c>
      <c r="G125" s="414">
        <f>SUMPRODUCT(E109:E124+F109:F124+G109:G124)</f>
        <v>0</v>
      </c>
      <c r="H125" s="203"/>
      <c r="I125" s="278" t="s">
        <v>198</v>
      </c>
      <c r="J125" s="415">
        <f>SUMPRODUCT(H109:H124+I109:I124+J109:J124)</f>
        <v>0</v>
      </c>
      <c r="K125" s="315"/>
      <c r="L125" s="667" t="s">
        <v>199</v>
      </c>
      <c r="M125" s="415">
        <f>SUMPRODUCT(K109:K124+L109:L124+M109:M124)</f>
        <v>0</v>
      </c>
      <c r="N125" s="342"/>
      <c r="O125" s="667" t="s">
        <v>200</v>
      </c>
      <c r="P125" s="415">
        <f>SUMPRODUCT(N109:N124+O109:O124+P109:P124)</f>
        <v>0</v>
      </c>
      <c r="Q125" s="339">
        <f>SUM(Q109:Q124)</f>
        <v>0</v>
      </c>
      <c r="R125" s="241">
        <f t="shared" si="6"/>
        <v>0</v>
      </c>
    </row>
    <row r="126" spans="1:18" s="9" customFormat="1" ht="11.4" customHeight="1" thickBot="1" x14ac:dyDescent="0.3">
      <c r="A126" s="995" t="s">
        <v>92</v>
      </c>
      <c r="B126" s="999"/>
      <c r="C126" s="223" t="s">
        <v>179</v>
      </c>
      <c r="D126" s="196"/>
      <c r="E126" s="279" t="s">
        <v>180</v>
      </c>
      <c r="F126" s="198" t="s">
        <v>181</v>
      </c>
      <c r="G126" s="198" t="s">
        <v>182</v>
      </c>
      <c r="H126" s="279" t="s">
        <v>183</v>
      </c>
      <c r="I126" s="198" t="s">
        <v>184</v>
      </c>
      <c r="J126" s="280" t="s">
        <v>185</v>
      </c>
      <c r="K126" s="279" t="s">
        <v>186</v>
      </c>
      <c r="L126" s="198" t="s">
        <v>187</v>
      </c>
      <c r="M126" s="314" t="s">
        <v>188</v>
      </c>
      <c r="N126" s="340" t="s">
        <v>189</v>
      </c>
      <c r="O126" s="199" t="s">
        <v>190</v>
      </c>
      <c r="P126" s="341" t="s">
        <v>191</v>
      </c>
      <c r="Q126" s="232" t="s">
        <v>192</v>
      </c>
      <c r="R126" s="223" t="s">
        <v>193</v>
      </c>
    </row>
    <row r="127" spans="1:18" s="9" customFormat="1" ht="11.4" customHeight="1" x14ac:dyDescent="0.25">
      <c r="A127" s="260" t="str">
        <f>'Year 1 Budget'!B130</f>
        <v>1.</v>
      </c>
      <c r="B127" s="261" t="str">
        <f>'Year 1 Budget'!$C$130</f>
        <v>Indirect Cost Rate</v>
      </c>
      <c r="C127" s="264">
        <f>'Year 1 Budget'!$T$130</f>
        <v>0</v>
      </c>
      <c r="D127" s="13"/>
      <c r="E127" s="281">
        <f>'Year 1 Budget'!$D$130*(SUM(E33:E40)+SUM(E48:E81)+SUM(E86:E87)+SUM(E90:E99)+SUM(E102:E106)+SUM(E109:E124)+E8+E9+E12+E13+E16+E17+E20+E21+E24+E25+E28+E29)</f>
        <v>0</v>
      </c>
      <c r="F127" s="149">
        <f>'Year 1 Budget'!$D$130*(SUM(F33:F40)+SUM(F48:F81)+SUM(F86:F87)+SUM(F90:F99)+SUM(F102:F106)+SUM(F109:F124)+F8+F9+F12+F13+F16+F17+F20+F21+F24+F25+F28+F29)</f>
        <v>0</v>
      </c>
      <c r="G127" s="149">
        <f>'Year 1 Budget'!$D$130*(SUM(G33:G40)+SUM(G48:G81)+SUM(G86:G87)+SUM(G90:G99)+SUM(G102:G106)+SUM(G109:G124)+G8+G9+G12+G13+G16+G17+G20+G21+G24+G25+G28+G29)</f>
        <v>0</v>
      </c>
      <c r="H127" s="281">
        <f>'Year 1 Budget'!$D$130*(SUM(H33:H40)+SUM(H48:H81)+SUM(H86:H87)+SUM(H90:H99)+SUM(H102:H106)+SUM(H109:H124)+H8+H9+H12+H13+H16+H17+H20+H21+H24+H25+H28+H29)</f>
        <v>0</v>
      </c>
      <c r="I127" s="149">
        <f>'Year 1 Budget'!$D$130*(SUM(I33:I40)+SUM(I48:I81)+SUM(I86:I87)+SUM(I90:I99)+SUM(I102:I106)+SUM(I109:I124)+I8+I9+I12+I13+I16+I17+I20+I21+I24+I25+I28+I29)</f>
        <v>0</v>
      </c>
      <c r="J127" s="282">
        <f>'Year 1 Budget'!$D$130*(SUM(J33:J40)+SUM(J48:J81)+SUM(J86:J87)+SUM(J90:J99)+SUM(J102:J106)+SUM(J109:J124)+J8+J9+J12+J13+J16+J17+J20+J21+J24+J25+J28+J29)</f>
        <v>0</v>
      </c>
      <c r="K127" s="281">
        <f>'Year 1 Budget'!$D$130*(SUM(K33:K40)+SUM(K48:K81)+SUM(K86:K87)+SUM(K90:K99)+SUM(K102:K106)+SUM(K109:K124)+K8+K9+K12+K13+K16+K17+K20+K21+K24+K25+K28+K29)</f>
        <v>0</v>
      </c>
      <c r="L127" s="149">
        <f>'Year 1 Budget'!$D$130*(SUM(L33:L40)+SUM(L48:L81)+SUM(L86:L87)+SUM(L90:L99)+SUM(L102:L106)+SUM(L109:L124)+L8+L9+L12+L13+L16+L17+L20+L21+L24+L25+L28+L29)</f>
        <v>0</v>
      </c>
      <c r="M127" s="282">
        <f>'Year 1 Budget'!$D$130*(SUM(M33:M40)+SUM(M48:M81)+SUM(M86:M87)+SUM(M90:M99)+SUM(M102:M106)+SUM(M109:M124)+M8+M9+M12+M13+M16+M17+M20+M21+M24+M25+M28+M29)</f>
        <v>0</v>
      </c>
      <c r="N127" s="281">
        <f>'Year 1 Budget'!$D$130*(SUM(N33:N40)+SUM(N48:N81)+SUM(N86:N87)+SUM(N90:N99)+SUM(N102:N106)+SUM(N109:N124)+N8+N9+N12+N13+N16+N17+N20+N21+N24+N25+N28+N29)</f>
        <v>0</v>
      </c>
      <c r="O127" s="149">
        <f>'Year 1 Budget'!$D$130*(SUM(O33:O40)+SUM(O48:O81)+SUM(O86:O87)+SUM(O90:O99)+SUM(O102:O106)+SUM(O109:O124)+O8+O9+O12+O13+O16+O17+O20+O21+O24+O25+O28+O29)</f>
        <v>0</v>
      </c>
      <c r="P127" s="282">
        <f>'Year 1 Budget'!$D$130*(SUM(P33:P40)+SUM(P48:P81)+SUM(P86:P87)+SUM(P90:P99)+SUM(P102:P106)+SUM(P109:P124)+P8+P9+P12+P13+P16+P17+P20+P21+P24+P25+P28+P29)</f>
        <v>0</v>
      </c>
      <c r="Q127" s="333">
        <f>SUM(E127:P127)</f>
        <v>0</v>
      </c>
      <c r="R127" s="234">
        <f>C127-Q127</f>
        <v>0</v>
      </c>
    </row>
    <row r="128" spans="1:18" s="9" customFormat="1" ht="11.4" customHeight="1" thickBot="1" x14ac:dyDescent="0.3">
      <c r="A128" s="262" t="str">
        <f>'Year 1 Budget'!B132</f>
        <v>2.</v>
      </c>
      <c r="B128" s="263" t="str">
        <f>'Year 1 Budget'!$C$132</f>
        <v>Pass Through Rate</v>
      </c>
      <c r="C128" s="269">
        <f>'Year 1 Budget'!$T$132</f>
        <v>0</v>
      </c>
      <c r="D128" s="21"/>
      <c r="E128" s="283">
        <f>'Year 1 Budget'!$D$132*(SUM(E33:E40)+SUM(E48:E81)+SUM(E86:E87)+SUM(E90:E99)+SUM(E102:E106)+SUM(E109:E124)+E8+E9+E12+E13+E16+E17+E20+E21+E24+E25+E28+E29)</f>
        <v>0</v>
      </c>
      <c r="F128" s="93">
        <f>'Year 1 Budget'!$D$132*(SUM(F33:F40)+SUM(F48:F81)+SUM(F86:F87)+SUM(F90:F99)+SUM(F102:F106)+SUM(F109:F124)+F8+F9+F12+F13+F16+F17+F20+F21+F24+F25+F28+F29)</f>
        <v>0</v>
      </c>
      <c r="G128" s="93">
        <f>'Year 1 Budget'!$D$132*(SUM(G33:G40)+SUM(G48:G81)+SUM(G86:G87)+SUM(G90:G99)+SUM(G102:G106)+SUM(G109:G124)+G8+G9+G12+G13+G16+G17+G20+G21+G24+G25+G28+G29)</f>
        <v>0</v>
      </c>
      <c r="H128" s="283">
        <f>'Year 1 Budget'!$D$132*(SUM(H33:H40)+SUM(H48:H81)+SUM(H86:H87)+SUM(H90:H99)+SUM(H102:H106)+SUM(H109:H124)+H8+H9+H12+H13+H16+H17+H20+H21+H24+H25+H28+H29)</f>
        <v>0</v>
      </c>
      <c r="I128" s="93">
        <f>'Year 1 Budget'!$D$132*(SUM(I33:I40)+SUM(I48:I81)+SUM(I86:I87)+SUM(I90:I99)+SUM(I102:I106)+SUM(I109:I124)+I8+I9+I12+I13+I16+I17+I20+I21+I24+I25+I28+I29)</f>
        <v>0</v>
      </c>
      <c r="J128" s="284">
        <f>'Year 1 Budget'!$D$132*(SUM(J33:J40)+SUM(J48:J81)+SUM(J86:J87)+SUM(J90:J99)+SUM(J102:J106)+SUM(J109:J124)+J8+J9+J12+J13+J16+J17+J20+J21+J24+J25+J28+J29)</f>
        <v>0</v>
      </c>
      <c r="K128" s="283">
        <f>'Year 1 Budget'!$D$132*(SUM(K33:K40)+SUM(K48:K81)+SUM(K86:K87)+SUM(K90:K99)+SUM(K102:K106)+SUM(K109:K124)+K8+K9+K12+K13+K16+K17+K20+K21+K24+K25+K28+K29)</f>
        <v>0</v>
      </c>
      <c r="L128" s="93">
        <f>'Year 1 Budget'!$D$132*(SUM(L33:L40)+SUM(L48:L81)+SUM(L86:L87)+SUM(L90:L99)+SUM(L102:L106)+SUM(L109:L124)+L8+L9+L12+L13+L16+L17+L20+L21+L24+L25+L28+L29)</f>
        <v>0</v>
      </c>
      <c r="M128" s="284">
        <f>'Year 1 Budget'!$D$132*(SUM(M33:M40)+SUM(M48:M81)+SUM(M86:M87)+SUM(M90:M99)+SUM(M102:M106)+SUM(M109:M124)+M8+M9+M12+M13+M16+M17+M20+M21+M24+M25+M28+M29)</f>
        <v>0</v>
      </c>
      <c r="N128" s="283">
        <f>'Year 1 Budget'!$D$132*(SUM(N33:N40)+SUM(N48:N81)+SUM(N86:N87)+SUM(N90:N99)+SUM(N102:N106)+SUM(N109:N124)+N8+N9+N12+N13+N16+N17+N20+N21+N24+N25+N28+N29)</f>
        <v>0</v>
      </c>
      <c r="O128" s="93">
        <f>'Year 1 Budget'!$D$132*(SUM(O33:O40)+SUM(O48:O81)+SUM(O86:O87)+SUM(O90:O99)+SUM(O102:O106)+SUM(O109:O124)+O8+O9+O12+O13+O16+O17+O20+O21+O24+O25+O28+O29)</f>
        <v>0</v>
      </c>
      <c r="P128" s="284">
        <f>'Year 1 Budget'!$D$132*(SUM(P33:P40)+SUM(P48:P81)+SUM(P86:P87)+SUM(P90:P99)+SUM(P102:P106)+SUM(P109:P124)+P8+P9+P12+P13+P16+P17+P20+P21+P24+P25+P28+P29)</f>
        <v>0</v>
      </c>
      <c r="Q128" s="302">
        <f>SUM(E128:P128)</f>
        <v>0</v>
      </c>
      <c r="R128" s="239">
        <f>C128-Q128</f>
        <v>0</v>
      </c>
    </row>
    <row r="129" spans="1:22" s="10" customFormat="1" ht="11.4" customHeight="1" thickBot="1" x14ac:dyDescent="0.3">
      <c r="A129" s="245"/>
      <c r="B129" s="108"/>
      <c r="C129" s="231">
        <f>SUM(C127:C128)</f>
        <v>0</v>
      </c>
      <c r="D129" s="16"/>
      <c r="E129" s="277"/>
      <c r="F129" s="278" t="s">
        <v>197</v>
      </c>
      <c r="G129" s="414">
        <f>SUMPRODUCT(E127:E128+F127:F128+G127:G128)</f>
        <v>0</v>
      </c>
      <c r="H129" s="203"/>
      <c r="I129" s="278" t="s">
        <v>198</v>
      </c>
      <c r="J129" s="415">
        <f>SUMPRODUCT(H127:H128+I127:I128+J127:J128)</f>
        <v>0</v>
      </c>
      <c r="K129" s="315"/>
      <c r="L129" s="667" t="s">
        <v>199</v>
      </c>
      <c r="M129" s="415">
        <f>SUMPRODUCT(K127:K128+L127:L128+M127:M128)</f>
        <v>0</v>
      </c>
      <c r="N129" s="342"/>
      <c r="O129" s="667" t="s">
        <v>200</v>
      </c>
      <c r="P129" s="415">
        <f>SUMPRODUCT(N127:N128+O127:O128+P127:P128)</f>
        <v>0</v>
      </c>
      <c r="Q129" s="339">
        <f>SUM(Q127:Q128)</f>
        <v>0</v>
      </c>
      <c r="R129" s="241">
        <f>C129-Q129</f>
        <v>0</v>
      </c>
    </row>
    <row r="130" spans="1:22" s="9" customFormat="1" ht="12" customHeight="1" thickBot="1" x14ac:dyDescent="0.3">
      <c r="A130" s="995" t="s">
        <v>100</v>
      </c>
      <c r="B130" s="999"/>
      <c r="C130" s="409" t="s">
        <v>179</v>
      </c>
      <c r="D130" s="196"/>
      <c r="E130" s="279" t="s">
        <v>180</v>
      </c>
      <c r="F130" s="198" t="s">
        <v>181</v>
      </c>
      <c r="G130" s="198" t="s">
        <v>182</v>
      </c>
      <c r="H130" s="279" t="s">
        <v>183</v>
      </c>
      <c r="I130" s="198" t="s">
        <v>184</v>
      </c>
      <c r="J130" s="280" t="s">
        <v>185</v>
      </c>
      <c r="K130" s="279" t="s">
        <v>186</v>
      </c>
      <c r="L130" s="198" t="s">
        <v>187</v>
      </c>
      <c r="M130" s="314" t="s">
        <v>188</v>
      </c>
      <c r="N130" s="340" t="s">
        <v>189</v>
      </c>
      <c r="O130" s="199" t="s">
        <v>190</v>
      </c>
      <c r="P130" s="341" t="s">
        <v>191</v>
      </c>
      <c r="Q130" s="410" t="s">
        <v>192</v>
      </c>
      <c r="R130" s="409" t="s">
        <v>193</v>
      </c>
    </row>
    <row r="131" spans="1:22" s="8" customFormat="1" ht="12.9" customHeight="1" thickTop="1" thickBot="1" x14ac:dyDescent="0.3">
      <c r="A131" s="245"/>
      <c r="B131" s="108"/>
      <c r="C131" s="986">
        <f>C30+C41+C83+C88+C100+C107+C125+C129</f>
        <v>0</v>
      </c>
      <c r="D131" s="109"/>
      <c r="E131" s="345">
        <f>(SUM(E33:E40)+SUM(E48:E81)+SUM(E86:E87)+SUM(E90:E99)+SUM(E102:E106)+SUM(E109:E124)+SUM(E127:E128)+E8+E9+E12+E13+E16+E17+E20+E21+E24+E25+E28+E29)</f>
        <v>0</v>
      </c>
      <c r="F131" s="346">
        <f>(SUM(F33:F40)+SUM(F48:F81)+SUM(F86:F87)+SUM(F90:F99)+SUM(F102:F106)+SUM(F109:F124)+SUM(F127:F128)+F8+F9+F12+F13+F16+F17+F20+F21+F24+F25+F28+F29)</f>
        <v>0</v>
      </c>
      <c r="G131" s="408">
        <f t="shared" ref="G131:P131" si="7">(SUM(G33:G40)+SUM(G48:G81)+SUM(G86:G87)+SUM(G90:G99)+SUM(G102:G106)+SUM(G109:G124)+SUM(G127:G128)+G8+G9+G12+G13+G16+G17+G20+G21+G24+G25+G28+G29)</f>
        <v>0</v>
      </c>
      <c r="H131" s="285">
        <f>(SUM(H33:H40)+SUM(H48:H81)+SUM(H86:H87)+SUM(H90:H99)+SUM(H102:H106)+SUM(H109:H124)+SUM(H127:H128)+H8+H9+H12+H13+H16+H17+H20+H21+H24+H25+H28+H29)</f>
        <v>0</v>
      </c>
      <c r="I131" s="200">
        <f t="shared" si="7"/>
        <v>0</v>
      </c>
      <c r="J131" s="408">
        <f>(SUM(J33:J40)+SUM(J48:J81)+SUM(J86:J87)+SUM(J90:J99)+SUM(J102:J106)+SUM(J109:J124)+SUM(J127:J128)+J8+J9+J12+J13+J16+J17+J20+J21+J24+J25+J28+J29)</f>
        <v>0</v>
      </c>
      <c r="K131" s="285">
        <f t="shared" si="7"/>
        <v>0</v>
      </c>
      <c r="L131" s="200">
        <f t="shared" si="7"/>
        <v>0</v>
      </c>
      <c r="M131" s="408">
        <f>(SUM(M33:M40)+SUM(M48:M81)+SUM(M86:M87)+SUM(M90:M99)+SUM(M102:M106)+SUM(M109:M124)+SUM(M127:M128)+M8+M9+M12+M13+M16+M17+M20+M21+M24+M25+M28+M29)</f>
        <v>0</v>
      </c>
      <c r="N131" s="345">
        <f t="shared" si="7"/>
        <v>0</v>
      </c>
      <c r="O131" s="346">
        <f>(SUM(O33:O40)+SUM(O48:O81)+SUM(O86:O87)+SUM(O90:O99)+SUM(O102:O106)+SUM(O109:O124)+SUM(O127:O128)+O8+O9+O12+O13+O16+O17+O20+O21+O24+O25+O28+O29)</f>
        <v>0</v>
      </c>
      <c r="P131" s="408">
        <f t="shared" si="7"/>
        <v>0</v>
      </c>
      <c r="Q131" s="985">
        <f>SUM(E131:P131)</f>
        <v>0</v>
      </c>
      <c r="R131" s="983">
        <f>C131-Q131</f>
        <v>0</v>
      </c>
    </row>
    <row r="132" spans="1:22" s="8" customFormat="1" ht="12" x14ac:dyDescent="0.25">
      <c r="A132" s="417"/>
      <c r="B132" s="418"/>
      <c r="C132" s="984"/>
      <c r="D132" s="419"/>
      <c r="E132" s="420"/>
      <c r="F132" s="421" t="s">
        <v>197</v>
      </c>
      <c r="G132" s="422">
        <f>SUM(G30+G41+G83+G88+G100+G107+G125+G129)</f>
        <v>0</v>
      </c>
      <c r="H132" s="423"/>
      <c r="I132" s="421" t="s">
        <v>198</v>
      </c>
      <c r="J132" s="422">
        <f>SUM(J30+J41+J83+J88+J100+J107+J125+J129)</f>
        <v>0</v>
      </c>
      <c r="K132" s="424"/>
      <c r="L132" s="425" t="s">
        <v>199</v>
      </c>
      <c r="M132" s="422">
        <f>SUM(M30+M41+M83+M88+M100+M107+M125+M129)</f>
        <v>0</v>
      </c>
      <c r="N132" s="426"/>
      <c r="O132" s="425" t="s">
        <v>200</v>
      </c>
      <c r="P132" s="422">
        <f>SUM(P30+P41+P83+P88+P100+P107+P125+P129)</f>
        <v>0</v>
      </c>
      <c r="Q132" s="984"/>
      <c r="R132" s="984"/>
    </row>
    <row r="133" spans="1:22" s="2" customFormat="1" x14ac:dyDescent="0.3">
      <c r="A133" s="26"/>
      <c r="B133" s="8"/>
      <c r="C133" s="27"/>
      <c r="D133" s="8"/>
      <c r="E133" s="8"/>
      <c r="F133" s="8"/>
      <c r="G133" s="132"/>
      <c r="H133" s="8"/>
      <c r="I133" s="29"/>
      <c r="J133" s="29"/>
      <c r="K133" s="8"/>
      <c r="L133" s="8"/>
      <c r="M133" s="28"/>
      <c r="N133" s="27"/>
      <c r="O133" s="27"/>
      <c r="P133" s="27"/>
      <c r="Q133" s="27"/>
      <c r="R133" s="27"/>
      <c r="S133" s="6"/>
      <c r="T133" s="6"/>
      <c r="U133" s="6"/>
      <c r="V133" s="6"/>
    </row>
    <row r="134" spans="1:22" x14ac:dyDescent="0.3">
      <c r="A134" s="7"/>
      <c r="B134" s="2"/>
      <c r="D134" s="2"/>
      <c r="E134" s="2"/>
      <c r="F134" s="2"/>
      <c r="G134" s="2"/>
      <c r="H134" s="2"/>
      <c r="I134" s="2"/>
      <c r="J134" s="2"/>
      <c r="K134" s="2"/>
      <c r="L134" s="2"/>
      <c r="M134" s="5"/>
    </row>
  </sheetData>
  <sheetProtection algorithmName="SHA-512" hashValue="AYK0+JQCRksIv9z41qDPN49GsFACZ+ji8tecaBxg+ILU6Gi5UGycM47fD/gUhB9evpl5BTn+dMpJoFy1JzbmaA==" saltValue="pTMw12siBz2WMKtNVK19Sg==" spinCount="100000" sheet="1" insertRows="0" deleteRows="0"/>
  <mergeCells count="27">
    <mergeCell ref="R131:R132"/>
    <mergeCell ref="Q131:Q132"/>
    <mergeCell ref="C131:C132"/>
    <mergeCell ref="A31:R31"/>
    <mergeCell ref="A43:R43"/>
    <mergeCell ref="A44:R44"/>
    <mergeCell ref="A84:R84"/>
    <mergeCell ref="A45:R45"/>
    <mergeCell ref="A42:R42"/>
    <mergeCell ref="A32:B32"/>
    <mergeCell ref="A46:B46"/>
    <mergeCell ref="A126:B126"/>
    <mergeCell ref="A101:B101"/>
    <mergeCell ref="A108:B108"/>
    <mergeCell ref="A130:B130"/>
    <mergeCell ref="B22:B25"/>
    <mergeCell ref="B26:B29"/>
    <mergeCell ref="J3:R3"/>
    <mergeCell ref="A1:R1"/>
    <mergeCell ref="A4:R4"/>
    <mergeCell ref="B6:B9"/>
    <mergeCell ref="B10:B13"/>
    <mergeCell ref="B14:B17"/>
    <mergeCell ref="B18:B21"/>
    <mergeCell ref="A2:R2"/>
    <mergeCell ref="A3:I3"/>
    <mergeCell ref="A5:B5"/>
  </mergeCells>
  <printOptions horizontalCentered="1"/>
  <pageMargins left="0.5" right="0.5" top="0.8" bottom="0.8" header="0" footer="0.3"/>
  <pageSetup fitToHeight="2" orientation="landscape" r:id="rId1"/>
  <headerFooter>
    <oddHeader xml:space="preserve">&amp;C </oddHeader>
    <oddFooter xml:space="preserve">&amp;C </oddFooter>
  </headerFooter>
  <ignoredErrors>
    <ignoredError sqref="Q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97DF6-CCE4-411A-990E-AA1EE9787DA4}">
  <dimension ref="A1:Y133"/>
  <sheetViews>
    <sheetView tabSelected="1" showRuler="0" view="pageLayout" zoomScale="140" zoomScaleNormal="80" zoomScalePageLayoutView="140" workbookViewId="0">
      <selection activeCell="S17" sqref="S17"/>
    </sheetView>
  </sheetViews>
  <sheetFormatPr defaultColWidth="9" defaultRowHeight="15.6" x14ac:dyDescent="0.3"/>
  <cols>
    <col min="1" max="1" width="6.88671875" style="613" customWidth="1"/>
    <col min="2" max="2" width="1.88671875" style="616" customWidth="1"/>
    <col min="3" max="3" width="14.6640625" style="617" customWidth="1"/>
    <col min="4" max="4" width="14" style="616" customWidth="1"/>
    <col min="5" max="10" width="1.44140625" style="616" customWidth="1"/>
    <col min="11" max="11" width="5.44140625" style="616" customWidth="1"/>
    <col min="12" max="12" width="3" style="616" customWidth="1"/>
    <col min="13" max="13" width="6.88671875" style="616" customWidth="1"/>
    <col min="14" max="14" width="6.6640625" style="616" customWidth="1"/>
    <col min="15" max="16" width="4.44140625" style="616" customWidth="1"/>
    <col min="17" max="17" width="5.109375" style="616" customWidth="1"/>
    <col min="18" max="18" width="6.6640625" style="616" customWidth="1"/>
    <col min="19" max="19" width="7.44140625" style="614" customWidth="1"/>
    <col min="20" max="20" width="10.109375" style="615" bestFit="1" customWidth="1"/>
    <col min="21" max="25" width="9" style="615"/>
    <col min="26" max="16384" width="9" style="616"/>
  </cols>
  <sheetData>
    <row r="1" spans="1:19" s="550" customFormat="1" ht="12" customHeight="1" x14ac:dyDescent="0.25">
      <c r="A1" s="549"/>
      <c r="B1" s="1086" t="s">
        <v>201</v>
      </c>
      <c r="C1" s="1086"/>
      <c r="D1" s="1086"/>
      <c r="E1" s="1086"/>
      <c r="F1" s="1086"/>
      <c r="G1" s="1086"/>
      <c r="H1" s="1086"/>
      <c r="I1" s="1086"/>
      <c r="J1" s="1086"/>
      <c r="K1" s="1086"/>
      <c r="L1" s="1086"/>
      <c r="M1" s="1086"/>
      <c r="N1" s="1086"/>
      <c r="O1" s="1086"/>
      <c r="P1" s="1086"/>
      <c r="Q1" s="1086"/>
      <c r="R1" s="1086"/>
      <c r="S1" s="549"/>
    </row>
    <row r="2" spans="1:19" s="551" customFormat="1" ht="9.9" customHeight="1" x14ac:dyDescent="0.25">
      <c r="A2" s="683"/>
      <c r="B2" s="1087" t="s">
        <v>17</v>
      </c>
      <c r="C2" s="1088"/>
      <c r="D2" s="1088"/>
      <c r="E2" s="1088"/>
      <c r="F2" s="1088"/>
      <c r="G2" s="1088"/>
      <c r="H2" s="1058">
        <v>25</v>
      </c>
      <c r="I2" s="1089"/>
      <c r="J2" s="771" t="s">
        <v>202</v>
      </c>
      <c r="K2" s="1054"/>
      <c r="L2" s="1054"/>
      <c r="M2" s="1042"/>
      <c r="N2" s="1054"/>
      <c r="O2" s="1054"/>
      <c r="P2" s="1054"/>
      <c r="Q2" s="1054"/>
      <c r="R2" s="1054"/>
      <c r="S2" s="685"/>
    </row>
    <row r="3" spans="1:19" s="552" customFormat="1" ht="11.4" customHeight="1" thickBot="1" x14ac:dyDescent="0.3">
      <c r="A3" s="175" t="s">
        <v>20</v>
      </c>
      <c r="B3" s="1090"/>
      <c r="C3" s="1090"/>
      <c r="D3" s="1090"/>
      <c r="E3" s="1091" t="s">
        <v>21</v>
      </c>
      <c r="F3" s="1091"/>
      <c r="G3" s="1091"/>
      <c r="H3" s="1091"/>
      <c r="I3" s="1091"/>
      <c r="J3" s="1091"/>
      <c r="K3" s="1092">
        <v>45310</v>
      </c>
      <c r="L3" s="1093"/>
      <c r="M3" s="1094"/>
      <c r="N3" s="1095"/>
      <c r="O3" s="1095"/>
      <c r="P3" s="1095"/>
      <c r="Q3" s="1095"/>
      <c r="R3" s="1095"/>
      <c r="S3" s="176" t="s">
        <v>203</v>
      </c>
    </row>
    <row r="4" spans="1:19" s="553" customFormat="1" ht="11.4" customHeight="1" x14ac:dyDescent="0.25">
      <c r="A4" s="639" t="s">
        <v>24</v>
      </c>
      <c r="B4" s="639"/>
      <c r="C4" s="1046" t="s">
        <v>204</v>
      </c>
      <c r="D4" s="1047"/>
      <c r="E4" s="1047"/>
      <c r="F4" s="1047"/>
      <c r="G4" s="1047"/>
      <c r="H4" s="1047"/>
      <c r="I4" s="1047"/>
      <c r="J4" s="1047"/>
      <c r="K4" s="1047"/>
      <c r="L4" s="1047"/>
      <c r="M4" s="1047"/>
      <c r="N4" s="1047"/>
      <c r="O4" s="1047"/>
      <c r="P4" s="1047"/>
      <c r="Q4" s="1047"/>
      <c r="R4" s="1047"/>
      <c r="S4" s="169"/>
    </row>
    <row r="5" spans="1:19" s="553" customFormat="1" ht="10.95" customHeight="1" x14ac:dyDescent="0.25">
      <c r="A5" s="662"/>
      <c r="B5" s="662"/>
      <c r="C5" s="777"/>
      <c r="D5" s="1050"/>
      <c r="E5" s="1050"/>
      <c r="F5" s="1050"/>
      <c r="G5" s="1050"/>
      <c r="H5" s="1050"/>
      <c r="I5" s="1050"/>
      <c r="J5" s="1007"/>
      <c r="K5" s="33" t="s">
        <v>25</v>
      </c>
      <c r="L5" s="33" t="s">
        <v>26</v>
      </c>
      <c r="M5" s="649" t="s">
        <v>27</v>
      </c>
      <c r="N5" s="649" t="s">
        <v>26</v>
      </c>
      <c r="O5" s="33" t="s">
        <v>28</v>
      </c>
      <c r="P5" s="663"/>
      <c r="Q5" s="694" t="s">
        <v>205</v>
      </c>
      <c r="R5" s="34"/>
      <c r="S5" s="39"/>
    </row>
    <row r="6" spans="1:19" s="553" customFormat="1" ht="10.95" customHeight="1" x14ac:dyDescent="0.25">
      <c r="A6" s="135">
        <f>R6/O6</f>
        <v>660</v>
      </c>
      <c r="B6" s="179" t="s">
        <v>31</v>
      </c>
      <c r="C6" s="1074" t="s">
        <v>206</v>
      </c>
      <c r="D6" s="1075"/>
      <c r="E6" s="1075"/>
      <c r="F6" s="1075"/>
      <c r="G6" s="1075"/>
      <c r="H6" s="1075"/>
      <c r="I6" s="1075"/>
      <c r="J6" s="1075"/>
      <c r="K6" s="554">
        <v>30</v>
      </c>
      <c r="L6" s="650" t="s">
        <v>26</v>
      </c>
      <c r="M6" s="555">
        <v>22</v>
      </c>
      <c r="N6" s="650" t="s">
        <v>26</v>
      </c>
      <c r="O6" s="554">
        <v>52</v>
      </c>
      <c r="P6" s="182" t="s">
        <v>29</v>
      </c>
      <c r="Q6" s="183">
        <f>(K6*O6)/2080</f>
        <v>0.75</v>
      </c>
      <c r="R6" s="184">
        <f>K6*M6*O6</f>
        <v>34320</v>
      </c>
      <c r="S6" s="38"/>
    </row>
    <row r="7" spans="1:19" s="553" customFormat="1" ht="10.95" customHeight="1" x14ac:dyDescent="0.25">
      <c r="A7" s="136"/>
      <c r="B7" s="188"/>
      <c r="C7" s="1076" t="s">
        <v>207</v>
      </c>
      <c r="D7" s="1084"/>
      <c r="E7" s="1084"/>
      <c r="F7" s="1084"/>
      <c r="G7" s="1084"/>
      <c r="H7" s="1084"/>
      <c r="I7" s="1084"/>
      <c r="J7" s="1077"/>
      <c r="K7" s="556"/>
      <c r="L7" s="189"/>
      <c r="M7" s="556"/>
      <c r="N7" s="557"/>
      <c r="O7" s="558"/>
      <c r="P7" s="650"/>
      <c r="Q7" s="189"/>
      <c r="R7" s="184"/>
      <c r="S7" s="50"/>
    </row>
    <row r="8" spans="1:19" s="553" customFormat="1" ht="10.95" customHeight="1" x14ac:dyDescent="0.25">
      <c r="A8" s="135">
        <f>R8/O8</f>
        <v>540</v>
      </c>
      <c r="B8" s="35" t="s">
        <v>33</v>
      </c>
      <c r="C8" s="1058" t="s">
        <v>208</v>
      </c>
      <c r="D8" s="1056"/>
      <c r="E8" s="1056"/>
      <c r="F8" s="1056"/>
      <c r="G8" s="1056"/>
      <c r="H8" s="1056"/>
      <c r="I8" s="1056"/>
      <c r="J8" s="1056"/>
      <c r="K8" s="559">
        <v>30</v>
      </c>
      <c r="L8" s="651" t="s">
        <v>26</v>
      </c>
      <c r="M8" s="560">
        <v>18</v>
      </c>
      <c r="N8" s="651" t="s">
        <v>26</v>
      </c>
      <c r="O8" s="561">
        <v>52</v>
      </c>
      <c r="P8" s="36" t="s">
        <v>29</v>
      </c>
      <c r="Q8" s="37">
        <f>(K8*O8)/2080</f>
        <v>0.75</v>
      </c>
      <c r="R8" s="38">
        <f>K8*M8*O8</f>
        <v>28080</v>
      </c>
      <c r="S8" s="50"/>
    </row>
    <row r="9" spans="1:19" s="553" customFormat="1" ht="10.95" customHeight="1" x14ac:dyDescent="0.25">
      <c r="A9" s="136"/>
      <c r="B9" s="39"/>
      <c r="C9" s="1078" t="s">
        <v>209</v>
      </c>
      <c r="D9" s="1085"/>
      <c r="E9" s="1085"/>
      <c r="F9" s="1085"/>
      <c r="G9" s="1085"/>
      <c r="H9" s="1085"/>
      <c r="I9" s="1085"/>
      <c r="J9" s="1079"/>
      <c r="K9" s="693"/>
      <c r="L9" s="642"/>
      <c r="M9" s="693"/>
      <c r="N9" s="562"/>
      <c r="O9" s="563"/>
      <c r="P9" s="651"/>
      <c r="Q9" s="642"/>
      <c r="R9" s="38"/>
      <c r="S9" s="50"/>
    </row>
    <row r="10" spans="1:19" s="564" customFormat="1" ht="10.95" customHeight="1" x14ac:dyDescent="0.25">
      <c r="A10" s="135">
        <f>R10/O10</f>
        <v>540</v>
      </c>
      <c r="B10" s="185" t="s">
        <v>34</v>
      </c>
      <c r="C10" s="1074" t="s">
        <v>210</v>
      </c>
      <c r="D10" s="1075"/>
      <c r="E10" s="1075"/>
      <c r="F10" s="1075"/>
      <c r="G10" s="1075"/>
      <c r="H10" s="1075"/>
      <c r="I10" s="1075"/>
      <c r="J10" s="1075"/>
      <c r="K10" s="554">
        <v>30</v>
      </c>
      <c r="L10" s="650" t="s">
        <v>26</v>
      </c>
      <c r="M10" s="555">
        <v>18</v>
      </c>
      <c r="N10" s="650" t="s">
        <v>26</v>
      </c>
      <c r="O10" s="554">
        <v>16</v>
      </c>
      <c r="P10" s="182" t="s">
        <v>29</v>
      </c>
      <c r="Q10" s="183">
        <f>(K10*O10)/2080</f>
        <v>0.23076923076923078</v>
      </c>
      <c r="R10" s="184">
        <f>K10*M10*O10</f>
        <v>8640</v>
      </c>
      <c r="S10" s="41"/>
    </row>
    <row r="11" spans="1:19" s="564" customFormat="1" ht="10.95" customHeight="1" x14ac:dyDescent="0.25">
      <c r="A11" s="136"/>
      <c r="B11" s="565"/>
      <c r="C11" s="1076" t="s">
        <v>211</v>
      </c>
      <c r="D11" s="1076"/>
      <c r="E11" s="1076"/>
      <c r="F11" s="1076"/>
      <c r="G11" s="1076"/>
      <c r="H11" s="1076"/>
      <c r="I11" s="1076"/>
      <c r="J11" s="1077"/>
      <c r="K11" s="556"/>
      <c r="L11" s="186"/>
      <c r="M11" s="556"/>
      <c r="N11" s="566"/>
      <c r="O11" s="558"/>
      <c r="P11" s="652"/>
      <c r="Q11" s="186"/>
      <c r="R11" s="187"/>
      <c r="S11" s="41"/>
    </row>
    <row r="12" spans="1:19" s="564" customFormat="1" ht="10.95" customHeight="1" x14ac:dyDescent="0.25">
      <c r="A12" s="135" t="e">
        <f>R12/O12</f>
        <v>#DIV/0!</v>
      </c>
      <c r="B12" s="645" t="s">
        <v>35</v>
      </c>
      <c r="C12" s="1058" t="s">
        <v>32</v>
      </c>
      <c r="D12" s="1056"/>
      <c r="E12" s="1056"/>
      <c r="F12" s="1056"/>
      <c r="G12" s="1056"/>
      <c r="H12" s="1056"/>
      <c r="I12" s="1056"/>
      <c r="J12" s="1056"/>
      <c r="K12" s="559">
        <v>0</v>
      </c>
      <c r="L12" s="651" t="s">
        <v>26</v>
      </c>
      <c r="M12" s="560">
        <v>0</v>
      </c>
      <c r="N12" s="651" t="s">
        <v>26</v>
      </c>
      <c r="O12" s="559">
        <v>0</v>
      </c>
      <c r="P12" s="36" t="s">
        <v>29</v>
      </c>
      <c r="Q12" s="37">
        <f>(K12*O12)/2080</f>
        <v>0</v>
      </c>
      <c r="R12" s="38">
        <f>K12*M12*O12</f>
        <v>0</v>
      </c>
      <c r="S12" s="41"/>
    </row>
    <row r="13" spans="1:19" s="564" customFormat="1" ht="10.95" customHeight="1" x14ac:dyDescent="0.25">
      <c r="A13" s="136"/>
      <c r="B13" s="642"/>
      <c r="C13" s="1078" t="s">
        <v>212</v>
      </c>
      <c r="D13" s="1078"/>
      <c r="E13" s="1078"/>
      <c r="F13" s="1078"/>
      <c r="G13" s="1078"/>
      <c r="H13" s="1078"/>
      <c r="I13" s="1078"/>
      <c r="J13" s="1079"/>
      <c r="K13" s="642"/>
      <c r="L13" s="642"/>
      <c r="M13" s="642"/>
      <c r="N13" s="562"/>
      <c r="O13" s="562"/>
      <c r="P13" s="651"/>
      <c r="Q13" s="642"/>
      <c r="R13" s="41"/>
      <c r="S13" s="41"/>
    </row>
    <row r="14" spans="1:19" s="564" customFormat="1" ht="10.95" customHeight="1" x14ac:dyDescent="0.25">
      <c r="A14" s="135" t="e">
        <f>R14/O14</f>
        <v>#DIV/0!</v>
      </c>
      <c r="B14" s="190" t="s">
        <v>36</v>
      </c>
      <c r="C14" s="1080" t="s">
        <v>32</v>
      </c>
      <c r="D14" s="1081"/>
      <c r="E14" s="1081"/>
      <c r="F14" s="1081"/>
      <c r="G14" s="1081"/>
      <c r="H14" s="1081"/>
      <c r="I14" s="1081"/>
      <c r="J14" s="1081"/>
      <c r="K14" s="567">
        <v>0</v>
      </c>
      <c r="L14" s="652" t="s">
        <v>26</v>
      </c>
      <c r="M14" s="568">
        <v>0</v>
      </c>
      <c r="N14" s="652" t="s">
        <v>26</v>
      </c>
      <c r="O14" s="567">
        <v>0</v>
      </c>
      <c r="P14" s="193" t="s">
        <v>29</v>
      </c>
      <c r="Q14" s="194">
        <f>(K14*O14)/2080</f>
        <v>0</v>
      </c>
      <c r="R14" s="187">
        <f>K14*M14*O14</f>
        <v>0</v>
      </c>
      <c r="S14" s="41"/>
    </row>
    <row r="15" spans="1:19" s="564" customFormat="1" ht="10.95" customHeight="1" x14ac:dyDescent="0.25">
      <c r="A15" s="136"/>
      <c r="B15" s="186"/>
      <c r="C15" s="1082" t="s">
        <v>212</v>
      </c>
      <c r="D15" s="1082"/>
      <c r="E15" s="1082"/>
      <c r="F15" s="1082"/>
      <c r="G15" s="1082"/>
      <c r="H15" s="1082"/>
      <c r="I15" s="1082"/>
      <c r="J15" s="1083"/>
      <c r="K15" s="186"/>
      <c r="L15" s="186"/>
      <c r="M15" s="186"/>
      <c r="N15" s="566"/>
      <c r="O15" s="566"/>
      <c r="P15" s="652"/>
      <c r="Q15" s="186"/>
      <c r="R15" s="187"/>
      <c r="S15" s="41"/>
    </row>
    <row r="16" spans="1:19" s="564" customFormat="1" ht="10.95" customHeight="1" x14ac:dyDescent="0.25">
      <c r="A16" s="135" t="e">
        <f>R16/O16</f>
        <v>#DIV/0!</v>
      </c>
      <c r="B16" s="653" t="s">
        <v>37</v>
      </c>
      <c r="C16" s="747" t="s">
        <v>32</v>
      </c>
      <c r="D16" s="1021"/>
      <c r="E16" s="1021"/>
      <c r="F16" s="1021"/>
      <c r="G16" s="1021"/>
      <c r="H16" s="1021"/>
      <c r="I16" s="1021"/>
      <c r="J16" s="1021"/>
      <c r="K16" s="569">
        <v>0</v>
      </c>
      <c r="L16" s="641" t="s">
        <v>26</v>
      </c>
      <c r="M16" s="570">
        <v>0</v>
      </c>
      <c r="N16" s="641" t="s">
        <v>26</v>
      </c>
      <c r="O16" s="569">
        <v>0</v>
      </c>
      <c r="P16" s="74" t="s">
        <v>29</v>
      </c>
      <c r="Q16" s="44">
        <f>(K16*O16)/2080</f>
        <v>0</v>
      </c>
      <c r="R16" s="40">
        <f>K16*M16*O16</f>
        <v>0</v>
      </c>
      <c r="S16" s="41"/>
    </row>
    <row r="17" spans="1:25" s="564" customFormat="1" ht="10.95" customHeight="1" thickBot="1" x14ac:dyDescent="0.3">
      <c r="A17" s="78"/>
      <c r="B17" s="78"/>
      <c r="C17" s="799" t="s">
        <v>212</v>
      </c>
      <c r="D17" s="799"/>
      <c r="E17" s="799"/>
      <c r="F17" s="799"/>
      <c r="G17" s="799"/>
      <c r="H17" s="799"/>
      <c r="I17" s="799"/>
      <c r="J17" s="1042"/>
      <c r="K17" s="642"/>
      <c r="L17" s="642"/>
      <c r="M17" s="642"/>
      <c r="N17" s="683"/>
      <c r="O17" s="571"/>
      <c r="P17" s="571"/>
      <c r="Q17" s="45">
        <f>SUM(Q5:Q12)</f>
        <v>1.7307692307692308</v>
      </c>
      <c r="R17" s="46" t="s">
        <v>30</v>
      </c>
      <c r="S17" s="46">
        <f>SUM(R5:R16)</f>
        <v>71040</v>
      </c>
    </row>
    <row r="18" spans="1:25" s="477" customFormat="1" ht="11.4" customHeight="1" x14ac:dyDescent="0.25">
      <c r="A18" s="639" t="s">
        <v>213</v>
      </c>
      <c r="B18" s="639"/>
      <c r="C18" s="1046" t="s">
        <v>214</v>
      </c>
      <c r="D18" s="1047"/>
      <c r="E18" s="1047"/>
      <c r="F18" s="1047"/>
      <c r="G18" s="1047"/>
      <c r="H18" s="1047"/>
      <c r="I18" s="1047"/>
      <c r="J18" s="1047"/>
      <c r="K18" s="1047"/>
      <c r="L18" s="1047"/>
      <c r="M18" s="1047"/>
      <c r="N18" s="1047"/>
      <c r="O18" s="1047"/>
      <c r="P18" s="1047"/>
      <c r="Q18" s="1047"/>
      <c r="R18" s="1047"/>
      <c r="S18" s="169"/>
      <c r="T18" s="642"/>
      <c r="U18" s="642"/>
      <c r="V18" s="642"/>
      <c r="W18" s="642"/>
      <c r="X18" s="642"/>
      <c r="Y18" s="642"/>
    </row>
    <row r="19" spans="1:25" s="553" customFormat="1" ht="10.95" customHeight="1" x14ac:dyDescent="0.25">
      <c r="A19" s="662"/>
      <c r="B19" s="662"/>
      <c r="C19" s="1061" t="s">
        <v>215</v>
      </c>
      <c r="D19" s="1062"/>
      <c r="E19" s="1063"/>
      <c r="F19" s="1019"/>
      <c r="G19" s="1019"/>
      <c r="H19" s="1019"/>
      <c r="I19" s="1019"/>
      <c r="J19" s="1019"/>
      <c r="K19" s="1073" t="s">
        <v>42</v>
      </c>
      <c r="L19" s="1065"/>
      <c r="M19" s="1061" t="s">
        <v>216</v>
      </c>
      <c r="N19" s="1062"/>
      <c r="O19" s="1062"/>
      <c r="P19" s="688" t="s">
        <v>28</v>
      </c>
      <c r="Q19" s="572"/>
      <c r="R19" s="572"/>
      <c r="S19" s="39"/>
    </row>
    <row r="20" spans="1:25" s="553" customFormat="1" ht="10.95" customHeight="1" x14ac:dyDescent="0.25">
      <c r="A20" s="662"/>
      <c r="B20" s="664" t="s">
        <v>217</v>
      </c>
      <c r="C20" s="824" t="s">
        <v>218</v>
      </c>
      <c r="D20" s="1021"/>
      <c r="E20" s="650" t="s">
        <v>45</v>
      </c>
      <c r="F20" s="651" t="s">
        <v>46</v>
      </c>
      <c r="G20" s="650" t="s">
        <v>47</v>
      </c>
      <c r="H20" s="651" t="s">
        <v>48</v>
      </c>
      <c r="I20" s="650" t="s">
        <v>49</v>
      </c>
      <c r="J20" s="651" t="s">
        <v>50</v>
      </c>
      <c r="K20" s="1073"/>
      <c r="L20" s="1021"/>
      <c r="M20" s="689"/>
      <c r="N20" s="690"/>
      <c r="O20" s="690"/>
      <c r="P20" s="688"/>
      <c r="Q20" s="572"/>
      <c r="R20" s="572"/>
      <c r="S20" s="39"/>
    </row>
    <row r="21" spans="1:25" s="553" customFormat="1" ht="10.95" customHeight="1" x14ac:dyDescent="0.25">
      <c r="A21" s="135" t="e">
        <f>IF(E21="x",A6,0)+IF(F21="x",A8,0)+IF(G21="x", A10,0)+IF(H21="x",A12,0)+IF(I21="x",A14,0)+IF(J21="x",A16,0)</f>
        <v>#DIV/0!</v>
      </c>
      <c r="B21" s="664"/>
      <c r="C21" s="777" t="s">
        <v>219</v>
      </c>
      <c r="D21" s="1057"/>
      <c r="E21" s="133" t="s">
        <v>26</v>
      </c>
      <c r="F21" s="134" t="s">
        <v>26</v>
      </c>
      <c r="G21" s="133" t="s">
        <v>26</v>
      </c>
      <c r="H21" s="134" t="s">
        <v>26</v>
      </c>
      <c r="I21" s="133" t="s">
        <v>26</v>
      </c>
      <c r="J21" s="134" t="s">
        <v>26</v>
      </c>
      <c r="K21" s="789">
        <v>8.5000000000000006E-2</v>
      </c>
      <c r="L21" s="1072"/>
      <c r="M21" s="51"/>
      <c r="N21" s="651" t="s">
        <v>26</v>
      </c>
      <c r="O21" s="642"/>
      <c r="P21" s="573">
        <v>52</v>
      </c>
      <c r="Q21" s="36" t="s">
        <v>29</v>
      </c>
      <c r="R21" s="38">
        <f>S17*K21</f>
        <v>6038.4000000000005</v>
      </c>
      <c r="S21" s="50"/>
      <c r="T21" s="574"/>
      <c r="U21" s="574"/>
      <c r="V21" s="574"/>
      <c r="W21" s="574"/>
      <c r="X21" s="574"/>
      <c r="Y21" s="574"/>
    </row>
    <row r="22" spans="1:25" s="553" customFormat="1" ht="10.95" customHeight="1" x14ac:dyDescent="0.25">
      <c r="A22" s="137"/>
      <c r="B22" s="664" t="s">
        <v>220</v>
      </c>
      <c r="C22" s="824" t="s">
        <v>221</v>
      </c>
      <c r="D22" s="1021"/>
      <c r="E22" s="650" t="s">
        <v>45</v>
      </c>
      <c r="F22" s="651" t="s">
        <v>46</v>
      </c>
      <c r="G22" s="650" t="s">
        <v>47</v>
      </c>
      <c r="H22" s="651" t="s">
        <v>48</v>
      </c>
      <c r="I22" s="650" t="s">
        <v>49</v>
      </c>
      <c r="J22" s="651" t="s">
        <v>50</v>
      </c>
      <c r="K22" s="789"/>
      <c r="L22" s="789"/>
      <c r="M22" s="51"/>
      <c r="N22" s="651"/>
      <c r="O22" s="642"/>
      <c r="P22" s="575"/>
      <c r="Q22" s="36"/>
      <c r="R22" s="38"/>
      <c r="S22" s="50"/>
      <c r="T22" s="574"/>
      <c r="U22" s="574"/>
      <c r="V22" s="574"/>
      <c r="W22" s="574"/>
      <c r="X22" s="574"/>
      <c r="Y22" s="574"/>
    </row>
    <row r="23" spans="1:25" s="553" customFormat="1" ht="10.95" customHeight="1" x14ac:dyDescent="0.25">
      <c r="A23" s="135">
        <f>IF(E23="x",A6,0)+IF(F23="x",A8,0)+IF(G23="x", A10,0)+IF(H23="x",A12,0)+IF(I23="x",A14,0)+IF(J23="x",A16,0)</f>
        <v>1200</v>
      </c>
      <c r="B23" s="664"/>
      <c r="C23" s="1071" t="s">
        <v>222</v>
      </c>
      <c r="D23" s="1057"/>
      <c r="E23" s="439" t="s">
        <v>26</v>
      </c>
      <c r="F23" s="440" t="s">
        <v>26</v>
      </c>
      <c r="G23" s="439"/>
      <c r="H23" s="440"/>
      <c r="I23" s="439"/>
      <c r="J23" s="440"/>
      <c r="K23" s="789">
        <v>0.05</v>
      </c>
      <c r="L23" s="1072"/>
      <c r="M23" s="51"/>
      <c r="N23" s="651" t="s">
        <v>26</v>
      </c>
      <c r="O23" s="642"/>
      <c r="P23" s="559">
        <v>52</v>
      </c>
      <c r="Q23" s="36" t="s">
        <v>29</v>
      </c>
      <c r="R23" s="38">
        <f>A23*K23*P23</f>
        <v>3120</v>
      </c>
      <c r="S23" s="50"/>
      <c r="T23" s="574"/>
      <c r="U23" s="574"/>
      <c r="V23" s="574"/>
      <c r="W23" s="574"/>
      <c r="X23" s="574"/>
      <c r="Y23" s="574"/>
    </row>
    <row r="24" spans="1:25" s="553" customFormat="1" ht="10.95" customHeight="1" x14ac:dyDescent="0.25">
      <c r="A24" s="136"/>
      <c r="B24" s="659" t="s">
        <v>223</v>
      </c>
      <c r="C24" s="824" t="s">
        <v>224</v>
      </c>
      <c r="D24" s="1021"/>
      <c r="E24" s="650" t="s">
        <v>45</v>
      </c>
      <c r="F24" s="651" t="s">
        <v>46</v>
      </c>
      <c r="G24" s="650" t="s">
        <v>47</v>
      </c>
      <c r="H24" s="651" t="s">
        <v>48</v>
      </c>
      <c r="I24" s="650" t="s">
        <v>49</v>
      </c>
      <c r="J24" s="651" t="s">
        <v>50</v>
      </c>
      <c r="K24" s="789"/>
      <c r="L24" s="1072"/>
      <c r="M24" s="47"/>
      <c r="N24" s="48"/>
      <c r="O24" s="642"/>
      <c r="P24" s="575"/>
      <c r="Q24" s="49"/>
      <c r="R24" s="50"/>
      <c r="S24" s="50"/>
      <c r="T24" s="576"/>
      <c r="U24" s="574"/>
      <c r="V24" s="574"/>
      <c r="W24" s="574"/>
      <c r="X24" s="574"/>
      <c r="Y24" s="574"/>
    </row>
    <row r="25" spans="1:25" s="553" customFormat="1" ht="10.95" customHeight="1" x14ac:dyDescent="0.25">
      <c r="A25" s="135">
        <f>IF(E25="x",A6,0)+IF(F25="x",A8,0)+IF(G25="x", A10,0)+IF(H25="x",A12,0)+IF(I25="x",A14,0)+IF(J25="x",A16,0)</f>
        <v>540</v>
      </c>
      <c r="B25" s="659"/>
      <c r="C25" s="1071" t="s">
        <v>222</v>
      </c>
      <c r="D25" s="1057"/>
      <c r="E25" s="439"/>
      <c r="F25" s="440"/>
      <c r="G25" s="439" t="s">
        <v>26</v>
      </c>
      <c r="H25" s="440"/>
      <c r="I25" s="439"/>
      <c r="J25" s="440"/>
      <c r="K25" s="789">
        <v>0.05</v>
      </c>
      <c r="L25" s="1072"/>
      <c r="M25" s="51"/>
      <c r="N25" s="651" t="s">
        <v>26</v>
      </c>
      <c r="O25" s="642"/>
      <c r="P25" s="559">
        <v>16</v>
      </c>
      <c r="Q25" s="36" t="s">
        <v>29</v>
      </c>
      <c r="R25" s="38">
        <f>A25*K25*P25</f>
        <v>432</v>
      </c>
      <c r="S25" s="50"/>
      <c r="T25" s="574"/>
      <c r="U25" s="574"/>
      <c r="V25" s="574"/>
      <c r="W25" s="574"/>
      <c r="X25" s="574"/>
      <c r="Y25" s="574"/>
    </row>
    <row r="26" spans="1:25" s="553" customFormat="1" ht="10.95" customHeight="1" x14ac:dyDescent="0.25">
      <c r="A26" s="136"/>
      <c r="B26" s="660" t="s">
        <v>225</v>
      </c>
      <c r="C26" s="808" t="s">
        <v>226</v>
      </c>
      <c r="D26" s="1053"/>
      <c r="E26" s="650" t="s">
        <v>45</v>
      </c>
      <c r="F26" s="651" t="s">
        <v>46</v>
      </c>
      <c r="G26" s="650" t="s">
        <v>47</v>
      </c>
      <c r="H26" s="651" t="s">
        <v>48</v>
      </c>
      <c r="I26" s="650" t="s">
        <v>49</v>
      </c>
      <c r="J26" s="651" t="s">
        <v>50</v>
      </c>
      <c r="K26" s="790"/>
      <c r="L26" s="1066"/>
      <c r="M26" s="51"/>
      <c r="N26" s="651"/>
      <c r="O26" s="642"/>
      <c r="P26" s="577"/>
      <c r="Q26" s="36"/>
      <c r="R26" s="38"/>
      <c r="S26" s="50"/>
      <c r="T26" s="576"/>
      <c r="U26" s="574"/>
      <c r="V26" s="574"/>
      <c r="W26" s="574"/>
      <c r="X26" s="574"/>
      <c r="Y26" s="574"/>
    </row>
    <row r="27" spans="1:25" s="553" customFormat="1" ht="10.95" customHeight="1" x14ac:dyDescent="0.25">
      <c r="A27" s="135">
        <f>IF(E27="x",A6,0)+IF(F27="x",A8,0)+IF(G27="x", A10,0)+IF(H27="x",A12,0)+IF(I27="x",A14,0)+IF(J27="x",A16,0)</f>
        <v>0</v>
      </c>
      <c r="B27" s="660"/>
      <c r="C27" s="1067" t="s">
        <v>227</v>
      </c>
      <c r="D27" s="1051"/>
      <c r="E27" s="439"/>
      <c r="F27" s="440"/>
      <c r="G27" s="439"/>
      <c r="H27" s="440"/>
      <c r="I27" s="439"/>
      <c r="J27" s="440"/>
      <c r="K27" s="1068">
        <v>0</v>
      </c>
      <c r="L27" s="1069"/>
      <c r="M27" s="578"/>
      <c r="N27" s="641" t="s">
        <v>26</v>
      </c>
      <c r="O27" s="643"/>
      <c r="P27" s="569">
        <v>0</v>
      </c>
      <c r="Q27" s="74" t="s">
        <v>29</v>
      </c>
      <c r="R27" s="40">
        <f>A27*K27*P27</f>
        <v>0</v>
      </c>
      <c r="S27" s="50"/>
      <c r="T27" s="574"/>
      <c r="U27" s="574"/>
      <c r="V27" s="574"/>
      <c r="W27" s="574"/>
      <c r="X27" s="574"/>
      <c r="Y27" s="574"/>
    </row>
    <row r="28" spans="1:25" s="553" customFormat="1" ht="10.95" customHeight="1" thickBot="1" x14ac:dyDescent="0.3">
      <c r="A28" s="39"/>
      <c r="B28" s="643"/>
      <c r="C28" s="692"/>
      <c r="D28" s="692"/>
      <c r="E28" s="809"/>
      <c r="F28" s="1070"/>
      <c r="G28" s="1070"/>
      <c r="H28" s="1070"/>
      <c r="I28" s="1070"/>
      <c r="J28" s="1070"/>
      <c r="K28" s="768"/>
      <c r="L28" s="1007"/>
      <c r="M28" s="695"/>
      <c r="N28" s="641"/>
      <c r="O28" s="52"/>
      <c r="P28" s="52"/>
      <c r="Q28" s="53"/>
      <c r="R28" s="54"/>
      <c r="S28" s="79">
        <f>SUM(R19:R27)</f>
        <v>9590.4000000000015</v>
      </c>
      <c r="T28" s="576"/>
      <c r="U28" s="574"/>
      <c r="V28" s="574"/>
      <c r="W28" s="574"/>
      <c r="X28" s="574"/>
      <c r="Y28" s="574"/>
    </row>
    <row r="29" spans="1:25" s="477" customFormat="1" ht="11.4" customHeight="1" x14ac:dyDescent="0.25">
      <c r="A29" s="639" t="s">
        <v>57</v>
      </c>
      <c r="B29" s="639"/>
      <c r="C29" s="1046" t="s">
        <v>228</v>
      </c>
      <c r="D29" s="1046"/>
      <c r="E29" s="1046"/>
      <c r="F29" s="1046"/>
      <c r="G29" s="1046"/>
      <c r="H29" s="1046"/>
      <c r="I29" s="1046"/>
      <c r="J29" s="1046"/>
      <c r="K29" s="1046"/>
      <c r="L29" s="1046"/>
      <c r="M29" s="1046"/>
      <c r="N29" s="1046"/>
      <c r="O29" s="1046"/>
      <c r="P29" s="1046"/>
      <c r="Q29" s="1046"/>
      <c r="R29" s="1046"/>
      <c r="S29" s="170"/>
      <c r="T29" s="76"/>
      <c r="U29" s="76"/>
      <c r="V29" s="76"/>
      <c r="W29" s="76"/>
      <c r="X29" s="76"/>
      <c r="Y29" s="76"/>
    </row>
    <row r="30" spans="1:25" s="553" customFormat="1" ht="10.95" customHeight="1" x14ac:dyDescent="0.25">
      <c r="A30" s="39"/>
      <c r="B30" s="39"/>
      <c r="C30" s="1061" t="s">
        <v>229</v>
      </c>
      <c r="D30" s="1062"/>
      <c r="E30" s="1063"/>
      <c r="F30" s="1019"/>
      <c r="G30" s="1019"/>
      <c r="H30" s="1019"/>
      <c r="I30" s="1019"/>
      <c r="J30" s="1019"/>
      <c r="K30" s="1064" t="s">
        <v>230</v>
      </c>
      <c r="L30" s="1041"/>
      <c r="M30" s="1041"/>
      <c r="N30" s="1065"/>
      <c r="O30" s="1007"/>
      <c r="P30" s="1007"/>
      <c r="Q30" s="55" t="s">
        <v>29</v>
      </c>
      <c r="R30" s="56" t="s">
        <v>62</v>
      </c>
      <c r="S30" s="50"/>
      <c r="T30" s="574"/>
      <c r="U30" s="574"/>
      <c r="V30" s="574"/>
      <c r="W30" s="574"/>
      <c r="X30" s="574"/>
      <c r="Y30" s="574"/>
    </row>
    <row r="31" spans="1:25" s="553" customFormat="1" ht="10.95" customHeight="1" x14ac:dyDescent="0.25">
      <c r="A31" s="39"/>
      <c r="B31" s="35" t="s">
        <v>31</v>
      </c>
      <c r="C31" s="1058" t="s">
        <v>231</v>
      </c>
      <c r="D31" s="1059"/>
      <c r="E31" s="1059"/>
      <c r="F31" s="1059"/>
      <c r="G31" s="1059"/>
      <c r="H31" s="1059"/>
      <c r="I31" s="1059"/>
      <c r="J31" s="1059"/>
      <c r="K31" s="1055"/>
      <c r="L31" s="1021"/>
      <c r="M31" s="1021"/>
      <c r="N31" s="1021"/>
      <c r="O31" s="1021"/>
      <c r="P31" s="1021"/>
      <c r="Q31" s="1021"/>
      <c r="R31" s="1021"/>
      <c r="S31" s="50"/>
    </row>
    <row r="32" spans="1:25" s="553" customFormat="1" ht="10.95" customHeight="1" x14ac:dyDescent="0.25">
      <c r="A32" s="39"/>
      <c r="B32" s="39"/>
      <c r="C32" s="1048" t="s">
        <v>232</v>
      </c>
      <c r="D32" s="1060"/>
      <c r="E32" s="650" t="s">
        <v>45</v>
      </c>
      <c r="F32" s="651" t="s">
        <v>46</v>
      </c>
      <c r="G32" s="650" t="s">
        <v>47</v>
      </c>
      <c r="H32" s="651" t="s">
        <v>48</v>
      </c>
      <c r="I32" s="650" t="s">
        <v>49</v>
      </c>
      <c r="J32" s="651" t="s">
        <v>50</v>
      </c>
      <c r="K32" s="1055"/>
      <c r="L32" s="1021"/>
      <c r="M32" s="1021"/>
      <c r="N32" s="1021"/>
      <c r="O32" s="1021"/>
      <c r="P32" s="1021"/>
      <c r="Q32" s="1021"/>
      <c r="R32" s="1021"/>
      <c r="S32" s="50"/>
    </row>
    <row r="33" spans="1:19" s="553" customFormat="1" ht="10.95" customHeight="1" x14ac:dyDescent="0.25">
      <c r="A33" s="39"/>
      <c r="B33" s="39"/>
      <c r="C33" s="777" t="s">
        <v>233</v>
      </c>
      <c r="D33" s="1057"/>
      <c r="E33" s="439" t="s">
        <v>26</v>
      </c>
      <c r="F33" s="440"/>
      <c r="G33" s="439"/>
      <c r="H33" s="440"/>
      <c r="I33" s="439"/>
      <c r="J33" s="440"/>
      <c r="K33" s="579">
        <v>500</v>
      </c>
      <c r="L33" s="562" t="s">
        <v>26</v>
      </c>
      <c r="M33" s="559">
        <v>1</v>
      </c>
      <c r="N33" s="651" t="s">
        <v>26</v>
      </c>
      <c r="O33" s="580">
        <v>1</v>
      </c>
      <c r="P33" s="57" t="s">
        <v>29</v>
      </c>
      <c r="Q33" s="38">
        <f>K33*O33*M33</f>
        <v>500</v>
      </c>
      <c r="R33" s="38"/>
      <c r="S33" s="50"/>
    </row>
    <row r="34" spans="1:19" s="553" customFormat="1" ht="10.95" customHeight="1" x14ac:dyDescent="0.25">
      <c r="A34" s="39"/>
      <c r="B34" s="39"/>
      <c r="C34" s="777" t="s">
        <v>67</v>
      </c>
      <c r="D34" s="1050"/>
      <c r="E34" s="1021"/>
      <c r="F34" s="1021"/>
      <c r="G34" s="1021"/>
      <c r="H34" s="1021"/>
      <c r="I34" s="1021"/>
      <c r="J34" s="1021"/>
      <c r="K34" s="579">
        <v>199</v>
      </c>
      <c r="L34" s="562" t="s">
        <v>26</v>
      </c>
      <c r="M34" s="559">
        <v>4</v>
      </c>
      <c r="N34" s="651" t="s">
        <v>26</v>
      </c>
      <c r="O34" s="580">
        <v>1</v>
      </c>
      <c r="P34" s="57" t="s">
        <v>29</v>
      </c>
      <c r="Q34" s="38">
        <f>K34*O34*M34</f>
        <v>796</v>
      </c>
      <c r="R34" s="38"/>
      <c r="S34" s="50"/>
    </row>
    <row r="35" spans="1:19" s="553" customFormat="1" ht="10.95" customHeight="1" x14ac:dyDescent="0.25">
      <c r="A35" s="39"/>
      <c r="B35" s="39"/>
      <c r="C35" s="777" t="s">
        <v>234</v>
      </c>
      <c r="D35" s="1050"/>
      <c r="E35" s="1021"/>
      <c r="F35" s="1021"/>
      <c r="G35" s="1021"/>
      <c r="H35" s="1021"/>
      <c r="I35" s="1021"/>
      <c r="J35" s="1021"/>
      <c r="K35" s="579">
        <v>100</v>
      </c>
      <c r="L35" s="562" t="s">
        <v>26</v>
      </c>
      <c r="M35" s="559">
        <v>5</v>
      </c>
      <c r="N35" s="651" t="s">
        <v>26</v>
      </c>
      <c r="O35" s="580">
        <v>1</v>
      </c>
      <c r="P35" s="57" t="s">
        <v>29</v>
      </c>
      <c r="Q35" s="38">
        <f>K35*O35*M35</f>
        <v>500</v>
      </c>
      <c r="R35" s="38"/>
      <c r="S35" s="50"/>
    </row>
    <row r="36" spans="1:19" s="553" customFormat="1" ht="10.95" customHeight="1" x14ac:dyDescent="0.25">
      <c r="A36" s="39"/>
      <c r="B36" s="39"/>
      <c r="C36" s="777" t="s">
        <v>235</v>
      </c>
      <c r="D36" s="1050"/>
      <c r="E36" s="1021"/>
      <c r="F36" s="1021"/>
      <c r="G36" s="1021"/>
      <c r="H36" s="1021"/>
      <c r="I36" s="1021"/>
      <c r="J36" s="1021"/>
      <c r="K36" s="579">
        <v>20</v>
      </c>
      <c r="L36" s="562" t="s">
        <v>26</v>
      </c>
      <c r="M36" s="559">
        <v>2</v>
      </c>
      <c r="N36" s="651" t="s">
        <v>26</v>
      </c>
      <c r="O36" s="581">
        <v>1</v>
      </c>
      <c r="P36" s="57" t="s">
        <v>29</v>
      </c>
      <c r="Q36" s="31">
        <f>K36*O36*M36</f>
        <v>40</v>
      </c>
      <c r="R36" s="38">
        <f>SUM(Q33:Q36)</f>
        <v>1836</v>
      </c>
      <c r="S36" s="50"/>
    </row>
    <row r="37" spans="1:19" s="553" customFormat="1" ht="10.95" customHeight="1" x14ac:dyDescent="0.25">
      <c r="A37" s="39"/>
      <c r="B37" s="35" t="s">
        <v>33</v>
      </c>
      <c r="C37" s="1058" t="s">
        <v>236</v>
      </c>
      <c r="D37" s="1059"/>
      <c r="E37" s="1059"/>
      <c r="F37" s="1059"/>
      <c r="G37" s="1059"/>
      <c r="H37" s="1059"/>
      <c r="I37" s="1059"/>
      <c r="J37" s="1059"/>
      <c r="K37" s="1055"/>
      <c r="L37" s="1021"/>
      <c r="M37" s="1021"/>
      <c r="N37" s="1021"/>
      <c r="O37" s="1021"/>
      <c r="P37" s="1021"/>
      <c r="Q37" s="1021"/>
      <c r="R37" s="1021"/>
      <c r="S37" s="50"/>
    </row>
    <row r="38" spans="1:19" s="553" customFormat="1" ht="10.95" customHeight="1" x14ac:dyDescent="0.25">
      <c r="A38" s="39"/>
      <c r="B38" s="39"/>
      <c r="C38" s="1048" t="s">
        <v>232</v>
      </c>
      <c r="D38" s="1060"/>
      <c r="E38" s="650" t="s">
        <v>45</v>
      </c>
      <c r="F38" s="651" t="s">
        <v>46</v>
      </c>
      <c r="G38" s="650" t="s">
        <v>47</v>
      </c>
      <c r="H38" s="651" t="s">
        <v>48</v>
      </c>
      <c r="I38" s="650" t="s">
        <v>49</v>
      </c>
      <c r="J38" s="651" t="s">
        <v>50</v>
      </c>
      <c r="K38" s="1055"/>
      <c r="L38" s="1021"/>
      <c r="M38" s="1021"/>
      <c r="N38" s="1021"/>
      <c r="O38" s="1021"/>
      <c r="P38" s="1021"/>
      <c r="Q38" s="1021"/>
      <c r="R38" s="1021"/>
      <c r="S38" s="50"/>
    </row>
    <row r="39" spans="1:19" s="553" customFormat="1" ht="10.95" customHeight="1" x14ac:dyDescent="0.25">
      <c r="A39" s="39"/>
      <c r="B39" s="39"/>
      <c r="C39" s="777" t="s">
        <v>233</v>
      </c>
      <c r="D39" s="1057"/>
      <c r="E39" s="439"/>
      <c r="F39" s="440" t="s">
        <v>26</v>
      </c>
      <c r="G39" s="439"/>
      <c r="H39" s="440"/>
      <c r="I39" s="439"/>
      <c r="J39" s="440"/>
      <c r="K39" s="579">
        <v>500</v>
      </c>
      <c r="L39" s="562" t="s">
        <v>26</v>
      </c>
      <c r="M39" s="559">
        <v>1</v>
      </c>
      <c r="N39" s="651" t="s">
        <v>26</v>
      </c>
      <c r="O39" s="580">
        <v>1</v>
      </c>
      <c r="P39" s="57" t="s">
        <v>29</v>
      </c>
      <c r="Q39" s="38">
        <f>K39*O39*M39</f>
        <v>500</v>
      </c>
      <c r="R39" s="38"/>
      <c r="S39" s="50"/>
    </row>
    <row r="40" spans="1:19" s="553" customFormat="1" ht="10.95" customHeight="1" x14ac:dyDescent="0.25">
      <c r="A40" s="39"/>
      <c r="B40" s="39"/>
      <c r="C40" s="777" t="s">
        <v>67</v>
      </c>
      <c r="D40" s="1050"/>
      <c r="E40" s="1021"/>
      <c r="F40" s="1021"/>
      <c r="G40" s="1021"/>
      <c r="H40" s="1021"/>
      <c r="I40" s="1021"/>
      <c r="J40" s="1021"/>
      <c r="K40" s="579">
        <v>199</v>
      </c>
      <c r="L40" s="562" t="s">
        <v>26</v>
      </c>
      <c r="M40" s="559">
        <v>4</v>
      </c>
      <c r="N40" s="651" t="s">
        <v>26</v>
      </c>
      <c r="O40" s="580">
        <v>1</v>
      </c>
      <c r="P40" s="57" t="s">
        <v>29</v>
      </c>
      <c r="Q40" s="38">
        <f>K40*O40*M40</f>
        <v>796</v>
      </c>
      <c r="R40" s="38"/>
      <c r="S40" s="50"/>
    </row>
    <row r="41" spans="1:19" s="553" customFormat="1" ht="10.95" customHeight="1" x14ac:dyDescent="0.25">
      <c r="A41" s="39"/>
      <c r="B41" s="39"/>
      <c r="C41" s="777" t="s">
        <v>234</v>
      </c>
      <c r="D41" s="1050"/>
      <c r="E41" s="1021"/>
      <c r="F41" s="1021"/>
      <c r="G41" s="1021"/>
      <c r="H41" s="1021"/>
      <c r="I41" s="1021"/>
      <c r="J41" s="1021"/>
      <c r="K41" s="579">
        <v>100</v>
      </c>
      <c r="L41" s="562" t="s">
        <v>26</v>
      </c>
      <c r="M41" s="559">
        <v>5</v>
      </c>
      <c r="N41" s="651" t="s">
        <v>26</v>
      </c>
      <c r="O41" s="580">
        <v>1</v>
      </c>
      <c r="P41" s="57" t="s">
        <v>29</v>
      </c>
      <c r="Q41" s="38">
        <f>K41*O41*M41</f>
        <v>500</v>
      </c>
      <c r="R41" s="38"/>
      <c r="S41" s="50"/>
    </row>
    <row r="42" spans="1:19" s="553" customFormat="1" ht="10.95" customHeight="1" x14ac:dyDescent="0.25">
      <c r="A42" s="39"/>
      <c r="B42" s="39"/>
      <c r="C42" s="777" t="s">
        <v>235</v>
      </c>
      <c r="D42" s="1050"/>
      <c r="E42" s="1021"/>
      <c r="F42" s="1021"/>
      <c r="G42" s="1021"/>
      <c r="H42" s="1021"/>
      <c r="I42" s="1021"/>
      <c r="J42" s="1021"/>
      <c r="K42" s="579">
        <v>20</v>
      </c>
      <c r="L42" s="562" t="s">
        <v>26</v>
      </c>
      <c r="M42" s="559">
        <v>2</v>
      </c>
      <c r="N42" s="651" t="s">
        <v>26</v>
      </c>
      <c r="O42" s="581">
        <v>1</v>
      </c>
      <c r="P42" s="57" t="s">
        <v>29</v>
      </c>
      <c r="Q42" s="31">
        <f>K42*O42*M42</f>
        <v>40</v>
      </c>
      <c r="R42" s="38">
        <f>SUM(Q39:Q42)</f>
        <v>1836</v>
      </c>
      <c r="S42" s="50"/>
    </row>
    <row r="43" spans="1:19" s="553" customFormat="1" ht="10.95" customHeight="1" x14ac:dyDescent="0.25">
      <c r="A43" s="39"/>
      <c r="B43" s="35" t="s">
        <v>34</v>
      </c>
      <c r="C43" s="1058" t="s">
        <v>237</v>
      </c>
      <c r="D43" s="1059"/>
      <c r="E43" s="1059"/>
      <c r="F43" s="1059"/>
      <c r="G43" s="1059"/>
      <c r="H43" s="1059"/>
      <c r="I43" s="1059"/>
      <c r="J43" s="1059"/>
      <c r="K43" s="1055"/>
      <c r="L43" s="1021"/>
      <c r="M43" s="1021"/>
      <c r="N43" s="1021"/>
      <c r="O43" s="1021"/>
      <c r="P43" s="1021"/>
      <c r="Q43" s="1021"/>
      <c r="R43" s="1021"/>
      <c r="S43" s="50"/>
    </row>
    <row r="44" spans="1:19" s="553" customFormat="1" ht="10.95" customHeight="1" x14ac:dyDescent="0.25">
      <c r="A44" s="39"/>
      <c r="B44" s="39"/>
      <c r="C44" s="1048" t="s">
        <v>238</v>
      </c>
      <c r="D44" s="1056"/>
      <c r="E44" s="650" t="s">
        <v>45</v>
      </c>
      <c r="F44" s="651" t="s">
        <v>46</v>
      </c>
      <c r="G44" s="650" t="s">
        <v>47</v>
      </c>
      <c r="H44" s="651" t="s">
        <v>48</v>
      </c>
      <c r="I44" s="650" t="s">
        <v>49</v>
      </c>
      <c r="J44" s="651" t="s">
        <v>50</v>
      </c>
      <c r="K44" s="1055"/>
      <c r="L44" s="1021"/>
      <c r="M44" s="1021"/>
      <c r="N44" s="1021"/>
      <c r="O44" s="1021"/>
      <c r="P44" s="1021"/>
      <c r="Q44" s="1021"/>
      <c r="R44" s="1021"/>
      <c r="S44" s="50"/>
    </row>
    <row r="45" spans="1:19" s="553" customFormat="1" ht="10.95" customHeight="1" x14ac:dyDescent="0.25">
      <c r="A45" s="39"/>
      <c r="B45" s="39"/>
      <c r="C45" s="777" t="s">
        <v>233</v>
      </c>
      <c r="D45" s="1057"/>
      <c r="E45" s="439"/>
      <c r="F45" s="440"/>
      <c r="G45" s="439" t="s">
        <v>26</v>
      </c>
      <c r="H45" s="440"/>
      <c r="I45" s="439"/>
      <c r="J45" s="440"/>
      <c r="K45" s="579">
        <v>800</v>
      </c>
      <c r="L45" s="562" t="s">
        <v>26</v>
      </c>
      <c r="M45" s="559">
        <v>1</v>
      </c>
      <c r="N45" s="651" t="s">
        <v>26</v>
      </c>
      <c r="O45" s="580">
        <v>0</v>
      </c>
      <c r="P45" s="57" t="s">
        <v>29</v>
      </c>
      <c r="Q45" s="38">
        <f>K45*O45*M45</f>
        <v>0</v>
      </c>
      <c r="R45" s="38"/>
      <c r="S45" s="50"/>
    </row>
    <row r="46" spans="1:19" s="553" customFormat="1" ht="10.95" customHeight="1" x14ac:dyDescent="0.25">
      <c r="A46" s="39"/>
      <c r="B46" s="39"/>
      <c r="C46" s="777" t="s">
        <v>67</v>
      </c>
      <c r="D46" s="1050"/>
      <c r="E46" s="1021"/>
      <c r="F46" s="1021"/>
      <c r="G46" s="1021"/>
      <c r="H46" s="1021"/>
      <c r="I46" s="1021"/>
      <c r="J46" s="1021"/>
      <c r="K46" s="579">
        <v>184</v>
      </c>
      <c r="L46" s="562" t="s">
        <v>26</v>
      </c>
      <c r="M46" s="559">
        <v>3</v>
      </c>
      <c r="N46" s="651" t="s">
        <v>26</v>
      </c>
      <c r="O46" s="580">
        <v>0</v>
      </c>
      <c r="P46" s="57" t="s">
        <v>29</v>
      </c>
      <c r="Q46" s="38">
        <f>K46*O46*M46</f>
        <v>0</v>
      </c>
      <c r="R46" s="38"/>
      <c r="S46" s="50"/>
    </row>
    <row r="47" spans="1:19" s="553" customFormat="1" ht="10.95" customHeight="1" x14ac:dyDescent="0.25">
      <c r="A47" s="39"/>
      <c r="B47" s="39"/>
      <c r="C47" s="777" t="s">
        <v>234</v>
      </c>
      <c r="D47" s="1050"/>
      <c r="E47" s="1021"/>
      <c r="F47" s="1021"/>
      <c r="G47" s="1021"/>
      <c r="H47" s="1021"/>
      <c r="I47" s="1021"/>
      <c r="J47" s="1021"/>
      <c r="K47" s="579">
        <v>76</v>
      </c>
      <c r="L47" s="562" t="s">
        <v>26</v>
      </c>
      <c r="M47" s="559">
        <v>4</v>
      </c>
      <c r="N47" s="651" t="s">
        <v>26</v>
      </c>
      <c r="O47" s="580">
        <v>0</v>
      </c>
      <c r="P47" s="57" t="s">
        <v>29</v>
      </c>
      <c r="Q47" s="38">
        <f>K47*O47*M47</f>
        <v>0</v>
      </c>
      <c r="R47" s="38"/>
      <c r="S47" s="50"/>
    </row>
    <row r="48" spans="1:19" s="553" customFormat="1" ht="10.95" customHeight="1" x14ac:dyDescent="0.25">
      <c r="A48" s="39"/>
      <c r="B48" s="39"/>
      <c r="C48" s="777" t="s">
        <v>235</v>
      </c>
      <c r="D48" s="1050"/>
      <c r="E48" s="1021"/>
      <c r="F48" s="1021"/>
      <c r="G48" s="1021"/>
      <c r="H48" s="1021"/>
      <c r="I48" s="1021"/>
      <c r="J48" s="1021"/>
      <c r="K48" s="579">
        <v>40</v>
      </c>
      <c r="L48" s="562" t="s">
        <v>26</v>
      </c>
      <c r="M48" s="559">
        <v>2</v>
      </c>
      <c r="N48" s="651" t="s">
        <v>26</v>
      </c>
      <c r="O48" s="581">
        <v>0</v>
      </c>
      <c r="P48" s="57" t="s">
        <v>29</v>
      </c>
      <c r="Q48" s="31">
        <f>K48*O48*M48</f>
        <v>0</v>
      </c>
      <c r="R48" s="38">
        <f>SUM(Q45:Q48)</f>
        <v>0</v>
      </c>
      <c r="S48" s="50"/>
    </row>
    <row r="49" spans="1:19" s="553" customFormat="1" ht="10.95" customHeight="1" x14ac:dyDescent="0.25">
      <c r="A49" s="39"/>
      <c r="B49" s="645" t="s">
        <v>35</v>
      </c>
      <c r="C49" s="1058" t="s">
        <v>63</v>
      </c>
      <c r="D49" s="1059"/>
      <c r="E49" s="1059"/>
      <c r="F49" s="1059"/>
      <c r="G49" s="1059"/>
      <c r="H49" s="1059"/>
      <c r="I49" s="1059"/>
      <c r="J49" s="1059"/>
      <c r="K49" s="1055"/>
      <c r="L49" s="1021"/>
      <c r="M49" s="1021"/>
      <c r="N49" s="1021"/>
      <c r="O49" s="1021"/>
      <c r="P49" s="1021"/>
      <c r="Q49" s="1021"/>
      <c r="R49" s="1021"/>
      <c r="S49" s="50"/>
    </row>
    <row r="50" spans="1:19" s="553" customFormat="1" ht="10.95" customHeight="1" x14ac:dyDescent="0.25">
      <c r="A50" s="39"/>
      <c r="B50" s="642"/>
      <c r="C50" s="1048" t="s">
        <v>64</v>
      </c>
      <c r="D50" s="1056"/>
      <c r="E50" s="650" t="s">
        <v>45</v>
      </c>
      <c r="F50" s="651" t="s">
        <v>46</v>
      </c>
      <c r="G50" s="650" t="s">
        <v>47</v>
      </c>
      <c r="H50" s="651" t="s">
        <v>48</v>
      </c>
      <c r="I50" s="650" t="s">
        <v>49</v>
      </c>
      <c r="J50" s="651" t="s">
        <v>50</v>
      </c>
      <c r="K50" s="1055"/>
      <c r="L50" s="1021"/>
      <c r="M50" s="1021"/>
      <c r="N50" s="1021"/>
      <c r="O50" s="1021"/>
      <c r="P50" s="1021"/>
      <c r="Q50" s="1021"/>
      <c r="R50" s="1021"/>
      <c r="S50" s="50"/>
    </row>
    <row r="51" spans="1:19" s="553" customFormat="1" ht="10.95" customHeight="1" x14ac:dyDescent="0.25">
      <c r="A51" s="39"/>
      <c r="B51" s="642"/>
      <c r="C51" s="777" t="s">
        <v>233</v>
      </c>
      <c r="D51" s="1057"/>
      <c r="E51" s="439"/>
      <c r="F51" s="440"/>
      <c r="G51" s="439"/>
      <c r="H51" s="440"/>
      <c r="I51" s="439"/>
      <c r="J51" s="440"/>
      <c r="K51" s="579">
        <v>0</v>
      </c>
      <c r="L51" s="562" t="s">
        <v>26</v>
      </c>
      <c r="M51" s="559">
        <v>0</v>
      </c>
      <c r="N51" s="651" t="s">
        <v>26</v>
      </c>
      <c r="O51" s="580">
        <v>0</v>
      </c>
      <c r="P51" s="57" t="s">
        <v>29</v>
      </c>
      <c r="Q51" s="38">
        <f>K51*O51*M51</f>
        <v>0</v>
      </c>
      <c r="R51" s="38"/>
      <c r="S51" s="50"/>
    </row>
    <row r="52" spans="1:19" s="553" customFormat="1" ht="10.95" customHeight="1" x14ac:dyDescent="0.25">
      <c r="A52" s="39"/>
      <c r="B52" s="642"/>
      <c r="C52" s="777" t="s">
        <v>67</v>
      </c>
      <c r="D52" s="1050"/>
      <c r="E52" s="1021"/>
      <c r="F52" s="1021"/>
      <c r="G52" s="1021"/>
      <c r="H52" s="1021"/>
      <c r="I52" s="1021"/>
      <c r="J52" s="1021"/>
      <c r="K52" s="579">
        <v>0</v>
      </c>
      <c r="L52" s="562" t="s">
        <v>26</v>
      </c>
      <c r="M52" s="559">
        <v>0</v>
      </c>
      <c r="N52" s="651" t="s">
        <v>26</v>
      </c>
      <c r="O52" s="580">
        <v>0</v>
      </c>
      <c r="P52" s="57" t="s">
        <v>29</v>
      </c>
      <c r="Q52" s="38">
        <f>K52*O52*M52</f>
        <v>0</v>
      </c>
      <c r="R52" s="38"/>
      <c r="S52" s="50"/>
    </row>
    <row r="53" spans="1:19" s="553" customFormat="1" ht="10.95" customHeight="1" x14ac:dyDescent="0.25">
      <c r="A53" s="39"/>
      <c r="B53" s="642"/>
      <c r="C53" s="777" t="s">
        <v>234</v>
      </c>
      <c r="D53" s="1050"/>
      <c r="E53" s="1021"/>
      <c r="F53" s="1021"/>
      <c r="G53" s="1021"/>
      <c r="H53" s="1021"/>
      <c r="I53" s="1021"/>
      <c r="J53" s="1021"/>
      <c r="K53" s="579">
        <v>0</v>
      </c>
      <c r="L53" s="562" t="s">
        <v>26</v>
      </c>
      <c r="M53" s="559">
        <v>0</v>
      </c>
      <c r="N53" s="651" t="s">
        <v>26</v>
      </c>
      <c r="O53" s="580">
        <v>0</v>
      </c>
      <c r="P53" s="57" t="s">
        <v>29</v>
      </c>
      <c r="Q53" s="38">
        <f>K53*O53*M53</f>
        <v>0</v>
      </c>
      <c r="R53" s="38"/>
      <c r="S53" s="50"/>
    </row>
    <row r="54" spans="1:19" s="553" customFormat="1" ht="10.95" customHeight="1" x14ac:dyDescent="0.25">
      <c r="A54" s="39"/>
      <c r="B54" s="642"/>
      <c r="C54" s="777" t="s">
        <v>235</v>
      </c>
      <c r="D54" s="1050"/>
      <c r="E54" s="1021"/>
      <c r="F54" s="1021"/>
      <c r="G54" s="1021"/>
      <c r="H54" s="1021"/>
      <c r="I54" s="1021"/>
      <c r="J54" s="1021"/>
      <c r="K54" s="579">
        <v>0</v>
      </c>
      <c r="L54" s="562" t="s">
        <v>26</v>
      </c>
      <c r="M54" s="559">
        <v>0</v>
      </c>
      <c r="N54" s="651" t="s">
        <v>26</v>
      </c>
      <c r="O54" s="581">
        <v>0</v>
      </c>
      <c r="P54" s="57" t="s">
        <v>29</v>
      </c>
      <c r="Q54" s="31">
        <f>K54*O54*M54</f>
        <v>0</v>
      </c>
      <c r="R54" s="38">
        <f>SUM(Q51:Q54)</f>
        <v>0</v>
      </c>
      <c r="S54" s="50"/>
    </row>
    <row r="55" spans="1:19" s="553" customFormat="1" ht="10.95" customHeight="1" x14ac:dyDescent="0.25">
      <c r="A55" s="39"/>
      <c r="B55" s="653" t="s">
        <v>36</v>
      </c>
      <c r="C55" s="747" t="s">
        <v>63</v>
      </c>
      <c r="D55" s="1054"/>
      <c r="E55" s="1054"/>
      <c r="F55" s="1054"/>
      <c r="G55" s="1054"/>
      <c r="H55" s="1054"/>
      <c r="I55" s="1054"/>
      <c r="J55" s="1054"/>
      <c r="K55" s="1055"/>
      <c r="L55" s="1021"/>
      <c r="M55" s="1021"/>
      <c r="N55" s="1021"/>
      <c r="O55" s="1021"/>
      <c r="P55" s="1021"/>
      <c r="Q55" s="1021"/>
      <c r="R55" s="1021"/>
      <c r="S55" s="50"/>
    </row>
    <row r="56" spans="1:19" s="553" customFormat="1" ht="10.95" customHeight="1" x14ac:dyDescent="0.25">
      <c r="A56" s="39"/>
      <c r="B56" s="643"/>
      <c r="C56" s="768" t="s">
        <v>64</v>
      </c>
      <c r="D56" s="1053"/>
      <c r="E56" s="652" t="s">
        <v>45</v>
      </c>
      <c r="F56" s="641" t="s">
        <v>46</v>
      </c>
      <c r="G56" s="652" t="s">
        <v>47</v>
      </c>
      <c r="H56" s="641" t="s">
        <v>48</v>
      </c>
      <c r="I56" s="652" t="s">
        <v>49</v>
      </c>
      <c r="J56" s="641" t="s">
        <v>50</v>
      </c>
      <c r="K56" s="1055"/>
      <c r="L56" s="1021"/>
      <c r="M56" s="1021"/>
      <c r="N56" s="1021"/>
      <c r="O56" s="1021"/>
      <c r="P56" s="1021"/>
      <c r="Q56" s="1021"/>
      <c r="R56" s="1021"/>
      <c r="S56" s="50"/>
    </row>
    <row r="57" spans="1:19" s="553" customFormat="1" ht="10.95" customHeight="1" x14ac:dyDescent="0.25">
      <c r="A57" s="39"/>
      <c r="B57" s="643"/>
      <c r="C57" s="768" t="s">
        <v>239</v>
      </c>
      <c r="D57" s="1051"/>
      <c r="E57" s="427"/>
      <c r="F57" s="453"/>
      <c r="G57" s="427"/>
      <c r="H57" s="453"/>
      <c r="I57" s="427"/>
      <c r="J57" s="453"/>
      <c r="K57" s="62">
        <v>0</v>
      </c>
      <c r="L57" s="582" t="s">
        <v>26</v>
      </c>
      <c r="M57" s="569">
        <v>0</v>
      </c>
      <c r="N57" s="641" t="s">
        <v>26</v>
      </c>
      <c r="O57" s="583">
        <v>0</v>
      </c>
      <c r="P57" s="58" t="s">
        <v>29</v>
      </c>
      <c r="Q57" s="40">
        <f>K57*O57*M57</f>
        <v>0</v>
      </c>
      <c r="R57" s="40"/>
      <c r="S57" s="50"/>
    </row>
    <row r="58" spans="1:19" s="553" customFormat="1" ht="10.95" customHeight="1" x14ac:dyDescent="0.25">
      <c r="A58" s="39"/>
      <c r="B58" s="643"/>
      <c r="C58" s="768" t="s">
        <v>67</v>
      </c>
      <c r="D58" s="1052"/>
      <c r="E58" s="1053"/>
      <c r="F58" s="1053"/>
      <c r="G58" s="1053"/>
      <c r="H58" s="1053"/>
      <c r="I58" s="1053"/>
      <c r="J58" s="1053"/>
      <c r="K58" s="62">
        <v>0</v>
      </c>
      <c r="L58" s="582" t="s">
        <v>26</v>
      </c>
      <c r="M58" s="569">
        <v>0</v>
      </c>
      <c r="N58" s="641" t="s">
        <v>26</v>
      </c>
      <c r="O58" s="583">
        <v>0</v>
      </c>
      <c r="P58" s="58" t="s">
        <v>29</v>
      </c>
      <c r="Q58" s="40">
        <f>K58*O58*M58</f>
        <v>0</v>
      </c>
      <c r="R58" s="40"/>
      <c r="S58" s="50"/>
    </row>
    <row r="59" spans="1:19" s="553" customFormat="1" ht="10.95" customHeight="1" x14ac:dyDescent="0.25">
      <c r="A59" s="39"/>
      <c r="B59" s="643"/>
      <c r="C59" s="768" t="s">
        <v>234</v>
      </c>
      <c r="D59" s="1052"/>
      <c r="E59" s="1053"/>
      <c r="F59" s="1053"/>
      <c r="G59" s="1053"/>
      <c r="H59" s="1053"/>
      <c r="I59" s="1053"/>
      <c r="J59" s="1053"/>
      <c r="K59" s="62">
        <v>0</v>
      </c>
      <c r="L59" s="582" t="s">
        <v>26</v>
      </c>
      <c r="M59" s="569">
        <v>0</v>
      </c>
      <c r="N59" s="641" t="s">
        <v>26</v>
      </c>
      <c r="O59" s="583">
        <v>0</v>
      </c>
      <c r="P59" s="58" t="s">
        <v>29</v>
      </c>
      <c r="Q59" s="40">
        <f>K59*O59*M59</f>
        <v>0</v>
      </c>
      <c r="R59" s="40"/>
      <c r="S59" s="50"/>
    </row>
    <row r="60" spans="1:19" s="553" customFormat="1" ht="10.95" customHeight="1" x14ac:dyDescent="0.25">
      <c r="A60" s="39"/>
      <c r="B60" s="643"/>
      <c r="C60" s="768" t="s">
        <v>235</v>
      </c>
      <c r="D60" s="1052"/>
      <c r="E60" s="1053"/>
      <c r="F60" s="1053"/>
      <c r="G60" s="1053"/>
      <c r="H60" s="1053"/>
      <c r="I60" s="1053"/>
      <c r="J60" s="1053"/>
      <c r="K60" s="62">
        <v>0</v>
      </c>
      <c r="L60" s="582" t="s">
        <v>26</v>
      </c>
      <c r="M60" s="569">
        <v>0</v>
      </c>
      <c r="N60" s="641" t="s">
        <v>26</v>
      </c>
      <c r="O60" s="584">
        <v>0</v>
      </c>
      <c r="P60" s="58" t="s">
        <v>29</v>
      </c>
      <c r="Q60" s="32">
        <f>K60*O60*M60</f>
        <v>0</v>
      </c>
      <c r="R60" s="40">
        <f>SUM(Q57:Q60)</f>
        <v>0</v>
      </c>
      <c r="S60" s="50"/>
    </row>
    <row r="61" spans="1:19" s="553" customFormat="1" ht="10.95" customHeight="1" x14ac:dyDescent="0.25">
      <c r="A61" s="39"/>
      <c r="B61" s="653" t="s">
        <v>37</v>
      </c>
      <c r="C61" s="747" t="s">
        <v>63</v>
      </c>
      <c r="D61" s="1054"/>
      <c r="E61" s="1054"/>
      <c r="F61" s="1054"/>
      <c r="G61" s="1054"/>
      <c r="H61" s="1054"/>
      <c r="I61" s="1054"/>
      <c r="J61" s="1054"/>
      <c r="K61" s="1055"/>
      <c r="L61" s="1021"/>
      <c r="M61" s="1021"/>
      <c r="N61" s="1021"/>
      <c r="O61" s="1021"/>
      <c r="P61" s="1021"/>
      <c r="Q61" s="1021"/>
      <c r="R61" s="1021"/>
      <c r="S61" s="50"/>
    </row>
    <row r="62" spans="1:19" s="553" customFormat="1" ht="10.95" customHeight="1" x14ac:dyDescent="0.25">
      <c r="A62" s="39"/>
      <c r="B62" s="643"/>
      <c r="C62" s="768" t="s">
        <v>64</v>
      </c>
      <c r="D62" s="1053"/>
      <c r="E62" s="652" t="s">
        <v>45</v>
      </c>
      <c r="F62" s="641" t="s">
        <v>46</v>
      </c>
      <c r="G62" s="652" t="s">
        <v>47</v>
      </c>
      <c r="H62" s="641" t="s">
        <v>48</v>
      </c>
      <c r="I62" s="652" t="s">
        <v>49</v>
      </c>
      <c r="J62" s="641" t="s">
        <v>50</v>
      </c>
      <c r="K62" s="1055"/>
      <c r="L62" s="1021"/>
      <c r="M62" s="1021"/>
      <c r="N62" s="1021"/>
      <c r="O62" s="1021"/>
      <c r="P62" s="1021"/>
      <c r="Q62" s="1021"/>
      <c r="R62" s="1021"/>
      <c r="S62" s="50"/>
    </row>
    <row r="63" spans="1:19" s="553" customFormat="1" ht="10.95" customHeight="1" x14ac:dyDescent="0.25">
      <c r="A63" s="39"/>
      <c r="B63" s="643"/>
      <c r="C63" s="768" t="s">
        <v>239</v>
      </c>
      <c r="D63" s="1051"/>
      <c r="E63" s="427"/>
      <c r="F63" s="453"/>
      <c r="G63" s="427"/>
      <c r="H63" s="453"/>
      <c r="I63" s="427"/>
      <c r="J63" s="453"/>
      <c r="K63" s="62">
        <v>0</v>
      </c>
      <c r="L63" s="582" t="s">
        <v>26</v>
      </c>
      <c r="M63" s="569">
        <v>0</v>
      </c>
      <c r="N63" s="641" t="s">
        <v>26</v>
      </c>
      <c r="O63" s="583">
        <v>0</v>
      </c>
      <c r="P63" s="58" t="s">
        <v>29</v>
      </c>
      <c r="Q63" s="40">
        <f>K63*O63*M63</f>
        <v>0</v>
      </c>
      <c r="R63" s="40"/>
      <c r="S63" s="50"/>
    </row>
    <row r="64" spans="1:19" s="553" customFormat="1" ht="10.95" customHeight="1" x14ac:dyDescent="0.25">
      <c r="A64" s="39"/>
      <c r="B64" s="643"/>
      <c r="C64" s="768" t="s">
        <v>67</v>
      </c>
      <c r="D64" s="1052"/>
      <c r="E64" s="1053"/>
      <c r="F64" s="1053"/>
      <c r="G64" s="1053"/>
      <c r="H64" s="1053"/>
      <c r="I64" s="1053"/>
      <c r="J64" s="1053"/>
      <c r="K64" s="62">
        <v>0</v>
      </c>
      <c r="L64" s="582" t="s">
        <v>26</v>
      </c>
      <c r="M64" s="569">
        <v>0</v>
      </c>
      <c r="N64" s="641" t="s">
        <v>26</v>
      </c>
      <c r="O64" s="583">
        <v>0</v>
      </c>
      <c r="P64" s="58" t="s">
        <v>29</v>
      </c>
      <c r="Q64" s="40">
        <f>K64*O64*M64</f>
        <v>0</v>
      </c>
      <c r="R64" s="40"/>
      <c r="S64" s="50"/>
    </row>
    <row r="65" spans="1:25" s="553" customFormat="1" ht="10.95" customHeight="1" x14ac:dyDescent="0.25">
      <c r="A65" s="39"/>
      <c r="B65" s="643"/>
      <c r="C65" s="768" t="s">
        <v>234</v>
      </c>
      <c r="D65" s="1052"/>
      <c r="E65" s="1053"/>
      <c r="F65" s="1053"/>
      <c r="G65" s="1053"/>
      <c r="H65" s="1053"/>
      <c r="I65" s="1053"/>
      <c r="J65" s="1053"/>
      <c r="K65" s="62">
        <v>0</v>
      </c>
      <c r="L65" s="582" t="s">
        <v>26</v>
      </c>
      <c r="M65" s="569">
        <v>0</v>
      </c>
      <c r="N65" s="641" t="s">
        <v>26</v>
      </c>
      <c r="O65" s="583">
        <v>0</v>
      </c>
      <c r="P65" s="58" t="s">
        <v>29</v>
      </c>
      <c r="Q65" s="40">
        <f>K65*O65*M65</f>
        <v>0</v>
      </c>
      <c r="R65" s="40"/>
      <c r="S65" s="50"/>
    </row>
    <row r="66" spans="1:25" s="553" customFormat="1" ht="10.95" customHeight="1" x14ac:dyDescent="0.25">
      <c r="A66" s="39"/>
      <c r="B66" s="643"/>
      <c r="C66" s="768" t="s">
        <v>235</v>
      </c>
      <c r="D66" s="1052"/>
      <c r="E66" s="1053"/>
      <c r="F66" s="1053"/>
      <c r="G66" s="1053"/>
      <c r="H66" s="1053"/>
      <c r="I66" s="1053"/>
      <c r="J66" s="1053"/>
      <c r="K66" s="62">
        <v>0</v>
      </c>
      <c r="L66" s="582" t="s">
        <v>26</v>
      </c>
      <c r="M66" s="569">
        <v>0</v>
      </c>
      <c r="N66" s="641" t="s">
        <v>26</v>
      </c>
      <c r="O66" s="584">
        <v>0</v>
      </c>
      <c r="P66" s="58" t="s">
        <v>29</v>
      </c>
      <c r="Q66" s="32">
        <f>K66*O66*M66</f>
        <v>0</v>
      </c>
      <c r="R66" s="40">
        <f>SUM(Q63:Q66)</f>
        <v>0</v>
      </c>
      <c r="S66" s="50"/>
    </row>
    <row r="67" spans="1:25" s="553" customFormat="1" ht="10.95" customHeight="1" thickBot="1" x14ac:dyDescent="0.3">
      <c r="A67" s="177"/>
      <c r="B67" s="177"/>
      <c r="C67" s="1013"/>
      <c r="D67" s="1014"/>
      <c r="E67" s="1014"/>
      <c r="F67" s="1014"/>
      <c r="G67" s="1014"/>
      <c r="H67" s="1014"/>
      <c r="I67" s="1014"/>
      <c r="J67" s="1014"/>
      <c r="K67" s="1045"/>
      <c r="L67" s="1014"/>
      <c r="M67" s="1014"/>
      <c r="N67" s="1014"/>
      <c r="O67" s="1014"/>
      <c r="P67" s="1014"/>
      <c r="Q67" s="1014"/>
      <c r="R67" s="1014"/>
      <c r="S67" s="178">
        <f>SUM(R31:R66)</f>
        <v>3672</v>
      </c>
    </row>
    <row r="68" spans="1:25" s="477" customFormat="1" ht="11.4" customHeight="1" x14ac:dyDescent="0.25">
      <c r="A68" s="171" t="s">
        <v>75</v>
      </c>
      <c r="B68" s="171"/>
      <c r="C68" s="1046" t="s">
        <v>240</v>
      </c>
      <c r="D68" s="1047"/>
      <c r="E68" s="1047"/>
      <c r="F68" s="1047"/>
      <c r="G68" s="1047"/>
      <c r="H68" s="1047"/>
      <c r="I68" s="1047"/>
      <c r="J68" s="1047"/>
      <c r="K68" s="1047"/>
      <c r="L68" s="1047"/>
      <c r="M68" s="1047"/>
      <c r="N68" s="1047"/>
      <c r="O68" s="1047"/>
      <c r="P68" s="1047"/>
      <c r="Q68" s="1047"/>
      <c r="R68" s="1047"/>
      <c r="S68" s="170"/>
      <c r="T68" s="76"/>
      <c r="U68" s="76"/>
      <c r="V68" s="76"/>
      <c r="W68" s="76"/>
      <c r="X68" s="76"/>
      <c r="Y68" s="76"/>
    </row>
    <row r="69" spans="1:25" s="553" customFormat="1" ht="10.95" customHeight="1" x14ac:dyDescent="0.25">
      <c r="A69" s="59"/>
      <c r="B69" s="59"/>
      <c r="C69" s="642"/>
      <c r="D69" s="739" t="s">
        <v>241</v>
      </c>
      <c r="E69" s="739"/>
      <c r="F69" s="739"/>
      <c r="G69" s="739"/>
      <c r="H69" s="739"/>
      <c r="I69" s="739"/>
      <c r="J69" s="739"/>
      <c r="K69" s="1018"/>
      <c r="L69" s="1018"/>
      <c r="M69" s="1040" t="s">
        <v>242</v>
      </c>
      <c r="N69" s="1042"/>
      <c r="O69" s="1042"/>
      <c r="P69" s="1042"/>
      <c r="Q69" s="1042"/>
      <c r="R69" s="46"/>
      <c r="S69" s="50"/>
      <c r="T69" s="574"/>
      <c r="U69" s="574"/>
      <c r="V69" s="574"/>
      <c r="W69" s="574"/>
      <c r="X69" s="574"/>
      <c r="Y69" s="574"/>
    </row>
    <row r="70" spans="1:25" s="588" customFormat="1" ht="10.95" customHeight="1" x14ac:dyDescent="0.25">
      <c r="A70" s="643"/>
      <c r="B70" s="664" t="s">
        <v>217</v>
      </c>
      <c r="C70" s="585" t="s">
        <v>77</v>
      </c>
      <c r="D70" s="1048" t="s">
        <v>78</v>
      </c>
      <c r="E70" s="1048"/>
      <c r="F70" s="1048"/>
      <c r="G70" s="1048"/>
      <c r="H70" s="1048"/>
      <c r="I70" s="1048"/>
      <c r="J70" s="1048"/>
      <c r="K70" s="1048"/>
      <c r="L70" s="1048"/>
      <c r="M70" s="579">
        <v>0</v>
      </c>
      <c r="N70" s="579" t="s">
        <v>243</v>
      </c>
      <c r="O70" s="671" t="s">
        <v>26</v>
      </c>
      <c r="P70" s="586">
        <v>0</v>
      </c>
      <c r="Q70" s="697" t="s">
        <v>29</v>
      </c>
      <c r="R70" s="60">
        <f>M70*P70</f>
        <v>0</v>
      </c>
      <c r="S70" s="40"/>
      <c r="T70" s="587"/>
      <c r="U70" s="587"/>
      <c r="V70" s="587"/>
      <c r="W70" s="587"/>
      <c r="X70" s="587"/>
      <c r="Y70" s="587"/>
    </row>
    <row r="71" spans="1:25" s="588" customFormat="1" ht="10.95" customHeight="1" x14ac:dyDescent="0.25">
      <c r="A71" s="643"/>
      <c r="B71" s="660" t="s">
        <v>220</v>
      </c>
      <c r="C71" s="653" t="s">
        <v>79</v>
      </c>
      <c r="D71" s="768" t="s">
        <v>78</v>
      </c>
      <c r="E71" s="768"/>
      <c r="F71" s="768"/>
      <c r="G71" s="768"/>
      <c r="H71" s="768"/>
      <c r="I71" s="768"/>
      <c r="J71" s="768"/>
      <c r="K71" s="768"/>
      <c r="L71" s="768"/>
      <c r="M71" s="62">
        <v>0</v>
      </c>
      <c r="N71" s="62" t="s">
        <v>244</v>
      </c>
      <c r="O71" s="695" t="s">
        <v>26</v>
      </c>
      <c r="P71" s="589">
        <v>0</v>
      </c>
      <c r="Q71" s="670" t="s">
        <v>29</v>
      </c>
      <c r="R71" s="62">
        <f>M71*P71</f>
        <v>0</v>
      </c>
      <c r="S71" s="40"/>
      <c r="T71" s="587"/>
      <c r="U71" s="587"/>
      <c r="V71" s="587"/>
      <c r="W71" s="587"/>
      <c r="X71" s="587"/>
      <c r="Y71" s="587"/>
    </row>
    <row r="72" spans="1:25" s="553" customFormat="1" ht="10.95" customHeight="1" thickBot="1" x14ac:dyDescent="0.3">
      <c r="A72" s="39"/>
      <c r="B72" s="39"/>
      <c r="C72" s="777"/>
      <c r="D72" s="1050"/>
      <c r="E72" s="1050"/>
      <c r="F72" s="1050"/>
      <c r="G72" s="1050"/>
      <c r="H72" s="1050"/>
      <c r="I72" s="1050"/>
      <c r="J72" s="1050"/>
      <c r="K72" s="1050"/>
      <c r="L72" s="1050"/>
      <c r="M72" s="1050"/>
      <c r="N72" s="1050"/>
      <c r="O72" s="63"/>
      <c r="P72" s="63"/>
      <c r="Q72" s="49"/>
      <c r="R72" s="64"/>
      <c r="S72" s="46">
        <f>SUM(R70:R71)</f>
        <v>0</v>
      </c>
      <c r="T72" s="574"/>
      <c r="U72" s="574"/>
      <c r="V72" s="574"/>
      <c r="W72" s="574"/>
      <c r="X72" s="574"/>
      <c r="Y72" s="574"/>
    </row>
    <row r="73" spans="1:25" s="477" customFormat="1" ht="11.4" customHeight="1" x14ac:dyDescent="0.25">
      <c r="A73" s="171" t="s">
        <v>80</v>
      </c>
      <c r="B73" s="171"/>
      <c r="C73" s="1046" t="s">
        <v>245</v>
      </c>
      <c r="D73" s="1047"/>
      <c r="E73" s="1047"/>
      <c r="F73" s="1047"/>
      <c r="G73" s="1047"/>
      <c r="H73" s="1047"/>
      <c r="I73" s="1047"/>
      <c r="J73" s="1047"/>
      <c r="K73" s="1047"/>
      <c r="L73" s="1047"/>
      <c r="M73" s="1047"/>
      <c r="N73" s="1047"/>
      <c r="O73" s="1047"/>
      <c r="P73" s="1047"/>
      <c r="Q73" s="1047"/>
      <c r="R73" s="1047"/>
      <c r="S73" s="170"/>
      <c r="T73" s="76"/>
      <c r="U73" s="76"/>
      <c r="V73" s="76"/>
      <c r="W73" s="76"/>
      <c r="X73" s="76"/>
      <c r="Y73" s="76"/>
    </row>
    <row r="74" spans="1:25" s="553" customFormat="1" ht="10.95" customHeight="1" x14ac:dyDescent="0.25">
      <c r="A74" s="65"/>
      <c r="B74" s="65"/>
      <c r="C74" s="642"/>
      <c r="D74" s="739" t="s">
        <v>241</v>
      </c>
      <c r="E74" s="739"/>
      <c r="F74" s="739"/>
      <c r="G74" s="739"/>
      <c r="H74" s="739"/>
      <c r="I74" s="739"/>
      <c r="J74" s="739"/>
      <c r="K74" s="1049"/>
      <c r="L74" s="1007"/>
      <c r="M74" s="1040" t="s">
        <v>242</v>
      </c>
      <c r="N74" s="1042"/>
      <c r="O74" s="1042"/>
      <c r="P74" s="1042"/>
      <c r="Q74" s="1042"/>
      <c r="R74" s="46"/>
      <c r="S74" s="50"/>
      <c r="T74" s="574"/>
      <c r="U74" s="574"/>
      <c r="V74" s="574"/>
      <c r="W74" s="574"/>
      <c r="X74" s="574"/>
      <c r="Y74" s="574"/>
    </row>
    <row r="75" spans="1:25" s="553" customFormat="1" ht="10.95" customHeight="1" x14ac:dyDescent="0.25">
      <c r="A75" s="39"/>
      <c r="B75" s="66" t="s">
        <v>43</v>
      </c>
      <c r="C75" s="585" t="s">
        <v>246</v>
      </c>
      <c r="D75" s="1048" t="s">
        <v>247</v>
      </c>
      <c r="E75" s="1021"/>
      <c r="F75" s="1021"/>
      <c r="G75" s="1021"/>
      <c r="H75" s="1021"/>
      <c r="I75" s="1021"/>
      <c r="J75" s="1021"/>
      <c r="K75" s="1021"/>
      <c r="L75" s="1021"/>
      <c r="M75" s="579">
        <v>1100</v>
      </c>
      <c r="N75" s="579" t="s">
        <v>248</v>
      </c>
      <c r="O75" s="671" t="s">
        <v>26</v>
      </c>
      <c r="P75" s="586">
        <v>1</v>
      </c>
      <c r="Q75" s="36" t="s">
        <v>29</v>
      </c>
      <c r="R75" s="60">
        <f t="shared" ref="R75:R84" si="0">M75*P75</f>
        <v>1100</v>
      </c>
      <c r="S75" s="50"/>
      <c r="T75" s="574"/>
      <c r="U75" s="574"/>
      <c r="V75" s="574"/>
      <c r="W75" s="574"/>
      <c r="X75" s="574"/>
      <c r="Y75" s="574"/>
    </row>
    <row r="76" spans="1:25" s="553" customFormat="1" ht="10.95" customHeight="1" x14ac:dyDescent="0.25">
      <c r="A76" s="39"/>
      <c r="B76" s="66" t="s">
        <v>53</v>
      </c>
      <c r="C76" s="585" t="s">
        <v>249</v>
      </c>
      <c r="D76" s="1048" t="s">
        <v>250</v>
      </c>
      <c r="E76" s="1048"/>
      <c r="F76" s="1048"/>
      <c r="G76" s="1048"/>
      <c r="H76" s="1048"/>
      <c r="I76" s="1048"/>
      <c r="J76" s="1048"/>
      <c r="K76" s="1048"/>
      <c r="L76" s="1048"/>
      <c r="M76" s="579">
        <v>35</v>
      </c>
      <c r="N76" s="579" t="s">
        <v>251</v>
      </c>
      <c r="O76" s="671" t="s">
        <v>26</v>
      </c>
      <c r="P76" s="586">
        <v>12</v>
      </c>
      <c r="Q76" s="36" t="s">
        <v>29</v>
      </c>
      <c r="R76" s="60">
        <f t="shared" si="0"/>
        <v>420</v>
      </c>
      <c r="S76" s="50"/>
      <c r="T76" s="574"/>
      <c r="U76" s="574"/>
      <c r="V76" s="574"/>
      <c r="W76" s="574"/>
      <c r="X76" s="574"/>
      <c r="Y76" s="574"/>
    </row>
    <row r="77" spans="1:25" s="553" customFormat="1" ht="10.95" customHeight="1" x14ac:dyDescent="0.25">
      <c r="A77" s="39"/>
      <c r="B77" s="66" t="s">
        <v>54</v>
      </c>
      <c r="C77" s="585" t="s">
        <v>252</v>
      </c>
      <c r="D77" s="1048" t="s">
        <v>253</v>
      </c>
      <c r="E77" s="1021"/>
      <c r="F77" s="1021"/>
      <c r="G77" s="1021"/>
      <c r="H77" s="1021"/>
      <c r="I77" s="1021"/>
      <c r="J77" s="1021"/>
      <c r="K77" s="1021"/>
      <c r="L77" s="1021"/>
      <c r="M77" s="579">
        <v>300</v>
      </c>
      <c r="N77" s="579" t="s">
        <v>254</v>
      </c>
      <c r="O77" s="671" t="s">
        <v>26</v>
      </c>
      <c r="P77" s="586">
        <v>1</v>
      </c>
      <c r="Q77" s="36" t="s">
        <v>29</v>
      </c>
      <c r="R77" s="60">
        <f t="shared" si="0"/>
        <v>300</v>
      </c>
      <c r="S77" s="50"/>
      <c r="T77" s="574"/>
      <c r="U77" s="574"/>
      <c r="V77" s="574"/>
      <c r="W77" s="574"/>
      <c r="X77" s="574"/>
      <c r="Y77" s="574"/>
    </row>
    <row r="78" spans="1:25" s="564" customFormat="1" ht="10.95" customHeight="1" x14ac:dyDescent="0.25">
      <c r="A78" s="78"/>
      <c r="B78" s="66" t="s">
        <v>55</v>
      </c>
      <c r="C78" s="585" t="s">
        <v>255</v>
      </c>
      <c r="D78" s="1048" t="s">
        <v>256</v>
      </c>
      <c r="E78" s="1021"/>
      <c r="F78" s="1021"/>
      <c r="G78" s="1021"/>
      <c r="H78" s="1021"/>
      <c r="I78" s="1021"/>
      <c r="J78" s="1021"/>
      <c r="K78" s="1021"/>
      <c r="L78" s="1021"/>
      <c r="M78" s="579">
        <v>183</v>
      </c>
      <c r="N78" s="579" t="s">
        <v>257</v>
      </c>
      <c r="O78" s="671" t="s">
        <v>26</v>
      </c>
      <c r="P78" s="586">
        <v>1</v>
      </c>
      <c r="Q78" s="36" t="s">
        <v>29</v>
      </c>
      <c r="R78" s="60">
        <f t="shared" si="0"/>
        <v>183</v>
      </c>
      <c r="S78" s="41"/>
      <c r="T78" s="590"/>
      <c r="U78" s="590"/>
      <c r="V78" s="590"/>
      <c r="W78" s="590"/>
      <c r="X78" s="590"/>
      <c r="Y78" s="590"/>
    </row>
    <row r="79" spans="1:25" s="564" customFormat="1" ht="10.95" customHeight="1" x14ac:dyDescent="0.25">
      <c r="A79" s="78"/>
      <c r="B79" s="66" t="s">
        <v>73</v>
      </c>
      <c r="C79" s="585" t="s">
        <v>258</v>
      </c>
      <c r="D79" s="1048" t="s">
        <v>259</v>
      </c>
      <c r="E79" s="1021"/>
      <c r="F79" s="1021"/>
      <c r="G79" s="1021"/>
      <c r="H79" s="1021"/>
      <c r="I79" s="1021"/>
      <c r="J79" s="1021"/>
      <c r="K79" s="1021"/>
      <c r="L79" s="1021"/>
      <c r="M79" s="579">
        <v>55</v>
      </c>
      <c r="N79" s="579" t="s">
        <v>260</v>
      </c>
      <c r="O79" s="671" t="s">
        <v>26</v>
      </c>
      <c r="P79" s="586">
        <v>1</v>
      </c>
      <c r="Q79" s="36" t="s">
        <v>29</v>
      </c>
      <c r="R79" s="60">
        <f t="shared" si="0"/>
        <v>55</v>
      </c>
      <c r="S79" s="41"/>
      <c r="T79" s="590"/>
      <c r="U79" s="590"/>
      <c r="V79" s="590"/>
      <c r="W79" s="590"/>
      <c r="X79" s="590"/>
      <c r="Y79" s="590"/>
    </row>
    <row r="80" spans="1:25" s="564" customFormat="1" ht="10.95" customHeight="1" x14ac:dyDescent="0.25">
      <c r="A80" s="78"/>
      <c r="B80" s="66" t="s">
        <v>74</v>
      </c>
      <c r="C80" s="585" t="s">
        <v>77</v>
      </c>
      <c r="D80" s="1048" t="s">
        <v>78</v>
      </c>
      <c r="E80" s="1048"/>
      <c r="F80" s="1048"/>
      <c r="G80" s="1048"/>
      <c r="H80" s="1048"/>
      <c r="I80" s="1048"/>
      <c r="J80" s="1048"/>
      <c r="K80" s="1048"/>
      <c r="L80" s="1048"/>
      <c r="M80" s="579">
        <v>0</v>
      </c>
      <c r="N80" s="579" t="s">
        <v>243</v>
      </c>
      <c r="O80" s="671" t="s">
        <v>26</v>
      </c>
      <c r="P80" s="586">
        <v>0</v>
      </c>
      <c r="Q80" s="36" t="s">
        <v>29</v>
      </c>
      <c r="R80" s="60">
        <f t="shared" si="0"/>
        <v>0</v>
      </c>
      <c r="S80" s="41"/>
      <c r="T80" s="590"/>
      <c r="U80" s="590"/>
      <c r="V80" s="590"/>
      <c r="W80" s="590"/>
      <c r="X80" s="590"/>
      <c r="Y80" s="590"/>
    </row>
    <row r="81" spans="1:25" s="564" customFormat="1" ht="10.95" customHeight="1" x14ac:dyDescent="0.25">
      <c r="A81" s="78"/>
      <c r="B81" s="66" t="s">
        <v>81</v>
      </c>
      <c r="C81" s="585" t="s">
        <v>77</v>
      </c>
      <c r="D81" s="1048" t="s">
        <v>78</v>
      </c>
      <c r="E81" s="1048"/>
      <c r="F81" s="1048"/>
      <c r="G81" s="1048"/>
      <c r="H81" s="1048"/>
      <c r="I81" s="1048"/>
      <c r="J81" s="1048"/>
      <c r="K81" s="1048"/>
      <c r="L81" s="1048"/>
      <c r="M81" s="579">
        <v>0</v>
      </c>
      <c r="N81" s="579" t="s">
        <v>243</v>
      </c>
      <c r="O81" s="671" t="s">
        <v>26</v>
      </c>
      <c r="P81" s="586">
        <v>0</v>
      </c>
      <c r="Q81" s="36" t="s">
        <v>29</v>
      </c>
      <c r="R81" s="60">
        <f t="shared" si="0"/>
        <v>0</v>
      </c>
      <c r="S81" s="41"/>
      <c r="T81" s="590"/>
      <c r="U81" s="590"/>
      <c r="V81" s="590"/>
      <c r="W81" s="590"/>
      <c r="X81" s="590"/>
      <c r="Y81" s="590"/>
    </row>
    <row r="82" spans="1:25" s="564" customFormat="1" ht="10.95" customHeight="1" x14ac:dyDescent="0.25">
      <c r="A82" s="78"/>
      <c r="B82" s="66" t="s">
        <v>82</v>
      </c>
      <c r="C82" s="585" t="s">
        <v>77</v>
      </c>
      <c r="D82" s="1048" t="s">
        <v>78</v>
      </c>
      <c r="E82" s="1048"/>
      <c r="F82" s="1048"/>
      <c r="G82" s="1048"/>
      <c r="H82" s="1048"/>
      <c r="I82" s="1048"/>
      <c r="J82" s="1048"/>
      <c r="K82" s="1048"/>
      <c r="L82" s="1048"/>
      <c r="M82" s="579">
        <v>0</v>
      </c>
      <c r="N82" s="579" t="s">
        <v>243</v>
      </c>
      <c r="O82" s="671" t="s">
        <v>26</v>
      </c>
      <c r="P82" s="586">
        <v>0</v>
      </c>
      <c r="Q82" s="36" t="s">
        <v>29</v>
      </c>
      <c r="R82" s="60">
        <f t="shared" si="0"/>
        <v>0</v>
      </c>
      <c r="S82" s="41"/>
      <c r="T82" s="590"/>
      <c r="U82" s="590"/>
      <c r="V82" s="590"/>
      <c r="W82" s="590"/>
      <c r="X82" s="590"/>
      <c r="Y82" s="590"/>
    </row>
    <row r="83" spans="1:25" s="564" customFormat="1" ht="10.95" customHeight="1" x14ac:dyDescent="0.25">
      <c r="A83" s="78"/>
      <c r="B83" s="67" t="s">
        <v>83</v>
      </c>
      <c r="C83" s="653" t="s">
        <v>79</v>
      </c>
      <c r="D83" s="768" t="s">
        <v>78</v>
      </c>
      <c r="E83" s="768"/>
      <c r="F83" s="768"/>
      <c r="G83" s="768"/>
      <c r="H83" s="768"/>
      <c r="I83" s="768"/>
      <c r="J83" s="768"/>
      <c r="K83" s="768"/>
      <c r="L83" s="768"/>
      <c r="M83" s="62">
        <v>0</v>
      </c>
      <c r="N83" s="591" t="s">
        <v>244</v>
      </c>
      <c r="O83" s="641" t="s">
        <v>26</v>
      </c>
      <c r="P83" s="641">
        <v>0</v>
      </c>
      <c r="Q83" s="74" t="s">
        <v>29</v>
      </c>
      <c r="R83" s="62">
        <f t="shared" si="0"/>
        <v>0</v>
      </c>
      <c r="S83" s="41"/>
      <c r="T83" s="590"/>
      <c r="U83" s="590"/>
      <c r="V83" s="590"/>
      <c r="W83" s="590"/>
      <c r="X83" s="590"/>
      <c r="Y83" s="590"/>
    </row>
    <row r="84" spans="1:25" s="564" customFormat="1" ht="10.95" customHeight="1" x14ac:dyDescent="0.25">
      <c r="A84" s="78"/>
      <c r="B84" s="67" t="s">
        <v>84</v>
      </c>
      <c r="C84" s="653" t="s">
        <v>79</v>
      </c>
      <c r="D84" s="768" t="s">
        <v>78</v>
      </c>
      <c r="E84" s="768"/>
      <c r="F84" s="768"/>
      <c r="G84" s="768"/>
      <c r="H84" s="768"/>
      <c r="I84" s="768"/>
      <c r="J84" s="768"/>
      <c r="K84" s="768"/>
      <c r="L84" s="768"/>
      <c r="M84" s="62">
        <v>0</v>
      </c>
      <c r="N84" s="591" t="s">
        <v>244</v>
      </c>
      <c r="O84" s="641" t="s">
        <v>26</v>
      </c>
      <c r="P84" s="641">
        <v>0</v>
      </c>
      <c r="Q84" s="74" t="s">
        <v>29</v>
      </c>
      <c r="R84" s="62">
        <f t="shared" si="0"/>
        <v>0</v>
      </c>
      <c r="S84" s="41"/>
      <c r="T84" s="590"/>
      <c r="U84" s="590"/>
      <c r="V84" s="590"/>
      <c r="W84" s="590"/>
      <c r="X84" s="590"/>
      <c r="Y84" s="590"/>
    </row>
    <row r="85" spans="1:25" s="553" customFormat="1" ht="10.95" customHeight="1" thickBot="1" x14ac:dyDescent="0.3">
      <c r="A85" s="39"/>
      <c r="B85" s="39"/>
      <c r="C85" s="642"/>
      <c r="D85" s="1014"/>
      <c r="E85" s="1014"/>
      <c r="F85" s="1014"/>
      <c r="G85" s="1014"/>
      <c r="H85" s="1014"/>
      <c r="I85" s="1014"/>
      <c r="J85" s="1014"/>
      <c r="K85" s="1014"/>
      <c r="L85" s="1014"/>
      <c r="M85" s="687"/>
      <c r="N85" s="687"/>
      <c r="O85" s="664"/>
      <c r="P85" s="664"/>
      <c r="Q85" s="48"/>
      <c r="R85" s="50"/>
      <c r="S85" s="71">
        <f>SUM(R75:R84)</f>
        <v>2058</v>
      </c>
      <c r="T85" s="574"/>
      <c r="U85" s="574"/>
      <c r="V85" s="574"/>
      <c r="W85" s="574"/>
      <c r="X85" s="574"/>
      <c r="Y85" s="574"/>
    </row>
    <row r="86" spans="1:25" s="477" customFormat="1" ht="11.4" customHeight="1" x14ac:dyDescent="0.25">
      <c r="A86" s="171" t="s">
        <v>85</v>
      </c>
      <c r="B86" s="171"/>
      <c r="C86" s="1046" t="s">
        <v>261</v>
      </c>
      <c r="D86" s="1047"/>
      <c r="E86" s="1047"/>
      <c r="F86" s="1047"/>
      <c r="G86" s="1047"/>
      <c r="H86" s="1047"/>
      <c r="I86" s="1047"/>
      <c r="J86" s="1047"/>
      <c r="K86" s="1047"/>
      <c r="L86" s="1047"/>
      <c r="M86" s="1047"/>
      <c r="N86" s="1047"/>
      <c r="O86" s="1047"/>
      <c r="P86" s="1047"/>
      <c r="Q86" s="1047"/>
      <c r="R86" s="1047"/>
      <c r="S86" s="170"/>
      <c r="T86" s="76"/>
      <c r="U86" s="76"/>
      <c r="V86" s="76"/>
      <c r="W86" s="76"/>
      <c r="X86" s="76"/>
      <c r="Y86" s="76"/>
    </row>
    <row r="87" spans="1:25" s="553" customFormat="1" ht="10.95" customHeight="1" x14ac:dyDescent="0.25">
      <c r="A87" s="59"/>
      <c r="B87" s="59"/>
      <c r="C87" s="642"/>
      <c r="D87" s="1040" t="s">
        <v>241</v>
      </c>
      <c r="E87" s="1040"/>
      <c r="F87" s="1040"/>
      <c r="G87" s="1040"/>
      <c r="H87" s="1040"/>
      <c r="I87" s="1040"/>
      <c r="J87" s="1040"/>
      <c r="K87" s="1041"/>
      <c r="L87" s="1041"/>
      <c r="M87" s="1040" t="s">
        <v>242</v>
      </c>
      <c r="N87" s="1042"/>
      <c r="O87" s="1042"/>
      <c r="P87" s="1042"/>
      <c r="Q87" s="1042"/>
      <c r="R87" s="46"/>
      <c r="S87" s="50"/>
      <c r="T87" s="574"/>
      <c r="U87" s="574"/>
      <c r="V87" s="574"/>
      <c r="W87" s="574"/>
      <c r="X87" s="574"/>
      <c r="Y87" s="574"/>
    </row>
    <row r="88" spans="1:25" s="588" customFormat="1" ht="10.95" customHeight="1" x14ac:dyDescent="0.25">
      <c r="A88" s="643"/>
      <c r="B88" s="645" t="s">
        <v>31</v>
      </c>
      <c r="C88" s="592" t="s">
        <v>86</v>
      </c>
      <c r="D88" s="1037" t="s">
        <v>262</v>
      </c>
      <c r="E88" s="1037"/>
      <c r="F88" s="1037"/>
      <c r="G88" s="1037"/>
      <c r="H88" s="1037"/>
      <c r="I88" s="1037"/>
      <c r="J88" s="1037"/>
      <c r="K88" s="1043"/>
      <c r="L88" s="1043"/>
      <c r="M88" s="579">
        <v>0</v>
      </c>
      <c r="N88" s="579" t="s">
        <v>243</v>
      </c>
      <c r="O88" s="671" t="s">
        <v>26</v>
      </c>
      <c r="P88" s="586">
        <v>0</v>
      </c>
      <c r="Q88" s="36" t="s">
        <v>29</v>
      </c>
      <c r="R88" s="60">
        <f>M88*P88</f>
        <v>0</v>
      </c>
      <c r="S88" s="40"/>
      <c r="T88" s="587"/>
      <c r="U88" s="587"/>
      <c r="V88" s="587"/>
      <c r="W88" s="587"/>
      <c r="X88" s="587"/>
      <c r="Y88" s="587"/>
    </row>
    <row r="89" spans="1:25" s="588" customFormat="1" ht="10.95" customHeight="1" x14ac:dyDescent="0.25">
      <c r="A89" s="643"/>
      <c r="B89" s="645" t="s">
        <v>33</v>
      </c>
      <c r="C89" s="592" t="s">
        <v>86</v>
      </c>
      <c r="D89" s="1037" t="s">
        <v>262</v>
      </c>
      <c r="E89" s="1037"/>
      <c r="F89" s="1037"/>
      <c r="G89" s="1037"/>
      <c r="H89" s="1037"/>
      <c r="I89" s="1037"/>
      <c r="J89" s="1037"/>
      <c r="K89" s="1043"/>
      <c r="L89" s="1043"/>
      <c r="M89" s="579">
        <v>0</v>
      </c>
      <c r="N89" s="579" t="s">
        <v>243</v>
      </c>
      <c r="O89" s="671" t="s">
        <v>26</v>
      </c>
      <c r="P89" s="586">
        <v>0</v>
      </c>
      <c r="Q89" s="36" t="s">
        <v>29</v>
      </c>
      <c r="R89" s="60">
        <f>M89*P89</f>
        <v>0</v>
      </c>
      <c r="S89" s="40"/>
      <c r="T89" s="587"/>
      <c r="U89" s="587"/>
      <c r="V89" s="587"/>
      <c r="W89" s="587"/>
      <c r="X89" s="587"/>
      <c r="Y89" s="587"/>
    </row>
    <row r="90" spans="1:25" s="588" customFormat="1" ht="10.95" customHeight="1" x14ac:dyDescent="0.25">
      <c r="A90" s="643"/>
      <c r="B90" s="645" t="s">
        <v>34</v>
      </c>
      <c r="C90" s="592" t="s">
        <v>86</v>
      </c>
      <c r="D90" s="1037" t="s">
        <v>262</v>
      </c>
      <c r="E90" s="1037"/>
      <c r="F90" s="1037"/>
      <c r="G90" s="1037"/>
      <c r="H90" s="1037"/>
      <c r="I90" s="1037"/>
      <c r="J90" s="1037"/>
      <c r="K90" s="1043"/>
      <c r="L90" s="1043"/>
      <c r="M90" s="579">
        <v>0</v>
      </c>
      <c r="N90" s="579" t="s">
        <v>243</v>
      </c>
      <c r="O90" s="671" t="s">
        <v>26</v>
      </c>
      <c r="P90" s="586">
        <v>0</v>
      </c>
      <c r="Q90" s="36" t="s">
        <v>29</v>
      </c>
      <c r="R90" s="60">
        <f>M90*P90</f>
        <v>0</v>
      </c>
      <c r="S90" s="40"/>
      <c r="T90" s="587"/>
      <c r="U90" s="587"/>
      <c r="V90" s="587"/>
      <c r="W90" s="587"/>
      <c r="X90" s="587"/>
      <c r="Y90" s="587"/>
    </row>
    <row r="91" spans="1:25" s="588" customFormat="1" ht="10.95" customHeight="1" x14ac:dyDescent="0.25">
      <c r="A91" s="643"/>
      <c r="B91" s="653" t="s">
        <v>35</v>
      </c>
      <c r="C91" s="593" t="s">
        <v>86</v>
      </c>
      <c r="D91" s="1039" t="s">
        <v>262</v>
      </c>
      <c r="E91" s="1039"/>
      <c r="F91" s="1039"/>
      <c r="G91" s="1039"/>
      <c r="H91" s="1039"/>
      <c r="I91" s="1039"/>
      <c r="J91" s="1039"/>
      <c r="K91" s="1044"/>
      <c r="L91" s="1044"/>
      <c r="M91" s="467">
        <v>0</v>
      </c>
      <c r="N91" s="591" t="s">
        <v>263</v>
      </c>
      <c r="O91" s="594" t="s">
        <v>26</v>
      </c>
      <c r="P91" s="583">
        <v>0</v>
      </c>
      <c r="Q91" s="74" t="s">
        <v>29</v>
      </c>
      <c r="R91" s="62">
        <f>M91*P91</f>
        <v>0</v>
      </c>
      <c r="S91" s="40"/>
      <c r="T91" s="587"/>
      <c r="U91" s="587"/>
      <c r="V91" s="587"/>
      <c r="W91" s="587"/>
      <c r="X91" s="587"/>
      <c r="Y91" s="587"/>
    </row>
    <row r="92" spans="1:25" s="588" customFormat="1" ht="10.95" customHeight="1" x14ac:dyDescent="0.25">
      <c r="A92" s="643"/>
      <c r="B92" s="653" t="s">
        <v>36</v>
      </c>
      <c r="C92" s="593" t="s">
        <v>86</v>
      </c>
      <c r="D92" s="1039" t="s">
        <v>262</v>
      </c>
      <c r="E92" s="1039"/>
      <c r="F92" s="1039"/>
      <c r="G92" s="1039"/>
      <c r="H92" s="1039"/>
      <c r="I92" s="1039"/>
      <c r="J92" s="1039"/>
      <c r="K92" s="1044"/>
      <c r="L92" s="1044"/>
      <c r="M92" s="467">
        <v>0</v>
      </c>
      <c r="N92" s="591" t="s">
        <v>263</v>
      </c>
      <c r="O92" s="594" t="s">
        <v>26</v>
      </c>
      <c r="P92" s="583">
        <v>0</v>
      </c>
      <c r="Q92" s="74" t="s">
        <v>29</v>
      </c>
      <c r="R92" s="62">
        <f>M92*P92</f>
        <v>0</v>
      </c>
      <c r="S92" s="40"/>
      <c r="T92" s="587"/>
      <c r="U92" s="587"/>
      <c r="V92" s="587"/>
      <c r="W92" s="587"/>
      <c r="X92" s="587"/>
      <c r="Y92" s="587"/>
    </row>
    <row r="93" spans="1:25" s="553" customFormat="1" ht="10.95" customHeight="1" thickBot="1" x14ac:dyDescent="0.3">
      <c r="A93" s="39"/>
      <c r="B93" s="39"/>
      <c r="C93" s="642"/>
      <c r="D93" s="1045"/>
      <c r="E93" s="1014"/>
      <c r="F93" s="1014"/>
      <c r="G93" s="1014"/>
      <c r="H93" s="1014"/>
      <c r="I93" s="1014"/>
      <c r="J93" s="1014"/>
      <c r="K93" s="1014"/>
      <c r="L93" s="1014"/>
      <c r="M93" s="686"/>
      <c r="N93" s="686"/>
      <c r="O93" s="63"/>
      <c r="P93" s="63"/>
      <c r="Q93" s="49"/>
      <c r="R93" s="64"/>
      <c r="S93" s="46">
        <f>SUM(R88:R92)</f>
        <v>0</v>
      </c>
      <c r="T93" s="574"/>
      <c r="U93" s="574"/>
      <c r="V93" s="574"/>
      <c r="W93" s="574"/>
      <c r="X93" s="574"/>
      <c r="Y93" s="574"/>
    </row>
    <row r="94" spans="1:25" s="477" customFormat="1" ht="11.4" customHeight="1" x14ac:dyDescent="0.25">
      <c r="A94" s="171" t="s">
        <v>88</v>
      </c>
      <c r="B94" s="171"/>
      <c r="C94" s="1046" t="s">
        <v>264</v>
      </c>
      <c r="D94" s="1047"/>
      <c r="E94" s="1047"/>
      <c r="F94" s="1047"/>
      <c r="G94" s="1047"/>
      <c r="H94" s="1047"/>
      <c r="I94" s="1047"/>
      <c r="J94" s="1047"/>
      <c r="K94" s="1047"/>
      <c r="L94" s="1047"/>
      <c r="M94" s="1047"/>
      <c r="N94" s="1047"/>
      <c r="O94" s="1047"/>
      <c r="P94" s="1047"/>
      <c r="Q94" s="1047"/>
      <c r="R94" s="1047"/>
      <c r="S94" s="170"/>
      <c r="T94" s="76"/>
      <c r="U94" s="76"/>
      <c r="V94" s="76"/>
      <c r="W94" s="76"/>
      <c r="X94" s="76"/>
      <c r="Y94" s="76"/>
    </row>
    <row r="95" spans="1:25" s="553" customFormat="1" ht="10.95" customHeight="1" x14ac:dyDescent="0.25">
      <c r="A95" s="39"/>
      <c r="B95" s="39"/>
      <c r="C95" s="642"/>
      <c r="D95" s="1040" t="s">
        <v>241</v>
      </c>
      <c r="E95" s="1040"/>
      <c r="F95" s="1040"/>
      <c r="G95" s="1040"/>
      <c r="H95" s="1040"/>
      <c r="I95" s="1040"/>
      <c r="J95" s="1040"/>
      <c r="K95" s="1041"/>
      <c r="L95" s="1041"/>
      <c r="M95" s="1040" t="s">
        <v>242</v>
      </c>
      <c r="N95" s="1042"/>
      <c r="O95" s="1042"/>
      <c r="P95" s="1042"/>
      <c r="Q95" s="1042"/>
      <c r="R95" s="46"/>
      <c r="S95" s="71"/>
      <c r="T95" s="574"/>
      <c r="U95" s="574"/>
      <c r="V95" s="574"/>
      <c r="W95" s="574"/>
      <c r="X95" s="574"/>
      <c r="Y95" s="574"/>
    </row>
    <row r="96" spans="1:25" s="553" customFormat="1" ht="10.95" customHeight="1" x14ac:dyDescent="0.25">
      <c r="A96" s="39"/>
      <c r="B96" s="66" t="s">
        <v>43</v>
      </c>
      <c r="C96" s="684" t="s">
        <v>265</v>
      </c>
      <c r="D96" s="1037" t="s">
        <v>266</v>
      </c>
      <c r="E96" s="1037"/>
      <c r="F96" s="1037"/>
      <c r="G96" s="1037"/>
      <c r="H96" s="1037"/>
      <c r="I96" s="1037"/>
      <c r="J96" s="1037"/>
      <c r="K96" s="1043"/>
      <c r="L96" s="1043"/>
      <c r="M96" s="579">
        <v>375</v>
      </c>
      <c r="N96" s="579" t="s">
        <v>251</v>
      </c>
      <c r="O96" s="671" t="s">
        <v>26</v>
      </c>
      <c r="P96" s="586">
        <v>12</v>
      </c>
      <c r="Q96" s="36" t="s">
        <v>29</v>
      </c>
      <c r="R96" s="60">
        <f>M96*P96</f>
        <v>4500</v>
      </c>
      <c r="S96" s="71"/>
      <c r="T96" s="574"/>
      <c r="U96" s="574"/>
      <c r="V96" s="574"/>
      <c r="W96" s="574"/>
      <c r="X96" s="574"/>
      <c r="Y96" s="574"/>
    </row>
    <row r="97" spans="1:25" s="553" customFormat="1" ht="10.95" customHeight="1" x14ac:dyDescent="0.25">
      <c r="A97" s="39"/>
      <c r="B97" s="66" t="s">
        <v>53</v>
      </c>
      <c r="C97" s="684" t="s">
        <v>267</v>
      </c>
      <c r="D97" s="1037" t="s">
        <v>268</v>
      </c>
      <c r="E97" s="1038"/>
      <c r="F97" s="1038"/>
      <c r="G97" s="1038"/>
      <c r="H97" s="1038"/>
      <c r="I97" s="1038"/>
      <c r="J97" s="1038"/>
      <c r="K97" s="1038"/>
      <c r="L97" s="1038"/>
      <c r="M97" s="579">
        <v>55</v>
      </c>
      <c r="N97" s="579" t="s">
        <v>251</v>
      </c>
      <c r="O97" s="671" t="s">
        <v>26</v>
      </c>
      <c r="P97" s="586">
        <v>12</v>
      </c>
      <c r="Q97" s="36" t="s">
        <v>29</v>
      </c>
      <c r="R97" s="60">
        <f>M97*P97</f>
        <v>660</v>
      </c>
      <c r="S97" s="71"/>
      <c r="T97" s="574"/>
      <c r="U97" s="574"/>
      <c r="V97" s="574"/>
      <c r="W97" s="574"/>
      <c r="X97" s="574"/>
      <c r="Y97" s="574"/>
    </row>
    <row r="98" spans="1:25" s="553" customFormat="1" ht="10.95" customHeight="1" x14ac:dyDescent="0.25">
      <c r="A98" s="39"/>
      <c r="B98" s="66" t="s">
        <v>54</v>
      </c>
      <c r="C98" s="684" t="s">
        <v>269</v>
      </c>
      <c r="D98" s="1037" t="s">
        <v>270</v>
      </c>
      <c r="E98" s="1037"/>
      <c r="F98" s="1037"/>
      <c r="G98" s="1037"/>
      <c r="H98" s="1037"/>
      <c r="I98" s="1037"/>
      <c r="J98" s="1037"/>
      <c r="K98" s="1043"/>
      <c r="L98" s="1043"/>
      <c r="M98" s="579">
        <v>50</v>
      </c>
      <c r="N98" s="579" t="s">
        <v>251</v>
      </c>
      <c r="O98" s="671" t="s">
        <v>26</v>
      </c>
      <c r="P98" s="586">
        <v>12</v>
      </c>
      <c r="Q98" s="36" t="s">
        <v>29</v>
      </c>
      <c r="R98" s="60">
        <f t="shared" ref="R98:R103" si="1">M98*P98</f>
        <v>600</v>
      </c>
      <c r="S98" s="71"/>
      <c r="T98" s="574"/>
      <c r="U98" s="574"/>
      <c r="V98" s="574"/>
      <c r="W98" s="574"/>
      <c r="X98" s="574"/>
      <c r="Y98" s="574"/>
    </row>
    <row r="99" spans="1:25" s="553" customFormat="1" ht="10.95" customHeight="1" x14ac:dyDescent="0.25">
      <c r="A99" s="59"/>
      <c r="B99" s="66" t="s">
        <v>55</v>
      </c>
      <c r="C99" s="684" t="s">
        <v>271</v>
      </c>
      <c r="D99" s="1037" t="s">
        <v>272</v>
      </c>
      <c r="E99" s="1038"/>
      <c r="F99" s="1038"/>
      <c r="G99" s="1038"/>
      <c r="H99" s="1038"/>
      <c r="I99" s="1038"/>
      <c r="J99" s="1038"/>
      <c r="K99" s="1038"/>
      <c r="L99" s="1038"/>
      <c r="M99" s="579">
        <v>26</v>
      </c>
      <c r="N99" s="579" t="s">
        <v>273</v>
      </c>
      <c r="O99" s="671" t="s">
        <v>26</v>
      </c>
      <c r="P99" s="586">
        <v>5</v>
      </c>
      <c r="Q99" s="36" t="s">
        <v>29</v>
      </c>
      <c r="R99" s="60">
        <f>M99*P99</f>
        <v>130</v>
      </c>
      <c r="S99" s="71"/>
      <c r="T99" s="574"/>
      <c r="U99" s="574"/>
      <c r="V99" s="574"/>
      <c r="W99" s="574"/>
      <c r="X99" s="574"/>
      <c r="Y99" s="574"/>
    </row>
    <row r="100" spans="1:25" s="553" customFormat="1" ht="10.95" customHeight="1" x14ac:dyDescent="0.25">
      <c r="A100" s="59"/>
      <c r="B100" s="66" t="s">
        <v>73</v>
      </c>
      <c r="C100" s="684" t="s">
        <v>274</v>
      </c>
      <c r="D100" s="1037" t="s">
        <v>275</v>
      </c>
      <c r="E100" s="1038"/>
      <c r="F100" s="1038"/>
      <c r="G100" s="1038"/>
      <c r="H100" s="1038"/>
      <c r="I100" s="1038"/>
      <c r="J100" s="1038"/>
      <c r="K100" s="1038"/>
      <c r="L100" s="1038"/>
      <c r="M100" s="579">
        <v>94.8</v>
      </c>
      <c r="N100" s="579" t="s">
        <v>251</v>
      </c>
      <c r="O100" s="671" t="s">
        <v>26</v>
      </c>
      <c r="P100" s="586">
        <v>12</v>
      </c>
      <c r="Q100" s="36" t="s">
        <v>29</v>
      </c>
      <c r="R100" s="60">
        <f t="shared" si="1"/>
        <v>1137.5999999999999</v>
      </c>
      <c r="S100" s="71"/>
      <c r="T100" s="574"/>
      <c r="U100" s="574"/>
      <c r="V100" s="574"/>
      <c r="W100" s="574"/>
      <c r="X100" s="574"/>
      <c r="Y100" s="574"/>
    </row>
    <row r="101" spans="1:25" s="553" customFormat="1" ht="10.95" customHeight="1" x14ac:dyDescent="0.25">
      <c r="A101" s="59"/>
      <c r="B101" s="66" t="s">
        <v>74</v>
      </c>
      <c r="C101" s="684" t="s">
        <v>276</v>
      </c>
      <c r="D101" s="1037" t="s">
        <v>277</v>
      </c>
      <c r="E101" s="1038"/>
      <c r="F101" s="1038"/>
      <c r="G101" s="1038"/>
      <c r="H101" s="1038"/>
      <c r="I101" s="1038"/>
      <c r="J101" s="1038"/>
      <c r="K101" s="1038"/>
      <c r="L101" s="1038"/>
      <c r="M101" s="579">
        <v>20</v>
      </c>
      <c r="N101" s="579" t="s">
        <v>251</v>
      </c>
      <c r="O101" s="671" t="s">
        <v>26</v>
      </c>
      <c r="P101" s="586">
        <v>12</v>
      </c>
      <c r="Q101" s="36" t="s">
        <v>29</v>
      </c>
      <c r="R101" s="60">
        <f t="shared" si="1"/>
        <v>240</v>
      </c>
      <c r="S101" s="71"/>
      <c r="T101" s="574"/>
      <c r="U101" s="574"/>
      <c r="V101" s="574"/>
      <c r="W101" s="574"/>
      <c r="X101" s="574"/>
      <c r="Y101" s="574"/>
    </row>
    <row r="102" spans="1:25" s="564" customFormat="1" ht="10.95" customHeight="1" x14ac:dyDescent="0.25">
      <c r="A102" s="78"/>
      <c r="B102" s="66" t="s">
        <v>81</v>
      </c>
      <c r="C102" s="684" t="s">
        <v>278</v>
      </c>
      <c r="D102" s="1037" t="s">
        <v>279</v>
      </c>
      <c r="E102" s="1038"/>
      <c r="F102" s="1038"/>
      <c r="G102" s="1038"/>
      <c r="H102" s="1038"/>
      <c r="I102" s="1038"/>
      <c r="J102" s="1038"/>
      <c r="K102" s="1038"/>
      <c r="L102" s="1038"/>
      <c r="M102" s="595">
        <v>125</v>
      </c>
      <c r="N102" s="596" t="s">
        <v>254</v>
      </c>
      <c r="O102" s="597" t="s">
        <v>26</v>
      </c>
      <c r="P102" s="597">
        <v>1</v>
      </c>
      <c r="Q102" s="36" t="s">
        <v>29</v>
      </c>
      <c r="R102" s="60">
        <f t="shared" si="1"/>
        <v>125</v>
      </c>
      <c r="S102" s="80"/>
      <c r="T102" s="590"/>
      <c r="U102" s="590"/>
      <c r="V102" s="590"/>
      <c r="W102" s="590"/>
      <c r="X102" s="590"/>
      <c r="Y102" s="590"/>
    </row>
    <row r="103" spans="1:25" s="553" customFormat="1" ht="10.95" customHeight="1" x14ac:dyDescent="0.25">
      <c r="A103" s="59"/>
      <c r="B103" s="66" t="s">
        <v>82</v>
      </c>
      <c r="C103" s="684" t="s">
        <v>280</v>
      </c>
      <c r="D103" s="1037" t="s">
        <v>281</v>
      </c>
      <c r="E103" s="1038"/>
      <c r="F103" s="1038"/>
      <c r="G103" s="1038"/>
      <c r="H103" s="1038"/>
      <c r="I103" s="1038"/>
      <c r="J103" s="1038"/>
      <c r="K103" s="1038"/>
      <c r="L103" s="1038"/>
      <c r="M103" s="579">
        <v>0.5</v>
      </c>
      <c r="N103" s="579" t="s">
        <v>282</v>
      </c>
      <c r="O103" s="671" t="s">
        <v>26</v>
      </c>
      <c r="P103" s="586">
        <v>500</v>
      </c>
      <c r="Q103" s="36" t="s">
        <v>29</v>
      </c>
      <c r="R103" s="60">
        <f t="shared" si="1"/>
        <v>250</v>
      </c>
      <c r="S103" s="71"/>
      <c r="T103" s="574"/>
      <c r="U103" s="574"/>
      <c r="V103" s="574"/>
      <c r="W103" s="574"/>
      <c r="X103" s="574"/>
      <c r="Y103" s="574"/>
    </row>
    <row r="104" spans="1:25" s="553" customFormat="1" ht="10.95" customHeight="1" x14ac:dyDescent="0.25">
      <c r="A104" s="59"/>
      <c r="B104" s="66" t="s">
        <v>83</v>
      </c>
      <c r="C104" s="684" t="s">
        <v>283</v>
      </c>
      <c r="D104" s="1037" t="s">
        <v>284</v>
      </c>
      <c r="E104" s="1038"/>
      <c r="F104" s="1038"/>
      <c r="G104" s="1038"/>
      <c r="H104" s="1038"/>
      <c r="I104" s="1038"/>
      <c r="J104" s="1038"/>
      <c r="K104" s="1038"/>
      <c r="L104" s="1038"/>
      <c r="M104" s="595">
        <v>250</v>
      </c>
      <c r="N104" s="596" t="s">
        <v>260</v>
      </c>
      <c r="O104" s="597" t="s">
        <v>26</v>
      </c>
      <c r="P104" s="597">
        <v>1</v>
      </c>
      <c r="Q104" s="36" t="s">
        <v>29</v>
      </c>
      <c r="R104" s="60">
        <f>M104*P104</f>
        <v>250</v>
      </c>
      <c r="S104" s="71"/>
      <c r="T104" s="574"/>
      <c r="U104" s="574"/>
      <c r="V104" s="574"/>
      <c r="W104" s="574"/>
      <c r="X104" s="574"/>
      <c r="Y104" s="574"/>
    </row>
    <row r="105" spans="1:25" s="564" customFormat="1" ht="10.95" customHeight="1" x14ac:dyDescent="0.25">
      <c r="A105" s="78"/>
      <c r="B105" s="67" t="s">
        <v>84</v>
      </c>
      <c r="C105" s="660" t="s">
        <v>89</v>
      </c>
      <c r="D105" s="1039" t="s">
        <v>285</v>
      </c>
      <c r="E105" s="1038"/>
      <c r="F105" s="1038"/>
      <c r="G105" s="1038"/>
      <c r="H105" s="1038"/>
      <c r="I105" s="1038"/>
      <c r="J105" s="1038"/>
      <c r="K105" s="1038"/>
      <c r="L105" s="1038"/>
      <c r="M105" s="467">
        <v>0</v>
      </c>
      <c r="N105" s="598" t="s">
        <v>244</v>
      </c>
      <c r="O105" s="594" t="s">
        <v>26</v>
      </c>
      <c r="P105" s="594">
        <v>0</v>
      </c>
      <c r="Q105" s="68" t="s">
        <v>29</v>
      </c>
      <c r="R105" s="69">
        <f>M105*P105</f>
        <v>0</v>
      </c>
      <c r="S105" s="80"/>
      <c r="T105" s="590"/>
      <c r="U105" s="590"/>
      <c r="V105" s="590"/>
      <c r="W105" s="590"/>
      <c r="X105" s="590"/>
      <c r="Y105" s="590"/>
    </row>
    <row r="106" spans="1:25" s="564" customFormat="1" ht="10.95" customHeight="1" x14ac:dyDescent="0.25">
      <c r="A106" s="78"/>
      <c r="B106" s="645" t="s">
        <v>286</v>
      </c>
      <c r="C106" s="599"/>
      <c r="D106" s="1007"/>
      <c r="E106" s="1021"/>
      <c r="F106" s="1021"/>
      <c r="G106" s="1021"/>
      <c r="H106" s="1021"/>
      <c r="I106" s="1021"/>
      <c r="J106" s="1021"/>
      <c r="K106" s="1021"/>
      <c r="L106" s="1021"/>
      <c r="M106" s="73"/>
      <c r="N106" s="600"/>
      <c r="O106" s="691"/>
      <c r="P106" s="691"/>
      <c r="Q106" s="36"/>
      <c r="R106" s="60"/>
      <c r="S106" s="80"/>
      <c r="T106" s="590"/>
      <c r="U106" s="590"/>
      <c r="V106" s="590"/>
      <c r="W106" s="590"/>
      <c r="X106" s="590"/>
      <c r="Y106" s="590"/>
    </row>
    <row r="107" spans="1:25" s="564" customFormat="1" ht="10.95" customHeight="1" x14ac:dyDescent="0.25">
      <c r="A107" s="78"/>
      <c r="B107" s="645" t="s">
        <v>31</v>
      </c>
      <c r="C107" s="771" t="str">
        <f>$C$31</f>
        <v xml:space="preserve">Alaska Tribal Conference on Environmental Management </v>
      </c>
      <c r="D107" s="779"/>
      <c r="E107" s="779"/>
      <c r="F107" s="779"/>
      <c r="G107" s="779"/>
      <c r="H107" s="779"/>
      <c r="I107" s="779"/>
      <c r="J107" s="779"/>
      <c r="K107" s="779"/>
      <c r="L107" s="779"/>
      <c r="M107" s="579">
        <v>450</v>
      </c>
      <c r="N107" s="600" t="s">
        <v>287</v>
      </c>
      <c r="O107" s="671" t="s">
        <v>26</v>
      </c>
      <c r="P107" s="586">
        <v>1</v>
      </c>
      <c r="Q107" s="36" t="s">
        <v>29</v>
      </c>
      <c r="R107" s="60">
        <f t="shared" ref="R107:R112" si="2">M107*P107</f>
        <v>450</v>
      </c>
      <c r="S107" s="80"/>
      <c r="T107" s="590"/>
      <c r="U107" s="590"/>
      <c r="V107" s="590"/>
      <c r="W107" s="590"/>
      <c r="X107" s="590"/>
      <c r="Y107" s="590"/>
    </row>
    <row r="108" spans="1:25" s="564" customFormat="1" ht="10.95" customHeight="1" x14ac:dyDescent="0.25">
      <c r="A108" s="78"/>
      <c r="B108" s="645" t="s">
        <v>33</v>
      </c>
      <c r="C108" s="771" t="str">
        <f>$C$37</f>
        <v>Alaska Forum on the Environment</v>
      </c>
      <c r="D108" s="779"/>
      <c r="E108" s="779"/>
      <c r="F108" s="779"/>
      <c r="G108" s="779"/>
      <c r="H108" s="779"/>
      <c r="I108" s="779"/>
      <c r="J108" s="779"/>
      <c r="K108" s="779"/>
      <c r="L108" s="779"/>
      <c r="M108" s="579">
        <v>525</v>
      </c>
      <c r="N108" s="600" t="s">
        <v>287</v>
      </c>
      <c r="O108" s="671" t="s">
        <v>26</v>
      </c>
      <c r="P108" s="586">
        <v>1</v>
      </c>
      <c r="Q108" s="36" t="s">
        <v>29</v>
      </c>
      <c r="R108" s="60">
        <f t="shared" si="2"/>
        <v>525</v>
      </c>
      <c r="S108" s="80"/>
      <c r="T108" s="590"/>
      <c r="U108" s="590"/>
      <c r="V108" s="590"/>
      <c r="W108" s="590"/>
      <c r="X108" s="590"/>
      <c r="Y108" s="590"/>
    </row>
    <row r="109" spans="1:25" s="564" customFormat="1" ht="10.95" customHeight="1" x14ac:dyDescent="0.25">
      <c r="A109" s="78"/>
      <c r="B109" s="645" t="s">
        <v>34</v>
      </c>
      <c r="C109" s="771" t="str">
        <f>$C$43</f>
        <v>Tribal Solid Waste Advisory Network (costs reimbursed)</v>
      </c>
      <c r="D109" s="779"/>
      <c r="E109" s="779"/>
      <c r="F109" s="779"/>
      <c r="G109" s="779"/>
      <c r="H109" s="779"/>
      <c r="I109" s="779"/>
      <c r="J109" s="779"/>
      <c r="K109" s="779"/>
      <c r="L109" s="779"/>
      <c r="M109" s="579">
        <v>0</v>
      </c>
      <c r="N109" s="600" t="s">
        <v>287</v>
      </c>
      <c r="O109" s="671" t="s">
        <v>26</v>
      </c>
      <c r="P109" s="586">
        <v>0</v>
      </c>
      <c r="Q109" s="36" t="s">
        <v>29</v>
      </c>
      <c r="R109" s="60">
        <f t="shared" si="2"/>
        <v>0</v>
      </c>
      <c r="S109" s="80"/>
      <c r="T109" s="590"/>
      <c r="U109" s="590"/>
      <c r="V109" s="590"/>
      <c r="W109" s="590"/>
      <c r="X109" s="590"/>
      <c r="Y109" s="590"/>
    </row>
    <row r="110" spans="1:25" s="564" customFormat="1" ht="10.95" customHeight="1" x14ac:dyDescent="0.25">
      <c r="A110" s="78"/>
      <c r="B110" s="645" t="s">
        <v>35</v>
      </c>
      <c r="C110" s="771" t="str">
        <f>$C$49</f>
        <v>Training or Conference Title</v>
      </c>
      <c r="D110" s="779"/>
      <c r="E110" s="779"/>
      <c r="F110" s="779"/>
      <c r="G110" s="779"/>
      <c r="H110" s="779"/>
      <c r="I110" s="779"/>
      <c r="J110" s="779"/>
      <c r="K110" s="779"/>
      <c r="L110" s="779"/>
      <c r="M110" s="579">
        <v>0</v>
      </c>
      <c r="N110" s="600" t="s">
        <v>287</v>
      </c>
      <c r="O110" s="671" t="s">
        <v>26</v>
      </c>
      <c r="P110" s="586">
        <v>0</v>
      </c>
      <c r="Q110" s="36" t="s">
        <v>29</v>
      </c>
      <c r="R110" s="60">
        <f t="shared" si="2"/>
        <v>0</v>
      </c>
      <c r="S110" s="80"/>
      <c r="T110" s="590"/>
      <c r="U110" s="590"/>
      <c r="V110" s="590"/>
      <c r="W110" s="590"/>
      <c r="X110" s="590"/>
      <c r="Y110" s="590"/>
    </row>
    <row r="111" spans="1:25" s="564" customFormat="1" ht="10.95" customHeight="1" x14ac:dyDescent="0.25">
      <c r="A111" s="78"/>
      <c r="B111" s="653" t="s">
        <v>36</v>
      </c>
      <c r="C111" s="747" t="str">
        <f>$C$55</f>
        <v>Training or Conference Title</v>
      </c>
      <c r="D111" s="779"/>
      <c r="E111" s="779"/>
      <c r="F111" s="779"/>
      <c r="G111" s="779"/>
      <c r="H111" s="779"/>
      <c r="I111" s="779"/>
      <c r="J111" s="779"/>
      <c r="K111" s="779"/>
      <c r="L111" s="779"/>
      <c r="M111" s="467">
        <v>0</v>
      </c>
      <c r="N111" s="598" t="s">
        <v>287</v>
      </c>
      <c r="O111" s="594" t="s">
        <v>26</v>
      </c>
      <c r="P111" s="594">
        <v>0</v>
      </c>
      <c r="Q111" s="68" t="s">
        <v>29</v>
      </c>
      <c r="R111" s="69">
        <f t="shared" si="2"/>
        <v>0</v>
      </c>
      <c r="S111" s="80"/>
      <c r="T111" s="590"/>
      <c r="U111" s="590"/>
      <c r="V111" s="590"/>
      <c r="W111" s="590"/>
      <c r="X111" s="590"/>
      <c r="Y111" s="590"/>
    </row>
    <row r="112" spans="1:25" s="564" customFormat="1" ht="10.95" customHeight="1" x14ac:dyDescent="0.25">
      <c r="A112" s="78"/>
      <c r="B112" s="653" t="s">
        <v>37</v>
      </c>
      <c r="C112" s="747" t="str">
        <f>$C$61</f>
        <v>Training or Conference Title</v>
      </c>
      <c r="D112" s="779"/>
      <c r="E112" s="779"/>
      <c r="F112" s="779"/>
      <c r="G112" s="779"/>
      <c r="H112" s="779"/>
      <c r="I112" s="779"/>
      <c r="J112" s="779"/>
      <c r="K112" s="779"/>
      <c r="L112" s="779"/>
      <c r="M112" s="467">
        <v>0</v>
      </c>
      <c r="N112" s="598" t="s">
        <v>287</v>
      </c>
      <c r="O112" s="594" t="s">
        <v>26</v>
      </c>
      <c r="P112" s="594">
        <v>0</v>
      </c>
      <c r="Q112" s="68" t="s">
        <v>29</v>
      </c>
      <c r="R112" s="69">
        <f t="shared" si="2"/>
        <v>0</v>
      </c>
      <c r="S112" s="80"/>
      <c r="T112" s="590"/>
      <c r="U112" s="590"/>
      <c r="V112" s="590"/>
      <c r="W112" s="590"/>
      <c r="X112" s="590"/>
      <c r="Y112" s="590"/>
    </row>
    <row r="113" spans="1:25" s="553" customFormat="1" ht="10.95" customHeight="1" thickBot="1" x14ac:dyDescent="0.3">
      <c r="A113" s="39"/>
      <c r="B113" s="39"/>
      <c r="C113" s="642"/>
      <c r="D113" s="1013"/>
      <c r="E113" s="1014"/>
      <c r="F113" s="1014"/>
      <c r="G113" s="1014"/>
      <c r="H113" s="1014"/>
      <c r="I113" s="1014"/>
      <c r="J113" s="1014"/>
      <c r="K113" s="1014"/>
      <c r="L113" s="1014"/>
      <c r="M113" s="687"/>
      <c r="N113" s="687"/>
      <c r="O113" s="63"/>
      <c r="P113" s="63"/>
      <c r="Q113" s="48"/>
      <c r="R113" s="71"/>
      <c r="S113" s="46">
        <f>SUM(R96:R112)</f>
        <v>8867.6</v>
      </c>
      <c r="T113" s="574"/>
      <c r="U113" s="574"/>
      <c r="V113" s="574"/>
      <c r="W113" s="574"/>
      <c r="X113" s="574"/>
      <c r="Y113" s="574"/>
    </row>
    <row r="114" spans="1:25" s="477" customFormat="1" ht="11.4" customHeight="1" x14ac:dyDescent="0.25">
      <c r="A114" s="172" t="s">
        <v>92</v>
      </c>
      <c r="B114" s="172"/>
      <c r="C114" s="1015" t="s">
        <v>288</v>
      </c>
      <c r="D114" s="1016"/>
      <c r="E114" s="1016"/>
      <c r="F114" s="1016"/>
      <c r="G114" s="1016"/>
      <c r="H114" s="1016"/>
      <c r="I114" s="1016"/>
      <c r="J114" s="1016"/>
      <c r="K114" s="1016"/>
      <c r="L114" s="1016"/>
      <c r="M114" s="1016"/>
      <c r="N114" s="1016"/>
      <c r="O114" s="1016"/>
      <c r="P114" s="1016"/>
      <c r="Q114" s="1016"/>
      <c r="R114" s="1017"/>
      <c r="S114" s="173"/>
      <c r="T114" s="76"/>
      <c r="U114" s="76"/>
      <c r="V114" s="76"/>
      <c r="W114" s="76"/>
      <c r="X114" s="76"/>
      <c r="Y114" s="76"/>
    </row>
    <row r="115" spans="1:25" s="553" customFormat="1" ht="10.95" customHeight="1" x14ac:dyDescent="0.25">
      <c r="A115" s="72"/>
      <c r="B115" s="664" t="s">
        <v>217</v>
      </c>
      <c r="C115" s="48" t="s">
        <v>289</v>
      </c>
      <c r="D115" s="663" t="s">
        <v>26</v>
      </c>
      <c r="E115" s="721" t="s">
        <v>290</v>
      </c>
      <c r="F115" s="1018"/>
      <c r="G115" s="1018"/>
      <c r="H115" s="1018"/>
      <c r="I115" s="1018"/>
      <c r="J115" s="1018"/>
      <c r="K115" s="1018"/>
      <c r="L115" s="1018"/>
      <c r="M115" s="1019"/>
      <c r="N115" s="1019"/>
      <c r="O115" s="1019"/>
      <c r="P115" s="1019"/>
      <c r="Q115" s="663" t="s">
        <v>29</v>
      </c>
      <c r="R115" s="39"/>
      <c r="S115" s="50"/>
      <c r="T115" s="574"/>
      <c r="U115" s="574"/>
      <c r="V115" s="574"/>
      <c r="W115" s="574"/>
      <c r="X115" s="574"/>
      <c r="Y115" s="574"/>
    </row>
    <row r="116" spans="1:25" s="553" customFormat="1" ht="10.95" customHeight="1" x14ac:dyDescent="0.25">
      <c r="A116" s="76"/>
      <c r="B116" s="664"/>
      <c r="C116" s="668">
        <v>0.29899999999999999</v>
      </c>
      <c r="D116" s="60"/>
      <c r="E116" s="1020">
        <f>SUM(S17:S113)</f>
        <v>95228</v>
      </c>
      <c r="F116" s="1019">
        <f>SUM(U12:U113)</f>
        <v>0</v>
      </c>
      <c r="G116" s="1019">
        <f>SUM(V12:V113)</f>
        <v>0</v>
      </c>
      <c r="H116" s="1019">
        <f>SUM(W12:W113)</f>
        <v>0</v>
      </c>
      <c r="I116" s="1019">
        <f>SUM(X12:X113)</f>
        <v>0</v>
      </c>
      <c r="J116" s="1019"/>
      <c r="K116" s="1020" t="s">
        <v>66</v>
      </c>
      <c r="L116" s="731"/>
      <c r="M116" s="671">
        <f>S72+S93</f>
        <v>0</v>
      </c>
      <c r="N116" s="663" t="s">
        <v>29</v>
      </c>
      <c r="O116" s="731">
        <f>E116-M116</f>
        <v>95228</v>
      </c>
      <c r="P116" s="1019">
        <f>F116-M116</f>
        <v>0</v>
      </c>
      <c r="Q116" s="36" t="s">
        <v>29</v>
      </c>
      <c r="R116" s="73">
        <f>O116*C116</f>
        <v>28473.171999999999</v>
      </c>
      <c r="S116" s="38"/>
      <c r="T116" s="574"/>
      <c r="U116" s="574"/>
      <c r="V116" s="574"/>
      <c r="W116" s="574"/>
      <c r="X116" s="574"/>
      <c r="Y116" s="574"/>
    </row>
    <row r="117" spans="1:25" s="553" customFormat="1" ht="10.95" customHeight="1" x14ac:dyDescent="0.25">
      <c r="A117" s="72"/>
      <c r="B117" s="660" t="s">
        <v>220</v>
      </c>
      <c r="C117" s="641" t="s">
        <v>98</v>
      </c>
      <c r="D117" s="665" t="s">
        <v>291</v>
      </c>
      <c r="E117" s="751" t="s">
        <v>292</v>
      </c>
      <c r="F117" s="1026"/>
      <c r="G117" s="1026"/>
      <c r="H117" s="1026"/>
      <c r="I117" s="1026"/>
      <c r="J117" s="1026"/>
      <c r="K117" s="1026"/>
      <c r="L117" s="1026"/>
      <c r="M117" s="1027"/>
      <c r="N117" s="1027"/>
      <c r="O117" s="1027"/>
      <c r="P117" s="1027"/>
      <c r="Q117" s="74" t="s">
        <v>29</v>
      </c>
      <c r="R117" s="40"/>
      <c r="S117" s="50"/>
      <c r="T117" s="574"/>
      <c r="U117" s="574"/>
      <c r="V117" s="574"/>
      <c r="W117" s="574"/>
      <c r="X117" s="574"/>
      <c r="Y117" s="574"/>
    </row>
    <row r="118" spans="1:25" s="553" customFormat="1" ht="10.95" customHeight="1" x14ac:dyDescent="0.25">
      <c r="A118" s="76"/>
      <c r="B118" s="660"/>
      <c r="C118" s="669">
        <v>0</v>
      </c>
      <c r="D118" s="74"/>
      <c r="E118" s="728"/>
      <c r="F118" s="1027"/>
      <c r="G118" s="1027"/>
      <c r="H118" s="1027"/>
      <c r="I118" s="1027"/>
      <c r="J118" s="1027"/>
      <c r="K118" s="1028"/>
      <c r="L118" s="1029"/>
      <c r="M118" s="695">
        <f>S72+S93</f>
        <v>0</v>
      </c>
      <c r="N118" s="696"/>
      <c r="O118" s="1028"/>
      <c r="P118" s="1027"/>
      <c r="Q118" s="74" t="s">
        <v>29</v>
      </c>
      <c r="R118" s="75">
        <f>M118*C118</f>
        <v>0</v>
      </c>
      <c r="S118" s="38"/>
      <c r="T118" s="574"/>
      <c r="U118" s="574"/>
      <c r="V118" s="574"/>
      <c r="W118" s="574"/>
      <c r="X118" s="574"/>
      <c r="Y118" s="574"/>
    </row>
    <row r="119" spans="1:25" s="553" customFormat="1" ht="10.95" customHeight="1" thickBot="1" x14ac:dyDescent="0.3">
      <c r="A119" s="76"/>
      <c r="B119" s="76"/>
      <c r="C119" s="77"/>
      <c r="D119" s="699"/>
      <c r="E119" s="1030" t="s">
        <v>99</v>
      </c>
      <c r="F119" s="1014"/>
      <c r="G119" s="1014"/>
      <c r="H119" s="1014"/>
      <c r="I119" s="1014"/>
      <c r="J119" s="1014"/>
      <c r="K119" s="1014"/>
      <c r="L119" s="1014"/>
      <c r="M119" s="1014"/>
      <c r="N119" s="1014"/>
      <c r="O119" s="1014"/>
      <c r="P119" s="1014"/>
      <c r="Q119" s="687"/>
      <c r="R119" s="38"/>
      <c r="S119" s="81">
        <f>SUM(R116:R118)</f>
        <v>28473.171999999999</v>
      </c>
      <c r="T119" s="574"/>
      <c r="U119" s="574"/>
      <c r="V119" s="574"/>
      <c r="W119" s="574"/>
      <c r="X119" s="574"/>
      <c r="Y119" s="574"/>
    </row>
    <row r="120" spans="1:25" s="477" customFormat="1" ht="17.100000000000001" customHeight="1" x14ac:dyDescent="0.25">
      <c r="A120" s="171" t="s">
        <v>100</v>
      </c>
      <c r="B120" s="1031" t="s">
        <v>293</v>
      </c>
      <c r="C120" s="1032"/>
      <c r="D120" s="601">
        <v>125000</v>
      </c>
      <c r="E120" s="1033" t="s">
        <v>66</v>
      </c>
      <c r="F120" s="1034"/>
      <c r="G120" s="1034"/>
      <c r="H120" s="1034"/>
      <c r="I120" s="1034"/>
      <c r="J120" s="1034"/>
      <c r="K120" s="1034"/>
      <c r="L120" s="1034"/>
      <c r="M120" s="1035" t="s">
        <v>294</v>
      </c>
      <c r="N120" s="1036"/>
      <c r="O120" s="1036"/>
      <c r="P120" s="1036"/>
      <c r="Q120" s="1036"/>
      <c r="R120" s="1036"/>
      <c r="S120" s="174">
        <f>SUM(S17:S119)</f>
        <v>123701.17199999999</v>
      </c>
      <c r="T120" s="76"/>
      <c r="U120" s="76"/>
      <c r="V120" s="76"/>
      <c r="W120" s="76"/>
      <c r="X120" s="76"/>
      <c r="Y120" s="76"/>
    </row>
    <row r="121" spans="1:25" s="553" customFormat="1" ht="14.1" customHeight="1" thickBot="1" x14ac:dyDescent="0.3">
      <c r="A121" s="59"/>
      <c r="B121" s="59"/>
      <c r="C121" s="642"/>
      <c r="D121" s="39"/>
      <c r="E121" s="806" t="s">
        <v>29</v>
      </c>
      <c r="F121" s="1008"/>
      <c r="G121" s="1009"/>
      <c r="H121" s="1009"/>
      <c r="I121" s="1009"/>
      <c r="J121" s="1009"/>
      <c r="K121" s="1009"/>
      <c r="L121" s="1009"/>
      <c r="M121" s="1010" t="s">
        <v>295</v>
      </c>
      <c r="N121" s="1011"/>
      <c r="O121" s="1011"/>
      <c r="P121" s="1011"/>
      <c r="Q121" s="1011"/>
      <c r="R121" s="1011"/>
      <c r="S121" s="82">
        <f>D120-S120</f>
        <v>1298.8280000000086</v>
      </c>
      <c r="T121" s="574"/>
      <c r="U121" s="574"/>
      <c r="V121" s="574"/>
      <c r="W121" s="574"/>
      <c r="X121" s="574"/>
      <c r="Y121" s="574"/>
    </row>
    <row r="122" spans="1:25" s="605" customFormat="1" ht="16.5" customHeight="1" x14ac:dyDescent="0.25">
      <c r="A122" s="602"/>
      <c r="B122" s="1012" t="s">
        <v>296</v>
      </c>
      <c r="C122" s="1012"/>
      <c r="D122" s="1012"/>
      <c r="E122" s="1012"/>
      <c r="F122" s="1012"/>
      <c r="G122" s="1012"/>
      <c r="H122" s="1012"/>
      <c r="I122" s="1012"/>
      <c r="J122" s="1012"/>
      <c r="K122" s="1012"/>
      <c r="L122" s="1012"/>
      <c r="M122" s="1012"/>
      <c r="N122" s="1012"/>
      <c r="O122" s="1012"/>
      <c r="P122" s="1012"/>
      <c r="Q122" s="1012"/>
      <c r="R122" s="1012"/>
      <c r="S122" s="603"/>
      <c r="T122" s="604"/>
      <c r="U122" s="604"/>
      <c r="V122" s="604"/>
      <c r="W122" s="604"/>
      <c r="X122" s="604"/>
    </row>
    <row r="123" spans="1:25" s="605" customFormat="1" ht="10.95" customHeight="1" x14ac:dyDescent="0.25">
      <c r="A123" s="1022"/>
      <c r="B123" s="1024" t="s">
        <v>297</v>
      </c>
      <c r="C123" s="1024"/>
      <c r="D123" s="1024"/>
      <c r="E123" s="1024"/>
      <c r="F123" s="1024"/>
      <c r="G123" s="1024"/>
      <c r="H123" s="1024"/>
      <c r="I123" s="1024"/>
      <c r="J123" s="1024"/>
      <c r="K123" s="1024"/>
      <c r="L123" s="1024"/>
      <c r="M123" s="1024"/>
      <c r="N123" s="1024"/>
      <c r="O123" s="1024"/>
      <c r="P123" s="1024"/>
      <c r="Q123" s="1024"/>
      <c r="R123" s="1024"/>
      <c r="S123" s="1025"/>
      <c r="T123" s="604"/>
      <c r="U123" s="604"/>
      <c r="V123" s="604"/>
      <c r="W123" s="604"/>
      <c r="X123" s="604"/>
    </row>
    <row r="124" spans="1:25" s="605" customFormat="1" ht="10.95" customHeight="1" x14ac:dyDescent="0.25">
      <c r="A124" s="1021"/>
      <c r="B124" s="1024"/>
      <c r="C124" s="1024"/>
      <c r="D124" s="1024"/>
      <c r="E124" s="1024"/>
      <c r="F124" s="1024"/>
      <c r="G124" s="1024"/>
      <c r="H124" s="1024"/>
      <c r="I124" s="1024"/>
      <c r="J124" s="1024"/>
      <c r="K124" s="1024"/>
      <c r="L124" s="1024"/>
      <c r="M124" s="1024"/>
      <c r="N124" s="1024"/>
      <c r="O124" s="1024"/>
      <c r="P124" s="1024"/>
      <c r="Q124" s="1024"/>
      <c r="R124" s="1024"/>
      <c r="S124" s="1021"/>
      <c r="T124" s="604"/>
      <c r="U124" s="604"/>
      <c r="V124" s="604"/>
      <c r="W124" s="604"/>
      <c r="X124" s="604"/>
    </row>
    <row r="125" spans="1:25" s="605" customFormat="1" ht="10.95" customHeight="1" x14ac:dyDescent="0.25">
      <c r="A125" s="1021"/>
      <c r="B125" s="1024"/>
      <c r="C125" s="1024"/>
      <c r="D125" s="1024"/>
      <c r="E125" s="1024"/>
      <c r="F125" s="1024"/>
      <c r="G125" s="1024"/>
      <c r="H125" s="1024"/>
      <c r="I125" s="1024"/>
      <c r="J125" s="1024"/>
      <c r="K125" s="1024"/>
      <c r="L125" s="1024"/>
      <c r="M125" s="1024"/>
      <c r="N125" s="1024"/>
      <c r="O125" s="1024"/>
      <c r="P125" s="1024"/>
      <c r="Q125" s="1024"/>
      <c r="R125" s="1024"/>
      <c r="S125" s="1021"/>
      <c r="T125" s="604"/>
      <c r="U125" s="604"/>
      <c r="V125" s="604"/>
      <c r="W125" s="604"/>
      <c r="X125" s="604"/>
    </row>
    <row r="126" spans="1:25" s="605" customFormat="1" ht="10.95" customHeight="1" x14ac:dyDescent="0.25">
      <c r="A126" s="1021"/>
      <c r="B126" s="1024"/>
      <c r="C126" s="1024"/>
      <c r="D126" s="1024"/>
      <c r="E126" s="1024"/>
      <c r="F126" s="1024"/>
      <c r="G126" s="1024"/>
      <c r="H126" s="1024"/>
      <c r="I126" s="1024"/>
      <c r="J126" s="1024"/>
      <c r="K126" s="1024"/>
      <c r="L126" s="1024"/>
      <c r="M126" s="1024"/>
      <c r="N126" s="1024"/>
      <c r="O126" s="1024"/>
      <c r="P126" s="1024"/>
      <c r="Q126" s="1024"/>
      <c r="R126" s="1024"/>
      <c r="S126" s="1021"/>
      <c r="T126" s="604"/>
      <c r="U126" s="604"/>
      <c r="V126" s="604"/>
      <c r="W126" s="604"/>
      <c r="X126" s="604"/>
    </row>
    <row r="127" spans="1:25" s="605" customFormat="1" ht="10.95" customHeight="1" x14ac:dyDescent="0.25">
      <c r="A127" s="1023"/>
      <c r="B127" s="1024"/>
      <c r="C127" s="1024"/>
      <c r="D127" s="1024"/>
      <c r="E127" s="1024"/>
      <c r="F127" s="1024"/>
      <c r="G127" s="1024"/>
      <c r="H127" s="1024"/>
      <c r="I127" s="1024"/>
      <c r="J127" s="1024"/>
      <c r="K127" s="1024"/>
      <c r="L127" s="1024"/>
      <c r="M127" s="1024"/>
      <c r="N127" s="1024"/>
      <c r="O127" s="1024"/>
      <c r="P127" s="1024"/>
      <c r="Q127" s="1024"/>
      <c r="R127" s="1024"/>
      <c r="S127" s="1023"/>
      <c r="T127" s="604"/>
      <c r="U127" s="604"/>
      <c r="V127" s="604"/>
      <c r="W127" s="604"/>
      <c r="X127" s="604"/>
    </row>
    <row r="128" spans="1:25" s="605" customFormat="1" ht="14.4" customHeight="1" x14ac:dyDescent="0.25">
      <c r="A128" s="606"/>
      <c r="B128" s="1002"/>
      <c r="C128" s="1003"/>
      <c r="D128" s="1003"/>
      <c r="E128" s="1003"/>
      <c r="F128" s="1003"/>
      <c r="G128" s="1003"/>
      <c r="H128" s="1003"/>
      <c r="I128" s="1003"/>
      <c r="J128" s="1003"/>
      <c r="K128" s="1004"/>
      <c r="L128" s="1002"/>
      <c r="M128" s="1003"/>
      <c r="N128" s="1003"/>
      <c r="O128" s="1003"/>
      <c r="P128" s="1003"/>
      <c r="Q128" s="1003"/>
      <c r="R128" s="1003"/>
      <c r="S128" s="607"/>
      <c r="T128" s="604"/>
      <c r="U128" s="604"/>
      <c r="V128" s="604"/>
      <c r="W128" s="604"/>
      <c r="X128" s="604"/>
    </row>
    <row r="129" spans="1:25" s="605" customFormat="1" ht="12.6" customHeight="1" thickBot="1" x14ac:dyDescent="0.3">
      <c r="A129" s="608"/>
      <c r="B129" s="1005" t="s">
        <v>298</v>
      </c>
      <c r="C129" s="1005"/>
      <c r="D129" s="1005"/>
      <c r="E129" s="1005"/>
      <c r="F129" s="1005"/>
      <c r="G129" s="1005"/>
      <c r="H129" s="1005"/>
      <c r="I129" s="1005"/>
      <c r="J129" s="1005"/>
      <c r="K129" s="1005"/>
      <c r="L129" s="1005"/>
      <c r="M129" s="1005"/>
      <c r="N129" s="1005"/>
      <c r="O129" s="1005"/>
      <c r="P129" s="1005"/>
      <c r="Q129" s="1005"/>
      <c r="R129" s="1005"/>
      <c r="S129" s="609"/>
      <c r="T129" s="604"/>
      <c r="U129" s="604"/>
      <c r="V129" s="604"/>
      <c r="W129" s="604"/>
      <c r="X129" s="604"/>
    </row>
    <row r="130" spans="1:25" s="612" customFormat="1" ht="10.65" customHeight="1" x14ac:dyDescent="0.25">
      <c r="A130" s="698"/>
      <c r="B130" s="1006"/>
      <c r="C130" s="1007"/>
      <c r="D130" s="1007"/>
      <c r="E130" s="1007"/>
      <c r="F130" s="1007"/>
      <c r="G130" s="1007"/>
      <c r="H130" s="1007"/>
      <c r="I130" s="1007"/>
      <c r="J130" s="1007"/>
      <c r="K130" s="1007"/>
      <c r="L130" s="1007"/>
      <c r="M130" s="1007"/>
      <c r="N130" s="1007"/>
      <c r="O130" s="1007"/>
      <c r="P130" s="1007"/>
      <c r="Q130" s="1007"/>
      <c r="R130" s="1007"/>
      <c r="S130" s="610"/>
      <c r="T130" s="611"/>
      <c r="U130" s="611"/>
      <c r="V130" s="611"/>
      <c r="W130" s="611"/>
      <c r="X130" s="611"/>
      <c r="Y130" s="611"/>
    </row>
    <row r="131" spans="1:25" ht="10.65" customHeight="1" x14ac:dyDescent="0.3">
      <c r="B131" s="1000"/>
      <c r="C131" s="1001"/>
      <c r="D131" s="1001"/>
      <c r="E131" s="1001"/>
      <c r="F131" s="1001"/>
      <c r="G131" s="1001"/>
      <c r="H131" s="1001"/>
      <c r="I131" s="1001"/>
      <c r="J131" s="1001"/>
      <c r="K131" s="1001"/>
      <c r="L131" s="1001"/>
      <c r="M131" s="1001"/>
      <c r="N131" s="1001"/>
      <c r="O131" s="1001"/>
      <c r="P131" s="1001"/>
      <c r="Q131" s="1001"/>
      <c r="R131" s="1001"/>
    </row>
    <row r="132" spans="1:25" ht="10.65" customHeight="1" x14ac:dyDescent="0.3">
      <c r="B132" s="1000"/>
      <c r="C132" s="1001"/>
      <c r="D132" s="1001"/>
      <c r="E132" s="1001"/>
      <c r="F132" s="1001"/>
      <c r="G132" s="1001"/>
      <c r="H132" s="1001"/>
      <c r="I132" s="1001"/>
      <c r="J132" s="1001"/>
      <c r="K132" s="1001"/>
      <c r="L132" s="1001"/>
      <c r="M132" s="1001"/>
      <c r="N132" s="1001"/>
      <c r="O132" s="1001"/>
      <c r="P132" s="1001"/>
      <c r="Q132" s="1001"/>
      <c r="R132" s="1001"/>
    </row>
    <row r="133" spans="1:25" ht="10.65" customHeight="1" x14ac:dyDescent="0.3">
      <c r="B133" s="1000"/>
      <c r="C133" s="1001"/>
      <c r="D133" s="1001"/>
      <c r="E133" s="1001"/>
      <c r="F133" s="1001"/>
      <c r="G133" s="1001"/>
      <c r="H133" s="1001"/>
      <c r="I133" s="1001"/>
      <c r="J133" s="1001"/>
      <c r="K133" s="1001"/>
      <c r="L133" s="1001"/>
      <c r="M133" s="1001"/>
      <c r="N133" s="1001"/>
      <c r="O133" s="1001"/>
      <c r="P133" s="1001"/>
      <c r="Q133" s="1001"/>
      <c r="R133" s="1001"/>
    </row>
  </sheetData>
  <sheetProtection sheet="1" objects="1" scenarios="1"/>
  <mergeCells count="176">
    <mergeCell ref="B1:R1"/>
    <mergeCell ref="B2:G2"/>
    <mergeCell ref="H2:I2"/>
    <mergeCell ref="J2:L2"/>
    <mergeCell ref="M2:R2"/>
    <mergeCell ref="B3:D3"/>
    <mergeCell ref="E3:J3"/>
    <mergeCell ref="K3:L3"/>
    <mergeCell ref="M3:R3"/>
    <mergeCell ref="C10:J10"/>
    <mergeCell ref="C11:J11"/>
    <mergeCell ref="C12:J12"/>
    <mergeCell ref="C13:J13"/>
    <mergeCell ref="C14:J14"/>
    <mergeCell ref="C15:J15"/>
    <mergeCell ref="C4:R4"/>
    <mergeCell ref="C5:J5"/>
    <mergeCell ref="C6:J6"/>
    <mergeCell ref="C7:J7"/>
    <mergeCell ref="C8:J8"/>
    <mergeCell ref="C9:J9"/>
    <mergeCell ref="C20:D20"/>
    <mergeCell ref="K20:L20"/>
    <mergeCell ref="C21:D21"/>
    <mergeCell ref="K21:L21"/>
    <mergeCell ref="C22:D22"/>
    <mergeCell ref="K22:L22"/>
    <mergeCell ref="C16:J16"/>
    <mergeCell ref="C17:J17"/>
    <mergeCell ref="C18:R18"/>
    <mergeCell ref="C19:D19"/>
    <mergeCell ref="E19:J19"/>
    <mergeCell ref="K19:L19"/>
    <mergeCell ref="M19:O19"/>
    <mergeCell ref="C26:D26"/>
    <mergeCell ref="K26:L26"/>
    <mergeCell ref="C27:D27"/>
    <mergeCell ref="K27:L27"/>
    <mergeCell ref="E28:J28"/>
    <mergeCell ref="K28:L28"/>
    <mergeCell ref="C23:D23"/>
    <mergeCell ref="K23:L23"/>
    <mergeCell ref="C24:D24"/>
    <mergeCell ref="K24:L24"/>
    <mergeCell ref="C25:D25"/>
    <mergeCell ref="K25:L25"/>
    <mergeCell ref="C32:D32"/>
    <mergeCell ref="K32:R32"/>
    <mergeCell ref="C33:D33"/>
    <mergeCell ref="C34:J34"/>
    <mergeCell ref="C35:J35"/>
    <mergeCell ref="C36:J36"/>
    <mergeCell ref="C29:R29"/>
    <mergeCell ref="C30:D30"/>
    <mergeCell ref="E30:J30"/>
    <mergeCell ref="K30:P30"/>
    <mergeCell ref="C31:J31"/>
    <mergeCell ref="K31:R31"/>
    <mergeCell ref="C41:J41"/>
    <mergeCell ref="C42:J42"/>
    <mergeCell ref="C43:J43"/>
    <mergeCell ref="K43:R43"/>
    <mergeCell ref="C44:D44"/>
    <mergeCell ref="K44:R44"/>
    <mergeCell ref="C37:J37"/>
    <mergeCell ref="K37:R37"/>
    <mergeCell ref="C38:D38"/>
    <mergeCell ref="K38:R38"/>
    <mergeCell ref="C39:D39"/>
    <mergeCell ref="C40:J40"/>
    <mergeCell ref="C50:D50"/>
    <mergeCell ref="K50:R50"/>
    <mergeCell ref="C51:D51"/>
    <mergeCell ref="C52:J52"/>
    <mergeCell ref="C53:J53"/>
    <mergeCell ref="C54:J54"/>
    <mergeCell ref="C45:D45"/>
    <mergeCell ref="C46:J46"/>
    <mergeCell ref="C47:J47"/>
    <mergeCell ref="C48:J48"/>
    <mergeCell ref="C49:J49"/>
    <mergeCell ref="K49:R49"/>
    <mergeCell ref="C59:J59"/>
    <mergeCell ref="C60:J60"/>
    <mergeCell ref="C61:J61"/>
    <mergeCell ref="K61:R61"/>
    <mergeCell ref="C62:D62"/>
    <mergeCell ref="K62:R62"/>
    <mergeCell ref="C55:J55"/>
    <mergeCell ref="K55:R55"/>
    <mergeCell ref="C56:D56"/>
    <mergeCell ref="K56:R56"/>
    <mergeCell ref="C57:D57"/>
    <mergeCell ref="C58:J58"/>
    <mergeCell ref="C68:R68"/>
    <mergeCell ref="D69:L69"/>
    <mergeCell ref="M69:Q69"/>
    <mergeCell ref="D70:L70"/>
    <mergeCell ref="D71:L71"/>
    <mergeCell ref="C72:N72"/>
    <mergeCell ref="C63:D63"/>
    <mergeCell ref="C64:J64"/>
    <mergeCell ref="C65:J65"/>
    <mergeCell ref="C66:J66"/>
    <mergeCell ref="C67:J67"/>
    <mergeCell ref="K67:R67"/>
    <mergeCell ref="D78:L78"/>
    <mergeCell ref="D79:L79"/>
    <mergeCell ref="D80:L80"/>
    <mergeCell ref="D81:L81"/>
    <mergeCell ref="D82:L82"/>
    <mergeCell ref="D83:L83"/>
    <mergeCell ref="C73:R73"/>
    <mergeCell ref="D74:L74"/>
    <mergeCell ref="M74:Q74"/>
    <mergeCell ref="D75:L75"/>
    <mergeCell ref="D76:L76"/>
    <mergeCell ref="D77:L77"/>
    <mergeCell ref="D89:L89"/>
    <mergeCell ref="D90:L90"/>
    <mergeCell ref="D91:L91"/>
    <mergeCell ref="D92:L92"/>
    <mergeCell ref="D93:L93"/>
    <mergeCell ref="C94:R94"/>
    <mergeCell ref="D84:L84"/>
    <mergeCell ref="D85:L85"/>
    <mergeCell ref="C86:R86"/>
    <mergeCell ref="D87:L87"/>
    <mergeCell ref="M87:Q87"/>
    <mergeCell ref="D88:L88"/>
    <mergeCell ref="D100:L100"/>
    <mergeCell ref="D101:L101"/>
    <mergeCell ref="D102:L102"/>
    <mergeCell ref="D103:L103"/>
    <mergeCell ref="D104:L104"/>
    <mergeCell ref="D105:L105"/>
    <mergeCell ref="D95:L95"/>
    <mergeCell ref="M95:Q95"/>
    <mergeCell ref="D96:L96"/>
    <mergeCell ref="D97:L97"/>
    <mergeCell ref="D98:L98"/>
    <mergeCell ref="D99:L99"/>
    <mergeCell ref="A123:A127"/>
    <mergeCell ref="B123:R127"/>
    <mergeCell ref="S123:S127"/>
    <mergeCell ref="E117:P117"/>
    <mergeCell ref="E118:J118"/>
    <mergeCell ref="K118:L118"/>
    <mergeCell ref="O118:P118"/>
    <mergeCell ref="E119:P119"/>
    <mergeCell ref="B120:C120"/>
    <mergeCell ref="E120:L120"/>
    <mergeCell ref="M120:R120"/>
    <mergeCell ref="C112:L112"/>
    <mergeCell ref="D113:L113"/>
    <mergeCell ref="C114:R114"/>
    <mergeCell ref="E115:P115"/>
    <mergeCell ref="E116:J116"/>
    <mergeCell ref="K116:L116"/>
    <mergeCell ref="O116:P116"/>
    <mergeCell ref="D106:L106"/>
    <mergeCell ref="C107:L107"/>
    <mergeCell ref="C108:L108"/>
    <mergeCell ref="C109:L109"/>
    <mergeCell ref="C110:L110"/>
    <mergeCell ref="C111:L111"/>
    <mergeCell ref="B133:R133"/>
    <mergeCell ref="B128:K128"/>
    <mergeCell ref="L128:R128"/>
    <mergeCell ref="B129:R129"/>
    <mergeCell ref="B130:R130"/>
    <mergeCell ref="B131:R131"/>
    <mergeCell ref="B132:R132"/>
    <mergeCell ref="E121:L121"/>
    <mergeCell ref="M121:R121"/>
    <mergeCell ref="B122:R122"/>
  </mergeCells>
  <printOptions horizontalCentered="1"/>
  <pageMargins left="0.5" right="0.5" top="0.5" bottom="0.5" header="0" footer="0"/>
  <pageSetup fitToWidth="0" fitToHeight="0" orientation="portrait" r:id="rId1"/>
  <headerFooter>
    <oddHeader xml:space="preserve">&amp;C </oddHeader>
    <oddFooter xml:space="preserve">&amp;C </oddFooter>
  </headerFooter>
  <ignoredErrors>
    <ignoredError sqref="B75:B84 B96:B105" numberStoredAsText="1"/>
    <ignoredError sqref="A12:A16 A21"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Document_x0020_Creation_x0020_Date xmlns="4ffa91fb-a0ff-4ac5-b2db-65c790d184a4">2021-02-11T13:12:20+00:00</Document_x0020_Creation_x0020_Date>
    <EPA_x0020_Related_x0020_Documents xmlns="4ffa91fb-a0ff-4ac5-b2db-65c790d184a4" xsi:nil="true"/>
    <j747ac98061d40f0aa7bd47e1db5675d xmlns="4ffa91fb-a0ff-4ac5-b2db-65c790d184a4">
      <Terms xmlns="http://schemas.microsoft.com/office/infopath/2007/PartnerControls"/>
    </j747ac98061d40f0aa7bd47e1db5675d>
    <CategoryDescription xmlns="http://schemas.microsoft.com/sharepoint.v3" xsi:nil="true"/>
    <_Source xmlns="http://schemas.microsoft.com/sharepoint/v3/fields" xsi:nil="true"/>
    <EPA_x0020_Contributor xmlns="4ffa91fb-a0ff-4ac5-b2db-65c790d184a4">
      <UserInfo>
        <DisplayName/>
        <AccountId xsi:nil="true"/>
        <AccountType/>
      </UserInfo>
    </EPA_x0020_Contributor>
    <TaxCatchAll xmlns="4ffa91fb-a0ff-4ac5-b2db-65c790d184a4" xsi:nil="true"/>
    <TaxKeywordTaxHTField xmlns="4ffa91fb-a0ff-4ac5-b2db-65c790d184a4">
      <Terms xmlns="http://schemas.microsoft.com/office/infopath/2007/PartnerControls"/>
    </TaxKeywordTaxHTField>
    <Rights xmlns="4ffa91fb-a0ff-4ac5-b2db-65c790d184a4" xsi:nil="true"/>
    <External_x0020_Contributor xmlns="4ffa91fb-a0ff-4ac5-b2db-65c790d184a4" xsi:nil="true"/>
    <Identifier xmlns="4ffa91fb-a0ff-4ac5-b2db-65c790d184a4" xsi:nil="true"/>
    <Creator xmlns="4ffa91fb-a0ff-4ac5-b2db-65c790d184a4">
      <UserInfo>
        <DisplayName/>
        <AccountId xsi:nil="true"/>
        <AccountType/>
      </UserInfo>
    </Creator>
    <Language xmlns="http://schemas.microsoft.com/sharepoint/v3">English</Language>
    <lcf76f155ced4ddcb4097134ff3c332f xmlns="e80c5199-85e1-44fe-bcaf-8a7b131c33c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F7CEDA6200AE084DB56FCAC01B9009B7" ma:contentTypeVersion="18" ma:contentTypeDescription="Create a new document." ma:contentTypeScope="" ma:versionID="d1fbf866e982b532c3a79d5c8bff1911">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e80c5199-85e1-44fe-bcaf-8a7b131c33c6" xmlns:ns6="ae833f32-a77c-47f9-8656-b15d5336c422" targetNamespace="http://schemas.microsoft.com/office/2006/metadata/properties" ma:root="true" ma:fieldsID="c26c1f2cbf4345d7ebc4e13c2de0dfcc" ns1:_="" ns2:_="" ns3:_="" ns4:_="" ns5:_="" ns6:_="">
    <xsd:import namespace="http://schemas.microsoft.com/sharepoint/v3"/>
    <xsd:import namespace="4ffa91fb-a0ff-4ac5-b2db-65c790d184a4"/>
    <xsd:import namespace="http://schemas.microsoft.com/sharepoint.v3"/>
    <xsd:import namespace="http://schemas.microsoft.com/sharepoint/v3/fields"/>
    <xsd:import namespace="e80c5199-85e1-44fe-bcaf-8a7b131c33c6"/>
    <xsd:import namespace="ae833f32-a77c-47f9-8656-b15d5336c42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LengthInSeconds" minOccurs="0"/>
                <xsd:element ref="ns5:lcf76f155ced4ddcb4097134ff3c332f" minOccurs="0"/>
                <xsd:element ref="ns5:MediaServiceOCR" minOccurs="0"/>
                <xsd:element ref="ns5:MediaServiceGenerationTime" minOccurs="0"/>
                <xsd:element ref="ns5:MediaServiceEventHashCode" minOccurs="0"/>
                <xsd:element ref="ns5:MediaServiceObjectDetectorVersions"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38998c3b-63ce-49e4-b51a-07592042a722}" ma:internalName="TaxCatchAllLabel" ma:readOnly="true" ma:showField="CatchAllDataLabel" ma:web="ae833f32-a77c-47f9-8656-b15d5336c42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38998c3b-63ce-49e4-b51a-07592042a722}" ma:internalName="TaxCatchAll" ma:showField="CatchAllData" ma:web="ae833f32-a77c-47f9-8656-b15d5336c42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0c5199-85e1-44fe-bcaf-8a7b131c33c6"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833f32-a77c-47f9-8656-b15d5336c42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1D2E4B-3C42-445F-BBA8-30274C5D8C2F}">
  <ds:schemaRefs>
    <ds:schemaRef ds:uri="http://schemas.microsoft.com/office/infopath/2007/PartnerControls"/>
    <ds:schemaRef ds:uri="http://purl.org/dc/elements/1.1/"/>
    <ds:schemaRef ds:uri="http://purl.org/dc/terms/"/>
    <ds:schemaRef ds:uri="http://schemas.openxmlformats.org/package/2006/metadata/core-properties"/>
    <ds:schemaRef ds:uri="e80c5199-85e1-44fe-bcaf-8a7b131c33c6"/>
    <ds:schemaRef ds:uri="http://schemas.microsoft.com/office/2006/metadata/properties"/>
    <ds:schemaRef ds:uri="http://www.w3.org/XML/1998/namespace"/>
    <ds:schemaRef ds:uri="ae833f32-a77c-47f9-8656-b15d5336c422"/>
    <ds:schemaRef ds:uri="http://schemas.microsoft.com/office/2006/documentManagement/types"/>
    <ds:schemaRef ds:uri="4ffa91fb-a0ff-4ac5-b2db-65c790d184a4"/>
    <ds:schemaRef ds:uri="http://schemas.microsoft.com/sharepoint/v3/fields"/>
    <ds:schemaRef ds:uri="http://schemas.microsoft.com/sharepoint.v3"/>
    <ds:schemaRef ds:uri="http://schemas.microsoft.com/sharepoint/v3"/>
    <ds:schemaRef ds:uri="http://purl.org/dc/dcmitype/"/>
  </ds:schemaRefs>
</ds:datastoreItem>
</file>

<file path=customXml/itemProps2.xml><?xml version="1.0" encoding="utf-8"?>
<ds:datastoreItem xmlns:ds="http://schemas.openxmlformats.org/officeDocument/2006/customXml" ds:itemID="{93C6B033-5F55-44BA-8A96-2D82084289F9}">
  <ds:schemaRefs>
    <ds:schemaRef ds:uri="http://schemas.microsoft.com/sharepoint/v3/contenttype/forms"/>
  </ds:schemaRefs>
</ds:datastoreItem>
</file>

<file path=customXml/itemProps3.xml><?xml version="1.0" encoding="utf-8"?>
<ds:datastoreItem xmlns:ds="http://schemas.openxmlformats.org/officeDocument/2006/customXml" ds:itemID="{94DDB885-DCCD-4671-97F0-F89F0F37A377}">
  <ds:schemaRefs>
    <ds:schemaRef ds:uri="Microsoft.SharePoint.Taxonomy.ContentTypeSync"/>
  </ds:schemaRefs>
</ds:datastoreItem>
</file>

<file path=customXml/itemProps4.xml><?xml version="1.0" encoding="utf-8"?>
<ds:datastoreItem xmlns:ds="http://schemas.openxmlformats.org/officeDocument/2006/customXml" ds:itemID="{18737B00-5FD9-4ED7-BC9E-6998616E0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e80c5199-85e1-44fe-bcaf-8a7b131c33c6"/>
    <ds:schemaRef ds:uri="ae833f32-a77c-47f9-8656-b15d5336c4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Year 1 Budget</vt:lpstr>
      <vt:lpstr>Year 2 Budget</vt:lpstr>
      <vt:lpstr>424A</vt:lpstr>
      <vt:lpstr>424A-x</vt:lpstr>
      <vt:lpstr>FY21 Expenses Template</vt:lpstr>
      <vt:lpstr>Example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 Optional Budget Spreadsheet</dc:title>
  <dc:subject>Sample IGAP budget template to assist with applications for EPA Region 10 Clean Air Act Tribal Program funding.</dc:subject>
  <dc:creator/>
  <cp:keywords/>
  <dc:description/>
  <cp:lastModifiedBy/>
  <cp:revision/>
  <dcterms:created xsi:type="dcterms:W3CDTF">2019-12-09T16:19:11Z</dcterms:created>
  <dcterms:modified xsi:type="dcterms:W3CDTF">2024-12-13T20:31:54Z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0x010100F7CEDA6200AE084DB56FCAC01B9009B7</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ies>
</file>